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1991" documentId="13_ncr:1_{09AB83A8-F969-4E8F-9034-FBDE56616B19}" xr6:coauthVersionLast="47" xr6:coauthVersionMax="47" xr10:uidLastSave="{87139F7D-FCEE-46E1-857C-1E4F1D44C69B}"/>
  <bookViews>
    <workbookView xWindow="1248" yWindow="0" windowWidth="21324" windowHeight="11772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externalReferences>
    <externalReference r:id="rId5"/>
  </externalReference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U2" i="1" l="1" a="1"/>
  <c r="AU2" i="1" s="1"/>
  <c r="AS3896" i="1"/>
  <c r="AT3896" i="1" s="1"/>
  <c r="AP3896" i="1"/>
  <c r="AQ3896" i="1"/>
  <c r="AR3896" i="1"/>
  <c r="AH3896" i="1"/>
  <c r="AH3897" i="1"/>
  <c r="AH3898" i="1"/>
  <c r="AH3899" i="1"/>
  <c r="AH3900" i="1"/>
  <c r="AH3901" i="1"/>
  <c r="AS3976" i="1" l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I3976" i="1"/>
  <c r="I3977" i="1"/>
  <c r="E3977" i="1" s="1"/>
  <c r="I3978" i="1"/>
  <c r="E3978" i="1" s="1"/>
  <c r="I3979" i="1"/>
  <c r="E3979" i="1" s="1"/>
  <c r="I3980" i="1"/>
  <c r="E3980" i="1" s="1"/>
  <c r="I3981" i="1"/>
  <c r="E3981" i="1" s="1"/>
  <c r="I3982" i="1"/>
  <c r="E3982" i="1" s="1"/>
  <c r="I3983" i="1"/>
  <c r="E3983" i="1" s="1"/>
  <c r="I3984" i="1"/>
  <c r="E3984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D3991" i="1"/>
  <c r="D3992" i="1"/>
  <c r="D3993" i="1"/>
  <c r="D3994" i="1"/>
  <c r="D3976" i="1"/>
  <c r="A3976" i="1" s="1"/>
  <c r="E3976" i="1"/>
  <c r="D3972" i="1"/>
  <c r="A3972" i="1" s="1"/>
  <c r="D3973" i="1"/>
  <c r="A3973" i="1" s="1"/>
  <c r="D3974" i="1"/>
  <c r="A3974" i="1" s="1"/>
  <c r="D3975" i="1"/>
  <c r="A3975" i="1" s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P3976" i="1"/>
  <c r="AC3976" i="1"/>
  <c r="Y3976" i="1"/>
  <c r="Z3976" i="1"/>
  <c r="AS3975" i="1"/>
  <c r="AT3975" i="1" s="1"/>
  <c r="AR3975" i="1"/>
  <c r="AQ3975" i="1"/>
  <c r="AP3975" i="1"/>
  <c r="AH3975" i="1"/>
  <c r="AG3975" i="1"/>
  <c r="AE3975" i="1"/>
  <c r="AF3975" i="1" s="1"/>
  <c r="AC3975" i="1"/>
  <c r="Z3975" i="1"/>
  <c r="Y3975" i="1"/>
  <c r="P3975" i="1"/>
  <c r="I3975" i="1"/>
  <c r="AS3974" i="1"/>
  <c r="AT3974" i="1" s="1"/>
  <c r="AR3974" i="1"/>
  <c r="AQ3974" i="1"/>
  <c r="AP3974" i="1"/>
  <c r="AH3974" i="1"/>
  <c r="AG3974" i="1"/>
  <c r="AE3974" i="1"/>
  <c r="AF3974" i="1" s="1"/>
  <c r="AC3974" i="1"/>
  <c r="Z3974" i="1"/>
  <c r="Y3974" i="1"/>
  <c r="P3974" i="1"/>
  <c r="I3974" i="1"/>
  <c r="AS3973" i="1"/>
  <c r="AT3973" i="1" s="1"/>
  <c r="AR3973" i="1"/>
  <c r="AQ3973" i="1"/>
  <c r="AP3973" i="1"/>
  <c r="AH3973" i="1"/>
  <c r="AG3973" i="1"/>
  <c r="AE3973" i="1"/>
  <c r="AF3973" i="1" s="1"/>
  <c r="AC3973" i="1"/>
  <c r="Z3973" i="1"/>
  <c r="Y3973" i="1"/>
  <c r="P3973" i="1"/>
  <c r="I3973" i="1"/>
  <c r="AS3972" i="1"/>
  <c r="AT3972" i="1" s="1"/>
  <c r="AR3972" i="1"/>
  <c r="AQ3972" i="1"/>
  <c r="AP3972" i="1"/>
  <c r="AH3972" i="1"/>
  <c r="AG3972" i="1"/>
  <c r="AE3972" i="1"/>
  <c r="AF3972" i="1" s="1"/>
  <c r="AC3972" i="1"/>
  <c r="Z3972" i="1"/>
  <c r="Y3972" i="1"/>
  <c r="P3972" i="1"/>
  <c r="I3972" i="1"/>
  <c r="Y3967" i="1"/>
  <c r="Z3967" i="1"/>
  <c r="Y3968" i="1"/>
  <c r="Z3968" i="1"/>
  <c r="I3990" i="1" l="1"/>
  <c r="E3990" i="1" s="1"/>
  <c r="I3991" i="1"/>
  <c r="E3991" i="1" s="1"/>
  <c r="I3992" i="1"/>
  <c r="E3992" i="1" s="1"/>
  <c r="I3993" i="1"/>
  <c r="E3993" i="1" s="1"/>
  <c r="I3994" i="1"/>
  <c r="E3994" i="1" s="1"/>
  <c r="I3995" i="1"/>
  <c r="E3995" i="1" s="1"/>
  <c r="I3996" i="1"/>
  <c r="E3996" i="1" s="1"/>
  <c r="I3997" i="1"/>
  <c r="E3997" i="1" s="1"/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E3897" i="1"/>
  <c r="AF3897" i="1" s="1"/>
  <c r="AG3897" i="1"/>
  <c r="AE3898" i="1"/>
  <c r="AF3898" i="1" s="1"/>
  <c r="AG3898" i="1"/>
  <c r="AE3899" i="1"/>
  <c r="AF3899" i="1" s="1"/>
  <c r="AG3899" i="1"/>
  <c r="AE3900" i="1"/>
  <c r="AF3900" i="1" s="1"/>
  <c r="AG3900" i="1"/>
  <c r="AE3901" i="1"/>
  <c r="AF3901" i="1" s="1"/>
  <c r="AG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A3990" i="1"/>
  <c r="A3991" i="1"/>
  <c r="A3992" i="1"/>
  <c r="A3993" i="1"/>
  <c r="A3994" i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67" i="1"/>
  <c r="AC3967" i="1" s="1"/>
  <c r="AB3968" i="1"/>
  <c r="AC3968" i="1" s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9" i="1"/>
  <c r="Z3970" i="1"/>
  <c r="Z3971" i="1"/>
  <c r="Z3977" i="1"/>
  <c r="Z3978" i="1"/>
  <c r="Z3979" i="1"/>
  <c r="AB3979" i="1" s="1"/>
  <c r="Z3980" i="1"/>
  <c r="Z3981" i="1"/>
  <c r="Z3982" i="1"/>
  <c r="Z3983" i="1"/>
  <c r="Z3984" i="1"/>
  <c r="Z3985" i="1"/>
  <c r="Z3986" i="1"/>
  <c r="Z3987" i="1"/>
  <c r="AB3987" i="1" s="1"/>
  <c r="AC3987" i="1" s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9" i="1"/>
  <c r="Y3970" i="1"/>
  <c r="Y3971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986" i="1" l="1"/>
  <c r="AC3986" i="1" s="1"/>
  <c r="AB3978" i="1"/>
  <c r="AB3989" i="1"/>
  <c r="AC3989" i="1" s="1"/>
  <c r="AB3981" i="1"/>
  <c r="AC3981" i="1" s="1"/>
  <c r="AB3993" i="1"/>
  <c r="AC3993" i="1" s="1"/>
  <c r="AB3985" i="1"/>
  <c r="AC3985" i="1" s="1"/>
  <c r="AB3977" i="1"/>
  <c r="AC3977" i="1" s="1"/>
  <c r="AB3990" i="1"/>
  <c r="AC3990" i="1" s="1"/>
  <c r="AB3992" i="1"/>
  <c r="AC3992" i="1" s="1"/>
  <c r="AB3982" i="1"/>
  <c r="AC3982" i="1" s="1"/>
  <c r="AB3984" i="1"/>
  <c r="AC3984" i="1" s="1"/>
  <c r="AB3988" i="1"/>
  <c r="AC3988" i="1" s="1"/>
  <c r="AB3980" i="1"/>
  <c r="AC3980" i="1" s="1"/>
  <c r="AB3971" i="1"/>
  <c r="AC3971" i="1" s="1"/>
  <c r="AB3991" i="1"/>
  <c r="AC3991" i="1" s="1"/>
  <c r="AB3983" i="1"/>
  <c r="AC3983" i="1" s="1"/>
  <c r="AC3979" i="1"/>
  <c r="AC3978" i="1"/>
  <c r="AB3959" i="1"/>
  <c r="AC3959" i="1" s="1"/>
  <c r="AB3969" i="1"/>
  <c r="AC3969" i="1" s="1"/>
  <c r="AB3970" i="1"/>
  <c r="AC3970" i="1" s="1"/>
  <c r="AB3957" i="1"/>
  <c r="AC3957" i="1" s="1"/>
  <c r="AB3956" i="1"/>
  <c r="AC3956" i="1" s="1"/>
  <c r="AB3954" i="1"/>
  <c r="AC3954" i="1" s="1"/>
  <c r="AB3960" i="1"/>
  <c r="AC3960" i="1" s="1"/>
  <c r="AB3961" i="1"/>
  <c r="AC3961" i="1" s="1"/>
  <c r="AB3953" i="1"/>
  <c r="AC3953" i="1" s="1"/>
  <c r="AB3964" i="1"/>
  <c r="AC3964" i="1" s="1"/>
  <c r="AB3951" i="1"/>
  <c r="AC3951" i="1" s="1"/>
  <c r="AB3966" i="1"/>
  <c r="AC3966" i="1" s="1"/>
  <c r="AB3958" i="1"/>
  <c r="AC3958" i="1" s="1"/>
  <c r="AB3950" i="1"/>
  <c r="AC3950" i="1" s="1"/>
  <c r="AB3963" i="1"/>
  <c r="AC3963" i="1" s="1"/>
  <c r="AB3955" i="1"/>
  <c r="AC3955" i="1" s="1"/>
  <c r="AB3962" i="1"/>
  <c r="AC3962" i="1" s="1"/>
  <c r="AB3952" i="1"/>
  <c r="AC3952" i="1" s="1"/>
  <c r="AB3948" i="1"/>
  <c r="AC3948" i="1" s="1"/>
  <c r="AB3965" i="1"/>
  <c r="AC3965" i="1" s="1"/>
  <c r="AB3949" i="1"/>
  <c r="AC3949" i="1" s="1"/>
  <c r="AB3946" i="1"/>
  <c r="AC3946" i="1" s="1"/>
  <c r="AB3935" i="1"/>
  <c r="AC3935" i="1" s="1"/>
  <c r="AB3927" i="1"/>
  <c r="AC3927" i="1" s="1"/>
  <c r="AB3938" i="1"/>
  <c r="AC3938" i="1" s="1"/>
  <c r="AB3947" i="1"/>
  <c r="AC3947" i="1" s="1"/>
  <c r="AB3939" i="1"/>
  <c r="AC3939" i="1" s="1"/>
  <c r="AB3944" i="1"/>
  <c r="AC3944" i="1" s="1"/>
  <c r="AB3936" i="1"/>
  <c r="AC3936" i="1" s="1"/>
  <c r="AB3934" i="1"/>
  <c r="AC3934" i="1" s="1"/>
  <c r="AB3941" i="1"/>
  <c r="AC3941" i="1" s="1"/>
  <c r="AB3942" i="1"/>
  <c r="AC3942" i="1" s="1"/>
  <c r="AB3940" i="1"/>
  <c r="AC3940" i="1" s="1"/>
  <c r="AB3945" i="1"/>
  <c r="AC3945" i="1" s="1"/>
  <c r="AB3937" i="1"/>
  <c r="AC3937" i="1" s="1"/>
  <c r="AB3943" i="1"/>
  <c r="AC3943" i="1" s="1"/>
  <c r="AB3928" i="1"/>
  <c r="AC3928" i="1" s="1"/>
  <c r="AB3932" i="1"/>
  <c r="AC3932" i="1" s="1"/>
  <c r="AB3929" i="1"/>
  <c r="AC3929" i="1" s="1"/>
  <c r="AB3926" i="1"/>
  <c r="AC3926" i="1" s="1"/>
  <c r="AB3931" i="1"/>
  <c r="AC3931" i="1" s="1"/>
  <c r="AB3930" i="1"/>
  <c r="AC3930" i="1" s="1"/>
  <c r="AB3924" i="1"/>
  <c r="AC3924" i="1" s="1"/>
  <c r="AB3933" i="1"/>
  <c r="AC3933" i="1" s="1"/>
  <c r="AB3925" i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E3898" i="1" s="1"/>
  <c r="I3899" i="1"/>
  <c r="E3899" i="1" s="1"/>
  <c r="I3900" i="1"/>
  <c r="E3900" i="1" s="1"/>
  <c r="I3901" i="1"/>
  <c r="E3901" i="1" s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E3963" i="1" s="1"/>
  <c r="I3964" i="1"/>
  <c r="E3964" i="1" s="1"/>
  <c r="I3965" i="1"/>
  <c r="E3965" i="1" s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E3971" i="1" s="1"/>
  <c r="I3985" i="1"/>
  <c r="E3985" i="1" s="1"/>
  <c r="I3986" i="1"/>
  <c r="E3986" i="1" s="1"/>
  <c r="I3987" i="1"/>
  <c r="E3987" i="1" s="1"/>
  <c r="I3988" i="1"/>
  <c r="E3988" i="1" s="1"/>
  <c r="I3989" i="1"/>
  <c r="E3989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C1118" i="1" s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E3935" i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09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55" i="1"/>
  <c r="E3947" i="1"/>
  <c r="E3931" i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45" i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I3094" i="1"/>
  <c r="AB1407" i="1"/>
  <c r="AC1407" i="1" s="1"/>
  <c r="AB2312" i="1"/>
  <c r="AC2312" i="1" s="1"/>
  <c r="AB2559" i="1"/>
  <c r="AC2559" i="1" s="1"/>
  <c r="AB3343" i="1"/>
  <c r="AC3343" i="1" s="1"/>
  <c r="AB1466" i="1"/>
  <c r="AC1466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899" i="1" l="1"/>
  <c r="AJ3896" i="1"/>
  <c r="AI3896" i="1"/>
  <c r="AI3990" i="1"/>
  <c r="AI3992" i="1"/>
  <c r="AI3987" i="1"/>
  <c r="AI3980" i="1"/>
  <c r="AI3988" i="1"/>
  <c r="AI3979" i="1"/>
  <c r="AI3977" i="1"/>
  <c r="AI3985" i="1"/>
  <c r="AI3984" i="1"/>
  <c r="AI3991" i="1"/>
  <c r="AI3989" i="1"/>
  <c r="AI3978" i="1"/>
  <c r="AI3986" i="1"/>
  <c r="AI3982" i="1"/>
  <c r="AI3981" i="1"/>
  <c r="AI3983" i="1"/>
  <c r="AI3976" i="1"/>
  <c r="AJ3975" i="1"/>
  <c r="AI3973" i="1"/>
  <c r="AI3972" i="1"/>
  <c r="AJ3974" i="1"/>
  <c r="AJ3973" i="1"/>
  <c r="AI3975" i="1"/>
  <c r="AI3974" i="1"/>
  <c r="AJ3972" i="1"/>
  <c r="AI3970" i="1"/>
  <c r="AI3969" i="1"/>
  <c r="AJ3969" i="1"/>
  <c r="AJ3970" i="1"/>
  <c r="AJ3971" i="1"/>
  <c r="AJ3967" i="1"/>
  <c r="AI3968" i="1"/>
  <c r="AJ3968" i="1"/>
  <c r="AI3967" i="1"/>
  <c r="AI3958" i="1"/>
  <c r="AI3952" i="1"/>
  <c r="AI3954" i="1"/>
  <c r="AI3960" i="1"/>
  <c r="AI3955" i="1"/>
  <c r="AI3965" i="1"/>
  <c r="AI3956" i="1"/>
  <c r="AI3957" i="1"/>
  <c r="AI3962" i="1"/>
  <c r="AI3963" i="1"/>
  <c r="AI3966" i="1"/>
  <c r="AI3959" i="1"/>
  <c r="AI3953" i="1"/>
  <c r="AI3950" i="1"/>
  <c r="AI3961" i="1"/>
  <c r="AI3951" i="1"/>
  <c r="AI3949" i="1"/>
  <c r="AI3948" i="1"/>
  <c r="AI3946" i="1"/>
  <c r="AI3947" i="1"/>
  <c r="AJ3946" i="1"/>
  <c r="AJ3939" i="1"/>
  <c r="AJ3941" i="1"/>
  <c r="AI3939" i="1"/>
  <c r="AJ3943" i="1"/>
  <c r="AI3941" i="1"/>
  <c r="AJ3944" i="1"/>
  <c r="AI3936" i="1"/>
  <c r="AI3940" i="1"/>
  <c r="AI3943" i="1"/>
  <c r="AI3944" i="1"/>
  <c r="AJ3940" i="1"/>
  <c r="AI3938" i="1"/>
  <c r="AI3942" i="1"/>
  <c r="AI3937" i="1"/>
  <c r="AI3934" i="1"/>
  <c r="AI3933" i="1"/>
  <c r="AI3930" i="1"/>
  <c r="AI3932" i="1"/>
  <c r="AI3926" i="1"/>
  <c r="AI3928" i="1"/>
  <c r="AI3927" i="1"/>
  <c r="AI3929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903" i="1"/>
  <c r="AI3915" i="1"/>
  <c r="AI3917" i="1"/>
  <c r="AI3910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I3835" i="1"/>
  <c r="U14" i="2"/>
  <c r="AI3569" i="1"/>
  <c r="AI3688" i="1"/>
  <c r="AI3993" i="1"/>
  <c r="AI3790" i="1"/>
  <c r="AJ3947" i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I3762" i="1"/>
  <c r="AI3812" i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896" i="1" l="1"/>
  <c r="AJ3990" i="1"/>
  <c r="AK3990" i="1" s="1"/>
  <c r="AJ3980" i="1"/>
  <c r="AK3980" i="1" s="1"/>
  <c r="AJ3986" i="1"/>
  <c r="AK3986" i="1" s="1"/>
  <c r="AJ3979" i="1"/>
  <c r="AK3979" i="1" s="1"/>
  <c r="AJ3991" i="1"/>
  <c r="AK3991" i="1" s="1"/>
  <c r="AJ3982" i="1"/>
  <c r="AK3982" i="1" s="1"/>
  <c r="AJ3985" i="1"/>
  <c r="AK3985" i="1" s="1"/>
  <c r="AJ3989" i="1"/>
  <c r="AK3989" i="1" s="1"/>
  <c r="AJ3977" i="1"/>
  <c r="AK3977" i="1" s="1"/>
  <c r="AJ3984" i="1"/>
  <c r="AK3984" i="1" s="1"/>
  <c r="AJ3988" i="1"/>
  <c r="AK3988" i="1" s="1"/>
  <c r="AJ3978" i="1"/>
  <c r="AK3978" i="1" s="1"/>
  <c r="AJ3993" i="1"/>
  <c r="AK3993" i="1" s="1"/>
  <c r="AJ3983" i="1"/>
  <c r="AK3983" i="1" s="1"/>
  <c r="AJ3981" i="1"/>
  <c r="AK3981" i="1" s="1"/>
  <c r="AJ3987" i="1"/>
  <c r="AK3987" i="1" s="1"/>
  <c r="AJ3992" i="1"/>
  <c r="AK3992" i="1" s="1"/>
  <c r="AK3973" i="1"/>
  <c r="AK3974" i="1"/>
  <c r="AK3972" i="1"/>
  <c r="AJ3976" i="1"/>
  <c r="AK3976" i="1" s="1"/>
  <c r="AK3975" i="1"/>
  <c r="AK3971" i="1"/>
  <c r="AK1449" i="1"/>
  <c r="AK3970" i="1"/>
  <c r="AK3969" i="1"/>
  <c r="AK3967" i="1"/>
  <c r="AK3968" i="1"/>
  <c r="AK3947" i="1"/>
  <c r="AJ3951" i="1"/>
  <c r="AK3951" i="1" s="1"/>
  <c r="AJ3965" i="1"/>
  <c r="AK3965" i="1" s="1"/>
  <c r="AJ3963" i="1"/>
  <c r="AK3963" i="1" s="1"/>
  <c r="AJ3954" i="1"/>
  <c r="AK3954" i="1" s="1"/>
  <c r="AJ3952" i="1"/>
  <c r="AK3952" i="1" s="1"/>
  <c r="AJ3961" i="1"/>
  <c r="AK3961" i="1" s="1"/>
  <c r="AJ3950" i="1"/>
  <c r="AK3950" i="1" s="1"/>
  <c r="AJ3953" i="1"/>
  <c r="AK3953" i="1" s="1"/>
  <c r="AJ3957" i="1"/>
  <c r="AK3957" i="1" s="1"/>
  <c r="AJ3956" i="1"/>
  <c r="AK3956" i="1" s="1"/>
  <c r="AJ3960" i="1"/>
  <c r="AK3960" i="1" s="1"/>
  <c r="AJ3959" i="1"/>
  <c r="AK3959" i="1" s="1"/>
  <c r="AJ3966" i="1"/>
  <c r="AK3966" i="1" s="1"/>
  <c r="AJ3962" i="1"/>
  <c r="AK3962" i="1" s="1"/>
  <c r="AJ3958" i="1"/>
  <c r="AK3958" i="1" s="1"/>
  <c r="AJ3955" i="1"/>
  <c r="AK3955" i="1" s="1"/>
  <c r="AJ3964" i="1"/>
  <c r="AK3964" i="1" s="1"/>
  <c r="AJ3948" i="1"/>
  <c r="AK3948" i="1" s="1"/>
  <c r="AJ3949" i="1"/>
  <c r="AK3949" i="1" s="1"/>
  <c r="AK3946" i="1"/>
  <c r="AK3944" i="1"/>
  <c r="AK3940" i="1"/>
  <c r="AK3939" i="1"/>
  <c r="AK3943" i="1"/>
  <c r="AK3941" i="1"/>
  <c r="AJ3945" i="1"/>
  <c r="AK3945" i="1" s="1"/>
  <c r="AJ3935" i="1"/>
  <c r="AK3935" i="1" s="1"/>
  <c r="AJ3934" i="1"/>
  <c r="AK3934" i="1" s="1"/>
  <c r="AJ3938" i="1"/>
  <c r="AK3938" i="1" s="1"/>
  <c r="AJ3937" i="1"/>
  <c r="AK3937" i="1" s="1"/>
  <c r="AJ3936" i="1"/>
  <c r="AK3936" i="1" s="1"/>
  <c r="AJ3942" i="1"/>
  <c r="AK3942" i="1" s="1"/>
  <c r="AJ3931" i="1"/>
  <c r="AK3931" i="1" s="1"/>
  <c r="AJ3929" i="1"/>
  <c r="AK3929" i="1" s="1"/>
  <c r="AJ3927" i="1"/>
  <c r="AK3927" i="1" s="1"/>
  <c r="AJ3928" i="1"/>
  <c r="AK3928" i="1" s="1"/>
  <c r="AJ3926" i="1"/>
  <c r="AK3926" i="1" s="1"/>
  <c r="AJ3932" i="1"/>
  <c r="AK3932" i="1" s="1"/>
  <c r="AJ3933" i="1"/>
  <c r="AK3933" i="1" s="1"/>
  <c r="AJ3930" i="1"/>
  <c r="AK3930" i="1" s="1"/>
  <c r="AJ3925" i="1"/>
  <c r="AK3925" i="1" s="1"/>
  <c r="AJ3924" i="1"/>
  <c r="AK3924" i="1" s="1"/>
  <c r="AK3920" i="1"/>
  <c r="AK3921" i="1"/>
  <c r="AK3922" i="1"/>
  <c r="AK3923" i="1"/>
  <c r="AJ3793" i="1"/>
  <c r="AK3793" i="1" s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AK3786" i="1" l="1"/>
  <c r="P21" i="2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<sst xmlns="http://schemas.openxmlformats.org/spreadsheetml/2006/main" count="51286" uniqueCount="3759">
  <si>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</si>
  <si>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</si>
  <si>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</si>
  <si>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</si>
  <si>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</si>
  <si>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</si>
  <si>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</si>
  <si>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</si>
  <si>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</si>
  <si>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</si>
  <si>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</si>
  <si>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</si>
  <si>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</si>
  <si>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</si>
  <si>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</si>
  <si>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</si>
  <si>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</si>
  <si>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</si>
  <si>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</si>
  <si>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</si>
  <si>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</si>
  <si>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</si>
  <si>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</si>
  <si>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</si>
  <si>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</si>
  <si>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</si>
  <si>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</si>
  <si>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</si>
  <si>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</si>
  <si>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</si>
  <si>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</si>
  <si>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</si>
  <si>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</si>
  <si>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</si>
  <si>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</si>
  <si>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</si>
  <si>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</si>
  <si>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</si>
  <si>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</si>
  <si>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</si>
  <si>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</si>
  <si>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</si>
  <si>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</si>
  <si>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</si>
  <si>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</si>
  <si>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</si>
  <si>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</si>
  <si>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</si>
  <si>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</si>
  <si>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</si>
  <si>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</si>
  <si>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</si>
  <si>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</si>
  <si>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</si>
  <si>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</si>
  <si>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</si>
  <si>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</si>
  <si>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</si>
  <si>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</si>
  <si>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</si>
  <si>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</si>
  <si>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</si>
  <si>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</si>
  <si>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</si>
  <si>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</si>
  <si>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</si>
  <si>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</si>
  <si>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</si>
  <si>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</si>
  <si>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</si>
  <si>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</si>
  <si>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</si>
  <si>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</si>
  <si>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</si>
  <si>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</si>
  <si>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</si>
  <si>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</si>
  <si>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</si>
  <si>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</si>
  <si>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</si>
  <si>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</si>
  <si>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</si>
  <si>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</si>
  <si>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</si>
  <si>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</si>
  <si>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</si>
  <si>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</si>
  <si>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</si>
  <si>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</si>
  <si>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</si>
  <si>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</si>
  <si>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</si>
  <si>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</si>
  <si>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</si>
  <si>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</si>
  <si>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</si>
  <si>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</si>
  <si>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</si>
  <si>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</si>
  <si>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</si>
  <si>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</si>
  <si>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</si>
  <si>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</si>
  <si>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</si>
  <si>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</si>
  <si>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</si>
  <si>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</si>
  <si>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</si>
  <si>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</si>
  <si>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</si>
  <si>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</si>
  <si>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</si>
  <si>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</si>
  <si>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</si>
  <si>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</si>
  <si>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</si>
  <si>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</si>
  <si>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</si>
  <si>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</si>
  <si>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</si>
  <si>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</si>
  <si>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</si>
  <si>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</si>
  <si>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</si>
  <si>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</si>
  <si>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</si>
  <si>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</si>
  <si>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</si>
  <si>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</si>
  <si>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</si>
  <si>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</si>
  <si>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</si>
  <si>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</si>
  <si>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</si>
  <si>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</si>
  <si>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</si>
  <si>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</si>
  <si>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</si>
  <si>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</si>
  <si>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</si>
  <si>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</si>
  <si>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</si>
  <si>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</si>
  <si>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</si>
  <si>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</si>
  <si>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</si>
  <si>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</si>
  <si>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</si>
  <si>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</si>
  <si>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</si>
  <si>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</si>
  <si>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</si>
  <si>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</si>
  <si>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</si>
  <si>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</si>
  <si>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</si>
  <si>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</si>
  <si>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</si>
  <si>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</si>
  <si>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</si>
  <si>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</si>
  <si>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</si>
  <si>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</si>
  <si>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</si>
  <si>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</si>
  <si>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</si>
  <si>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</si>
  <si>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</si>
  <si>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</si>
  <si>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</si>
  <si>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</si>
  <si>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</si>
  <si>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</si>
  <si>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</si>
  <si>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</si>
  <si>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</si>
  <si>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</si>
  <si>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</si>
  <si>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</si>
  <si>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</si>
  <si>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</si>
  <si>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</si>
  <si>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</si>
  <si>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</si>
  <si>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</si>
  <si>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</si>
  <si>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</si>
  <si>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</si>
  <si>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</si>
  <si>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</si>
  <si>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</si>
  <si>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</si>
  <si>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</si>
  <si>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</si>
  <si>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</si>
  <si>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</si>
  <si>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</si>
  <si>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</si>
  <si>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</si>
  <si>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</si>
  <si>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</si>
  <si>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</si>
  <si>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</si>
  <si>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</si>
  <si>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</si>
  <si>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</si>
  <si>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</si>
  <si>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</si>
  <si>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</si>
  <si>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</si>
  <si>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</si>
  <si>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</si>
  <si>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</si>
  <si>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</si>
  <si>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</si>
  <si>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</si>
  <si>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</si>
  <si>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</si>
  <si>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</si>
  <si>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</si>
  <si>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</si>
  <si>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</si>
  <si>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</si>
  <si>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</si>
  <si>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</si>
  <si>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</si>
  <si>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</si>
  <si>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</si>
  <si>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</si>
  <si>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</si>
  <si>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</si>
  <si>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</si>
  <si>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</si>
  <si>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</si>
  <si>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</si>
  <si>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</si>
  <si>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</si>
  <si>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</si>
  <si>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</si>
  <si>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</si>
  <si>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</si>
  <si>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</si>
  <si>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</si>
  <si>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</si>
  <si>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</si>
  <si>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</si>
  <si>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</si>
  <si>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</si>
  <si>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</si>
  <si>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</si>
  <si>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</si>
  <si>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</si>
  <si>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</si>
  <si>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</si>
  <si>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</si>
  <si>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</si>
  <si>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</si>
  <si>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</si>
  <si>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</si>
  <si>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</si>
  <si>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</si>
  <si>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</si>
  <si>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</si>
  <si>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</si>
  <si>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</si>
  <si>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</si>
  <si>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</si>
  <si>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</si>
  <si>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</si>
  <si>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</si>
  <si>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</si>
  <si>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</si>
  <si>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</si>
  <si>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</si>
  <si>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</si>
  <si>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</si>
  <si>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</si>
  <si>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</si>
  <si>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</si>
  <si>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</si>
  <si>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</si>
  <si>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</si>
  <si>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</si>
  <si>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</si>
  <si>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</si>
  <si>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</si>
  <si>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</si>
  <si>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</si>
  <si>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</si>
  <si>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</si>
  <si>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</si>
  <si>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</si>
  <si>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</si>
  <si>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</si>
  <si>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</si>
  <si>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</si>
  <si>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</si>
  <si>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</si>
  <si>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</si>
  <si>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</si>
  <si>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</si>
  <si>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</si>
  <si>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</si>
  <si>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</si>
  <si>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</si>
  <si>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</si>
  <si>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</si>
  <si>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</si>
  <si>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</si>
  <si>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</si>
  <si>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</si>
  <si>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</si>
  <si>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</si>
  <si>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</si>
  <si>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</si>
  <si>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</si>
  <si>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</si>
  <si>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</si>
  <si>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</si>
  <si>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</si>
  <si>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</si>
  <si>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</si>
  <si>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</si>
  <si>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</si>
  <si>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</si>
  <si>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</si>
  <si>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</si>
  <si>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</si>
  <si>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</si>
  <si>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</si>
  <si>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</si>
  <si>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</si>
  <si>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</si>
  <si>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</si>
  <si>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</si>
  <si>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</si>
  <si>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</si>
  <si>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</si>
  <si>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</si>
  <si>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</si>
  <si>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</si>
  <si>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</si>
  <si>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</si>
  <si>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</si>
  <si>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</si>
  <si>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</si>
  <si>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</si>
  <si>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</si>
  <si>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</si>
  <si>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</si>
  <si>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</si>
  <si>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</si>
  <si>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</si>
  <si>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</si>
  <si>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</si>
  <si>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</si>
  <si>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</si>
  <si>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</si>
  <si>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</si>
  <si>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</si>
  <si>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</si>
  <si>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</si>
  <si>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</si>
  <si>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</si>
  <si>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</si>
  <si>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</si>
  <si>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</si>
  <si>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</si>
  <si>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</si>
  <si>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</si>
  <si>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</si>
  <si>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</si>
  <si>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</si>
  <si>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</si>
  <si>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</si>
  <si>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</si>
  <si>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</si>
  <si>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</si>
  <si>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</si>
  <si>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</si>
  <si>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</si>
  <si>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</si>
  <si>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</si>
  <si>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</si>
  <si>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</si>
  <si>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</si>
  <si>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</si>
  <si>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</si>
  <si>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</si>
  <si>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</si>
  <si>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</si>
  <si>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</si>
  <si>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</si>
  <si>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</si>
  <si>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</si>
  <si>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</si>
  <si>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</si>
  <si>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</si>
  <si>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</si>
  <si>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</si>
  <si>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</si>
  <si>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</si>
  <si>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</si>
  <si>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</si>
  <si>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</si>
  <si>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</si>
  <si>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</si>
  <si>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</si>
  <si>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</si>
  <si>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</si>
  <si>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</si>
  <si>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</si>
  <si>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</si>
  <si>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</si>
  <si>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</si>
  <si>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</si>
  <si>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</si>
  <si>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</si>
  <si>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</si>
  <si>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</si>
  <si>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</si>
  <si>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</si>
  <si>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</si>
  <si>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</si>
  <si>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</si>
  <si>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</si>
  <si>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</si>
  <si>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</si>
  <si>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</si>
  <si>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</si>
  <si>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</si>
  <si>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</si>
  <si>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</si>
  <si>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</si>
  <si>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</si>
  <si>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</si>
  <si>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</si>
  <si>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</si>
  <si>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</si>
  <si>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</si>
  <si>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</si>
  <si>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</si>
  <si>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</si>
  <si>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</si>
  <si>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</si>
  <si>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</si>
  <si>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</si>
  <si>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</si>
  <si>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</si>
  <si>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</si>
  <si>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</si>
  <si>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</si>
  <si>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</si>
  <si>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</si>
  <si>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</si>
  <si>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</si>
  <si>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</si>
  <si>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</si>
  <si>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</si>
  <si>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</si>
  <si>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</si>
  <si>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</si>
  <si>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</si>
  <si>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</si>
  <si>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</si>
  <si>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</si>
  <si>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</si>
  <si>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</si>
  <si>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</si>
  <si>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</si>
  <si>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</si>
  <si>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</si>
  <si>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</si>
  <si>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</si>
  <si>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</si>
  <si>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</si>
  <si>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</si>
  <si>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</si>
  <si>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</si>
  <si>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</si>
  <si>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</si>
  <si>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</si>
  <si>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</si>
  <si>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</si>
  <si>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</si>
  <si>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</si>
  <si>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</si>
  <si>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</si>
  <si>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</si>
  <si>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</si>
  <si>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</si>
  <si>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</si>
  <si>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</si>
  <si>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</si>
  <si>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</si>
  <si>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</si>
  <si>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</si>
  <si>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</si>
  <si>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</si>
  <si>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</si>
  <si>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</si>
  <si>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</si>
  <si>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</si>
  <si>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</si>
  <si>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</si>
  <si>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</si>
  <si>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</si>
  <si>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</si>
  <si>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</si>
  <si>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</si>
  <si>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</si>
  <si>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</si>
  <si>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</si>
  <si>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</si>
  <si>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</si>
  <si>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</si>
  <si>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</si>
  <si>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</si>
  <si>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</si>
  <si>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</si>
  <si>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</si>
  <si>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</si>
  <si>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</si>
  <si>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</si>
  <si>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</si>
  <si>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</si>
  <si>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</si>
  <si>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</si>
  <si>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</si>
  <si>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</si>
  <si>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</si>
  <si>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</si>
  <si>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</si>
  <si>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</si>
  <si>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</si>
  <si>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</si>
  <si>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</si>
  <si>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</si>
  <si>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</si>
  <si>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</si>
  <si>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</si>
  <si>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</si>
  <si>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</si>
  <si>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</si>
  <si>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</si>
  <si>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</si>
  <si>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</si>
  <si>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</si>
  <si>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</si>
  <si>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</si>
  <si>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</si>
  <si>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</si>
  <si>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</si>
  <si>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</si>
  <si>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</si>
  <si>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</si>
  <si>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</si>
  <si>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</si>
  <si>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</si>
  <si>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</si>
  <si>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</si>
  <si>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</si>
  <si>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</si>
  <si>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</si>
  <si>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</si>
  <si>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</si>
  <si>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</si>
  <si>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</si>
  <si>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</si>
  <si>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</si>
  <si>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</si>
  <si>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</si>
  <si>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</si>
  <si>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</si>
  <si>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</si>
  <si>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</si>
  <si>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</si>
  <si>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</si>
  <si>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</si>
  <si>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</si>
  <si>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</si>
  <si>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</si>
  <si>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</si>
  <si>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</si>
  <si>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</si>
  <si>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</si>
  <si>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</si>
  <si>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</si>
  <si>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</si>
  <si>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</si>
  <si>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</si>
  <si>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</si>
  <si>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</si>
  <si>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</si>
  <si>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</si>
  <si>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</si>
  <si>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</si>
  <si>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</si>
  <si>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</si>
  <si>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</si>
  <si>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</si>
  <si>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</si>
  <si>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</si>
  <si>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</si>
  <si>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</si>
  <si>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</si>
  <si>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</si>
  <si>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</si>
  <si>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</si>
  <si>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</si>
  <si>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</si>
  <si>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</si>
  <si>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</si>
  <si>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</si>
  <si>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</si>
  <si>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</si>
  <si>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</si>
  <si>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</si>
  <si>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</si>
  <si>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</si>
  <si>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</si>
  <si>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</si>
  <si>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</si>
  <si>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</si>
  <si>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</si>
  <si>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</si>
  <si>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</si>
  <si>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</si>
  <si>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</si>
  <si>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</si>
  <si>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</si>
  <si>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</si>
  <si>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</si>
  <si>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</si>
  <si>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</si>
  <si>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</si>
  <si>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</si>
  <si>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</si>
  <si>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</si>
  <si>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</si>
  <si>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</si>
  <si>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</si>
  <si>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</si>
  <si>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</si>
  <si>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</si>
  <si>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</si>
  <si>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</si>
  <si>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</si>
  <si>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</si>
  <si>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</si>
  <si>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</si>
  <si>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</si>
  <si>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</si>
  <si>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</si>
  <si>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</si>
  <si>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</si>
  <si>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</si>
  <si>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</si>
  <si>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</si>
  <si>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</si>
  <si>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</si>
  <si>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</si>
  <si>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</si>
  <si>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</si>
  <si>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</si>
  <si>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</si>
  <si>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</si>
  <si>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</si>
  <si>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</si>
  <si>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</si>
  <si>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</si>
  <si>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</si>
  <si>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</si>
  <si>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</si>
  <si>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</si>
  <si>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</si>
  <si>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</si>
  <si>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</si>
  <si>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</si>
  <si>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</si>
  <si>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</si>
  <si>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</si>
  <si>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</si>
  <si>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</si>
  <si>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</si>
  <si>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</si>
  <si>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</si>
  <si>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</si>
  <si>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</si>
  <si>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</si>
  <si>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</si>
  <si>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</si>
  <si>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</si>
  <si>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</si>
  <si>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</si>
  <si>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</si>
  <si>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</si>
  <si>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</si>
  <si>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</si>
  <si>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</si>
  <si>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</si>
  <si>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</si>
  <si>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</si>
  <si>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</si>
  <si>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</si>
  <si>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</si>
  <si>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</si>
  <si>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</si>
  <si>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</si>
  <si>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</si>
  <si>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</si>
  <si>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</si>
  <si>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</si>
  <si>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</si>
  <si>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</si>
  <si>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</si>
  <si>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</si>
  <si>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</si>
  <si>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</si>
  <si>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</si>
  <si>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</si>
  <si>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</si>
  <si>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</si>
  <si>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</si>
  <si>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</si>
  <si>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</si>
  <si>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</si>
  <si>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</si>
  <si>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</si>
  <si>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</si>
  <si>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</si>
  <si>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</si>
  <si>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</si>
  <si>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</si>
  <si>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</si>
  <si>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</si>
  <si>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</si>
  <si>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</si>
  <si>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</si>
  <si>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</si>
  <si>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</si>
  <si>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</si>
  <si>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</si>
  <si>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</si>
  <si>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</si>
  <si>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</si>
  <si>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</si>
  <si>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</si>
  <si>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</si>
  <si>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</si>
  <si>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</si>
  <si>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</si>
  <si>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</si>
  <si>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</si>
  <si>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</si>
  <si>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</si>
  <si>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</si>
  <si>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</si>
  <si>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</si>
  <si>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</si>
  <si>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</si>
  <si>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</si>
  <si>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</si>
  <si>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</si>
  <si>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</si>
  <si>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</si>
  <si>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</si>
  <si>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</si>
  <si>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</si>
  <si>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</si>
  <si>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</si>
  <si>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</si>
  <si>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</si>
  <si>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</si>
  <si>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</si>
  <si>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</si>
  <si>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</si>
  <si>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</si>
  <si>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</si>
  <si>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</si>
  <si>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</si>
  <si>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</si>
  <si>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</si>
  <si>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</si>
  <si>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</si>
  <si>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</si>
  <si>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</si>
  <si>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</si>
  <si>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</si>
  <si>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</si>
  <si>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</si>
  <si>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</si>
  <si>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</si>
  <si>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</si>
  <si>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</si>
  <si>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</si>
  <si>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</si>
  <si>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</si>
  <si>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</si>
  <si>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</si>
  <si>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</si>
  <si>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</si>
  <si>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</si>
  <si>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</si>
  <si>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</si>
  <si>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</si>
  <si>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</si>
  <si>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</si>
  <si>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</si>
  <si>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</si>
  <si>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</si>
  <si>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</si>
  <si>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</si>
  <si>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</si>
  <si>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</si>
  <si>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</si>
  <si>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</si>
  <si>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</si>
  <si>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</si>
  <si>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</si>
  <si>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</si>
  <si>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</si>
  <si>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</si>
  <si>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</si>
  <si>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</si>
  <si>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</si>
  <si>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</si>
  <si>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</si>
  <si>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</si>
  <si>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</si>
  <si>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</si>
  <si>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</si>
  <si>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</si>
  <si>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</si>
  <si>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</si>
  <si>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</si>
  <si>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</si>
  <si>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</si>
  <si>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</si>
  <si>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</si>
  <si>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</si>
  <si>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</si>
  <si>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</si>
  <si>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</si>
  <si>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</si>
  <si>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</si>
  <si>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</si>
  <si>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</si>
  <si>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</si>
  <si>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</si>
  <si>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</si>
  <si>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</si>
  <si>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</si>
  <si>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</si>
  <si>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</si>
  <si>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</si>
  <si>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</si>
  <si>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</si>
  <si>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</si>
  <si>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</si>
  <si>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</si>
  <si>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</si>
  <si>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</si>
  <si>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</si>
  <si>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</si>
  <si>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</si>
  <si>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</si>
  <si>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</si>
  <si>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</si>
  <si>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</si>
  <si>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</si>
  <si>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</si>
  <si>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</si>
  <si>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</si>
  <si>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</si>
  <si>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</si>
  <si>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</si>
  <si>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</si>
  <si>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</si>
  <si>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</si>
  <si>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</si>
  <si>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</si>
  <si>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</si>
  <si>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</si>
  <si>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</si>
  <si>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</si>
  <si>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</si>
  <si>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</si>
  <si>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</si>
  <si>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</si>
  <si>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</si>
  <si>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</si>
  <si>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</si>
  <si>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</si>
  <si>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</si>
  <si>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</si>
  <si>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</si>
  <si>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</si>
  <si>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</si>
  <si>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</si>
  <si>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</si>
  <si>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</si>
  <si>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</si>
  <si>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</si>
  <si>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</si>
  <si>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</si>
  <si>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</si>
  <si>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</si>
  <si>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</si>
  <si>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</si>
  <si>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</si>
  <si>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</si>
  <si>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</si>
  <si>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</si>
  <si>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</si>
  <si>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</si>
  <si>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</si>
  <si>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</si>
  <si>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</si>
  <si>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</si>
  <si>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</si>
  <si>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</si>
  <si>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</si>
  <si>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</si>
  <si>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</si>
  <si>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</si>
  <si>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</si>
  <si>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</si>
  <si>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</si>
  <si>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</si>
  <si>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</si>
  <si>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</si>
  <si>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</si>
  <si>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</si>
  <si>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</si>
  <si>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</si>
  <si>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</si>
  <si>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</si>
  <si>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</si>
  <si>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</si>
  <si>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</si>
  <si>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</si>
  <si>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</si>
  <si>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</si>
  <si>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</si>
  <si>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</si>
  <si>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</si>
  <si>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</si>
  <si>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</si>
  <si>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</si>
  <si>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</si>
  <si>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</si>
  <si>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</si>
  <si>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</si>
  <si>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</si>
  <si>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</si>
  <si>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</si>
  <si>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</si>
  <si>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</si>
  <si>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</si>
  <si>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</si>
  <si>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</si>
  <si>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</si>
  <si>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</si>
  <si>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</si>
  <si>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</si>
  <si>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</si>
  <si>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</si>
  <si>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</si>
  <si>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</si>
  <si>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</si>
  <si>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</si>
  <si>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</si>
  <si>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</si>
  <si>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</si>
  <si>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</si>
  <si>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</si>
  <si>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</si>
  <si>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</si>
  <si>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</si>
  <si>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</si>
  <si>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</si>
  <si>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</si>
  <si>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</si>
  <si>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</si>
  <si>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</si>
  <si>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</si>
  <si>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</si>
  <si>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</si>
  <si>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</si>
  <si>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</si>
  <si>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</si>
  <si>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</si>
  <si>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</si>
  <si>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</si>
  <si>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</si>
  <si>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</si>
  <si>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</si>
  <si>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</si>
  <si>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</si>
  <si>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</si>
  <si>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</si>
  <si>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</si>
  <si>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</si>
  <si>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</si>
  <si>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</si>
  <si>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</si>
  <si>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</si>
  <si>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</si>
  <si>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</si>
  <si>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</si>
  <si>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</si>
  <si>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</si>
  <si>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</si>
  <si>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</si>
  <si>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</si>
  <si>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</si>
  <si>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</si>
  <si>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</si>
  <si>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</si>
  <si>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</si>
  <si>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</si>
  <si>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</si>
  <si>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</si>
  <si>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</si>
  <si>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</si>
  <si>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</si>
  <si>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</si>
  <si>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</si>
  <si>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</si>
  <si>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</si>
  <si>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</si>
  <si>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</si>
  <si>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</si>
  <si>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</si>
  <si>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</si>
  <si>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</si>
  <si>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</si>
  <si>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</si>
  <si>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</si>
  <si>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</si>
  <si>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</si>
  <si>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</si>
  <si>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</si>
  <si>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</si>
  <si>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</si>
  <si>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</si>
  <si>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</si>
  <si>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</si>
  <si>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</si>
  <si>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</si>
  <si>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</si>
  <si>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</si>
  <si>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</si>
  <si>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</si>
  <si>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</si>
  <si>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</si>
  <si>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</si>
  <si>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</si>
  <si>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</si>
  <si>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</si>
  <si>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</si>
  <si>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</si>
  <si>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</si>
  <si>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</si>
  <si>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</si>
  <si>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</si>
  <si>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</si>
  <si>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</si>
  <si>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</si>
  <si>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</si>
  <si>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</si>
  <si>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</si>
  <si>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</si>
  <si>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</si>
  <si>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</si>
  <si>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</si>
  <si>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</si>
  <si>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</si>
  <si>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</si>
  <si>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</si>
  <si>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</si>
  <si>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</si>
  <si>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</si>
  <si>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</si>
  <si>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</si>
  <si>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</si>
  <si>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</si>
  <si>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</si>
  <si>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</si>
  <si>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</si>
  <si>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</si>
  <si>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</si>
  <si>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</si>
  <si>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</si>
  <si>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</si>
  <si>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</si>
  <si>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</si>
  <si>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</si>
  <si>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</si>
  <si>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</si>
  <si>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</si>
  <si>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</si>
  <si>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</si>
  <si>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</si>
  <si>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</si>
  <si>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</si>
  <si>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</si>
  <si>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</si>
  <si>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</si>
  <si>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</si>
  <si>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</si>
  <si>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</si>
  <si>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</si>
  <si>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</si>
  <si>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</si>
  <si>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</si>
  <si>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</si>
  <si>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</si>
  <si>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</si>
  <si>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</si>
  <si>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</si>
  <si>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</si>
  <si>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</si>
  <si>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</si>
  <si>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</si>
  <si>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</si>
  <si>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</si>
  <si>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</si>
  <si>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</si>
  <si>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</si>
  <si>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</si>
  <si>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</si>
  <si>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</si>
  <si>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</si>
  <si>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</si>
  <si>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</si>
  <si>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</si>
  <si>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</si>
  <si>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</si>
  <si>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</si>
  <si>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</si>
  <si>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</si>
  <si>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</si>
  <si>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</si>
  <si>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</si>
  <si>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</si>
  <si>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</si>
  <si>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</si>
  <si>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</si>
  <si>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</si>
  <si>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</si>
  <si>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</si>
  <si>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</si>
  <si>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</si>
  <si>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</si>
  <si>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</si>
  <si>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</si>
  <si>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</si>
  <si>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</si>
  <si>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</si>
  <si>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</si>
  <si>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</si>
  <si>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</si>
  <si>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</si>
  <si>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</si>
  <si>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</si>
  <si>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</si>
  <si>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</si>
  <si>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</si>
  <si>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</si>
  <si>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</si>
  <si>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</si>
  <si>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</si>
  <si>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</si>
  <si>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</si>
  <si>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</si>
  <si>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</si>
  <si>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</si>
  <si>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</si>
  <si>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</si>
  <si>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</si>
  <si>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</si>
  <si>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</si>
  <si>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</si>
  <si>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</si>
  <si>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</si>
  <si>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</si>
  <si>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</si>
  <si>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</si>
  <si>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</si>
  <si>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</si>
  <si>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</si>
  <si>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</si>
  <si>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</si>
  <si>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</si>
  <si>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</si>
  <si>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</si>
  <si>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</si>
  <si>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</si>
  <si>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</si>
  <si>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</si>
  <si>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</si>
  <si>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</si>
  <si>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</si>
  <si>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</si>
  <si>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</si>
  <si>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</si>
  <si>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</si>
  <si>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</si>
  <si>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</si>
  <si>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</si>
  <si>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</si>
  <si>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</si>
  <si>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</si>
  <si>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</si>
  <si>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</si>
  <si>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</si>
  <si>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</si>
  <si>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</si>
  <si>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</si>
  <si>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</si>
  <si>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</si>
  <si>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</si>
  <si>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</si>
  <si>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</si>
  <si>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</si>
  <si>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</si>
  <si>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</si>
  <si>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</si>
  <si>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</si>
  <si>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</si>
  <si>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</si>
  <si>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</si>
  <si>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</si>
  <si>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</si>
  <si>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</si>
  <si>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</si>
  <si>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</si>
  <si>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</si>
  <si>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</si>
  <si>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</si>
  <si>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</si>
  <si>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</si>
  <si>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</si>
  <si>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</si>
  <si>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</si>
  <si>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</si>
  <si>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</si>
  <si>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</si>
  <si>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</si>
  <si>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</si>
  <si>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</si>
  <si>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</si>
  <si>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</si>
  <si>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</si>
  <si>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</si>
  <si>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</si>
  <si>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</si>
  <si>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</si>
  <si>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</si>
  <si>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</si>
  <si>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</si>
  <si>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</si>
  <si>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</si>
  <si>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</si>
  <si>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</si>
  <si>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</si>
  <si>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</si>
  <si>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</si>
  <si>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</si>
  <si>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</si>
  <si>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</si>
  <si>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</si>
  <si>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</si>
  <si>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</si>
  <si>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</si>
  <si>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</si>
  <si>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</si>
  <si>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</si>
  <si>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</si>
  <si>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</si>
  <si>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</si>
  <si>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</si>
  <si>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</si>
  <si>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</si>
  <si>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</si>
  <si>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</si>
  <si>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</si>
  <si>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</si>
  <si>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</si>
  <si>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</si>
  <si>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</si>
  <si>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</si>
  <si>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</si>
  <si>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</si>
  <si>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</si>
  <si>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</si>
  <si>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</si>
  <si>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</si>
  <si>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</si>
  <si>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</si>
  <si>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</si>
  <si>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</si>
  <si>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</si>
  <si>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</si>
  <si>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</si>
  <si>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</si>
  <si>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</si>
  <si>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</si>
  <si>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</si>
  <si>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</si>
  <si>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</si>
  <si>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</si>
  <si>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</si>
  <si>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</si>
  <si>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</si>
  <si>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</si>
  <si>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</si>
  <si>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</si>
  <si>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</si>
  <si>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</si>
  <si>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</si>
  <si>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</si>
  <si>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</si>
  <si>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</si>
  <si>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</si>
  <si>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</si>
  <si>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</si>
  <si>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</si>
  <si>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</si>
  <si>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</si>
  <si>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</si>
  <si>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</si>
  <si>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</si>
  <si>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</si>
  <si>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</si>
  <si>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</si>
  <si>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</si>
  <si>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</si>
  <si>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</si>
  <si>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</si>
  <si>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</si>
  <si>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</si>
  <si>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</si>
  <si>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</si>
  <si>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</si>
  <si>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</si>
  <si>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</si>
  <si>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</si>
  <si>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</si>
  <si>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</si>
  <si>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</si>
  <si>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</si>
  <si>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</si>
  <si>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</si>
  <si>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</si>
  <si>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</si>
  <si>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</si>
  <si>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</si>
  <si>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</si>
  <si>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</si>
  <si>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</si>
  <si>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</si>
  <si>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</si>
  <si>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</si>
  <si>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</si>
  <si>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</si>
  <si>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</si>
  <si>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</si>
  <si>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</si>
  <si>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</si>
  <si>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</si>
  <si>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</si>
  <si>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</si>
  <si>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</si>
  <si>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</si>
  <si>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</si>
  <si>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</si>
  <si>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</si>
  <si>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</si>
  <si>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</si>
  <si>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</si>
  <si>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</si>
  <si>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</si>
  <si>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</si>
  <si>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</si>
  <si>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</si>
  <si>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</si>
  <si>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</si>
  <si>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</si>
  <si>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</si>
  <si>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</si>
  <si>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</si>
  <si>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</si>
  <si>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</si>
  <si>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</si>
  <si>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</si>
  <si>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</si>
  <si>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</si>
  <si>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</si>
  <si>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</si>
  <si>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</si>
  <si>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</si>
  <si>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</si>
  <si>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</si>
  <si>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</si>
  <si>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</si>
  <si>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</si>
  <si>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</si>
  <si>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</si>
  <si>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</si>
  <si>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</si>
  <si>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</si>
  <si>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</si>
  <si>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</si>
  <si>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</si>
  <si>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</si>
  <si>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</si>
  <si>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</si>
  <si>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</si>
  <si>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</si>
  <si>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</si>
  <si>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</si>
  <si>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</si>
  <si>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</si>
  <si>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</si>
  <si>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</si>
  <si>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</si>
  <si>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</si>
  <si>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</si>
  <si>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</si>
  <si>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</si>
  <si>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</si>
  <si>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</si>
  <si>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</si>
  <si>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</si>
  <si>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</si>
  <si>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</si>
  <si>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</si>
  <si>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</si>
  <si>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</si>
  <si>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</si>
  <si>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</si>
  <si>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</si>
  <si>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</si>
  <si>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</si>
  <si>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</si>
  <si>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</si>
  <si>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</si>
  <si>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</si>
  <si>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</si>
  <si>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</si>
  <si>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</si>
  <si>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</si>
  <si>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</si>
  <si>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</si>
  <si>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</si>
  <si>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</si>
  <si>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</si>
  <si>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</si>
  <si>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</si>
  <si>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</si>
  <si>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</si>
  <si>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</si>
  <si>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</si>
  <si>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</si>
  <si>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</si>
  <si>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</si>
  <si>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</si>
  <si>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</si>
  <si>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</si>
  <si>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</si>
  <si>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</si>
  <si>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</si>
  <si>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</si>
  <si>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</si>
  <si>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</si>
  <si>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</si>
  <si>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</si>
  <si>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</si>
  <si>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</si>
  <si>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</si>
  <si>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</si>
  <si>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</si>
  <si>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</si>
  <si>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</si>
  <si>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</si>
  <si>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</si>
  <si>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</si>
  <si>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</si>
  <si>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</si>
  <si>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</si>
  <si>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</si>
  <si>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</si>
  <si>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</si>
  <si>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</si>
  <si>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</si>
  <si>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</si>
  <si>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</si>
  <si>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</si>
  <si>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</si>
  <si>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</si>
  <si>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</si>
  <si>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</si>
  <si>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</si>
  <si>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</si>
  <si>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</si>
  <si>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</si>
  <si>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</si>
  <si>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</si>
  <si>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</si>
  <si>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</si>
  <si>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</si>
  <si>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</si>
  <si>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</si>
  <si>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</si>
  <si>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</si>
  <si>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</si>
  <si>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</si>
  <si>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</si>
  <si>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</si>
  <si>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</si>
  <si>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</si>
  <si>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</si>
  <si>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</si>
  <si>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</si>
  <si>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</si>
  <si>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</si>
  <si>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</si>
  <si>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</si>
  <si>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</si>
  <si>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</si>
  <si>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</si>
  <si>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</si>
  <si>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</si>
  <si>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</si>
  <si>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</si>
  <si>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</si>
  <si>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</si>
  <si>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</si>
  <si>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</si>
  <si>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</si>
  <si>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</si>
  <si>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</si>
  <si>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</si>
  <si>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</si>
  <si>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</si>
  <si>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</si>
  <si>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</si>
  <si>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</si>
  <si>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</si>
  <si>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</si>
  <si>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</si>
  <si>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</si>
  <si>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</si>
  <si>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</si>
  <si>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</si>
  <si>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</si>
  <si>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</si>
  <si>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</si>
  <si>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</si>
  <si>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</si>
  <si>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</si>
  <si>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</si>
  <si>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</si>
  <si>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</si>
  <si>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</si>
  <si>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</si>
  <si>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</si>
  <si>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</si>
  <si>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</si>
  <si>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</si>
  <si>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</si>
  <si>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</si>
  <si>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</si>
  <si>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</si>
  <si>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</si>
  <si>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</si>
  <si>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</si>
  <si>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</si>
  <si>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</si>
  <si>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</si>
  <si>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</si>
  <si>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</si>
  <si>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</si>
  <si>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</si>
  <si>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</si>
  <si>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</si>
  <si>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</si>
  <si>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</si>
  <si>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</si>
  <si>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</si>
  <si>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</si>
  <si>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</si>
  <si>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</si>
  <si>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</si>
  <si>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</si>
  <si>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</si>
  <si>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</si>
  <si>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</si>
  <si>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</si>
  <si>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</si>
  <si>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</si>
  <si>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</si>
  <si>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</si>
  <si>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</si>
  <si>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</si>
  <si>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</si>
  <si>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</si>
  <si>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</si>
  <si>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</si>
  <si>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</si>
  <si>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</si>
  <si>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</si>
  <si>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</si>
  <si>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</si>
  <si>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</si>
  <si>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</si>
  <si>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</si>
  <si>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</si>
  <si>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</si>
  <si>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</si>
  <si>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</si>
  <si>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</si>
  <si>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</si>
  <si>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</si>
  <si>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</si>
  <si>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</si>
  <si>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</si>
  <si>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</si>
  <si>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</si>
  <si>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</si>
  <si>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</si>
  <si>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</si>
  <si>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</si>
  <si>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</si>
  <si>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</si>
  <si>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</si>
  <si>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</si>
  <si>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</si>
  <si>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</si>
  <si>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</si>
  <si>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</si>
  <si>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</si>
  <si>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</si>
  <si>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</si>
  <si>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</si>
  <si>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</si>
  <si>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</si>
  <si>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</si>
  <si>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</si>
  <si>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</si>
  <si>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</si>
  <si>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</si>
  <si>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</si>
  <si>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</si>
  <si>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</si>
  <si>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</si>
  <si>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</si>
  <si>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</si>
  <si>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</si>
  <si>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</si>
  <si>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</si>
  <si>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</si>
  <si>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</si>
  <si>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</si>
  <si>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</si>
  <si>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</si>
  <si>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</si>
  <si>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</si>
  <si>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</si>
  <si>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</si>
  <si>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</si>
  <si>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</si>
  <si>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</si>
  <si>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</si>
  <si>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</si>
  <si>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</si>
  <si>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</si>
  <si>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</si>
  <si>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</si>
  <si>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</si>
  <si>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</si>
  <si>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</si>
  <si>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</si>
  <si>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</si>
  <si>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</si>
  <si>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</si>
  <si>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</si>
  <si>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</si>
  <si>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</si>
  <si>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</si>
  <si>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</si>
  <si>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</si>
  <si>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</si>
  <si>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</si>
  <si>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</si>
  <si>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</si>
  <si>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</si>
  <si>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</si>
  <si>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</si>
  <si>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</si>
  <si>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</si>
  <si>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</si>
  <si>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</si>
  <si>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</si>
  <si>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</si>
  <si>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</si>
  <si>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</si>
  <si>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</si>
  <si>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</si>
  <si>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</si>
  <si>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</si>
  <si>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</si>
  <si>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</si>
  <si>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</si>
  <si>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</si>
  <si>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</si>
  <si>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</si>
  <si>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</si>
  <si>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</si>
  <si>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</si>
  <si>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</si>
  <si>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</si>
  <si>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</si>
  <si>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</si>
  <si>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</si>
  <si>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</si>
  <si>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</si>
  <si>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</si>
  <si>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</si>
  <si>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</si>
  <si>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</si>
  <si>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</si>
  <si>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</si>
  <si>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</si>
  <si>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</si>
  <si>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</si>
  <si>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</si>
  <si>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</si>
  <si>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</si>
  <si>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</si>
  <si>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</si>
  <si>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</si>
  <si>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</si>
  <si>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</si>
  <si>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</si>
  <si>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</si>
  <si>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</si>
  <si>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</si>
  <si>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</si>
  <si>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</si>
  <si>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</si>
  <si>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</si>
  <si>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</si>
  <si>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</si>
  <si>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</si>
  <si>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</si>
  <si>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</si>
  <si>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</si>
  <si>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</si>
  <si>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</si>
  <si>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</si>
  <si>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</si>
  <si>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</si>
  <si>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</si>
  <si>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</si>
  <si>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</si>
  <si>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</si>
  <si>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</si>
  <si>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</si>
  <si>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</si>
  <si>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</si>
  <si>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</si>
  <si>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</si>
  <si>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</si>
  <si>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</si>
  <si>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</si>
  <si>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</si>
  <si>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</si>
  <si>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</si>
  <si>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</si>
  <si>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</si>
  <si>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</si>
  <si>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</si>
  <si>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</si>
  <si>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</si>
  <si>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</si>
  <si>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</si>
  <si>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</si>
  <si>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</si>
  <si>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</si>
  <si>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</si>
  <si>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</si>
  <si>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</si>
  <si>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</si>
  <si>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</si>
  <si>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</si>
  <si>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</si>
  <si>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</si>
  <si>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</si>
  <si>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</si>
  <si>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</si>
  <si>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</si>
  <si>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</si>
  <si>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</si>
  <si>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</si>
  <si>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</si>
  <si>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</si>
  <si>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</si>
  <si>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</si>
  <si>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</si>
  <si>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</si>
  <si>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</si>
  <si>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</si>
  <si>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</si>
  <si>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</si>
  <si>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</si>
  <si>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</si>
  <si>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</si>
  <si>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</si>
  <si>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</si>
  <si>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</si>
  <si>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</si>
  <si>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</si>
  <si>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</si>
  <si>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</si>
  <si>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</si>
  <si>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</si>
  <si>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</si>
  <si>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</si>
  <si>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</si>
  <si>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</si>
  <si>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</si>
  <si>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</si>
  <si>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</si>
  <si>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</si>
  <si>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</si>
  <si>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</si>
  <si>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</si>
  <si>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</si>
  <si>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</si>
  <si>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</si>
  <si>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</si>
  <si>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</si>
  <si>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</si>
  <si>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</si>
  <si>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</si>
  <si>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</si>
  <si>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</si>
  <si>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</si>
  <si>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</si>
  <si>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</si>
  <si>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</si>
  <si>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</si>
  <si>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</si>
  <si>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</si>
  <si>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</si>
  <si>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</si>
  <si>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</si>
  <si>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</si>
  <si>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</si>
  <si>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</si>
  <si>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</si>
  <si>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</si>
  <si>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</si>
  <si>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</si>
  <si>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</si>
  <si>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</si>
  <si>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</si>
  <si>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</si>
  <si>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</si>
  <si>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</si>
  <si>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</si>
  <si>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</si>
  <si>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</si>
  <si>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</si>
  <si>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</si>
  <si>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</si>
  <si>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</si>
  <si>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</si>
  <si>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</si>
  <si>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</si>
  <si>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</si>
  <si>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</si>
  <si>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</si>
  <si>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</si>
  <si>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</si>
  <si>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</si>
  <si>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</si>
  <si>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</si>
  <si>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</si>
  <si>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</si>
  <si>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</si>
  <si>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</si>
  <si>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</si>
  <si>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</si>
  <si>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</si>
  <si>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</si>
  <si>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</si>
  <si>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</si>
  <si>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</si>
  <si>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</si>
  <si>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</si>
  <si>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</si>
  <si>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</si>
  <si>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</si>
  <si>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</si>
  <si>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</si>
  <si>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</si>
  <si>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</si>
  <si>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</si>
  <si>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</si>
  <si>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</si>
  <si>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</si>
  <si>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</si>
  <si>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</si>
  <si>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</si>
  <si>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</si>
  <si>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</si>
  <si>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</si>
  <si>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</si>
  <si>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</si>
  <si>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</si>
  <si>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</si>
  <si>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</si>
  <si>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</si>
  <si>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</si>
  <si>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</si>
  <si>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</si>
  <si>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</si>
  <si>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</si>
  <si>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</si>
  <si>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</si>
  <si>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</si>
  <si>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</si>
  <si>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</si>
  <si>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</si>
  <si>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</si>
  <si>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</si>
  <si>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</si>
  <si>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</si>
  <si>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</si>
  <si>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</si>
  <si>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</si>
  <si>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</si>
  <si>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</si>
  <si>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</si>
  <si>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</si>
  <si>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</si>
  <si>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</si>
  <si>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</si>
  <si>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</si>
  <si>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</si>
  <si>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</si>
  <si>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</si>
  <si>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</si>
  <si>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</si>
  <si>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</si>
  <si>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</si>
  <si>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</si>
  <si>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</si>
  <si>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</si>
  <si>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</si>
  <si>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</si>
  <si>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</si>
  <si>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</si>
  <si>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</si>
  <si>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</si>
  <si>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</si>
  <si>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</si>
  <si>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</si>
  <si>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</si>
  <si>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</si>
  <si>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</si>
  <si>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</si>
  <si>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</si>
  <si>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</si>
  <si>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</si>
  <si>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</si>
  <si>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</si>
  <si>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</si>
  <si>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</si>
  <si>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</si>
  <si>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</si>
  <si>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</si>
  <si>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</si>
  <si>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</si>
  <si>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</si>
  <si>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</si>
  <si>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</si>
  <si>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</si>
  <si>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</si>
  <si>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</si>
  <si>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</si>
  <si>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</si>
  <si>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</si>
  <si>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</si>
  <si>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</si>
  <si>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</si>
  <si>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</si>
  <si>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</si>
  <si>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</si>
  <si>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</si>
  <si>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</si>
  <si>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</si>
  <si>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</si>
  <si>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</si>
  <si>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</si>
  <si>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</si>
  <si>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</si>
  <si>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</si>
  <si>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</si>
  <si>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</si>
  <si>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</si>
  <si>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</si>
  <si>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</si>
  <si>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</si>
  <si>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</si>
  <si>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</si>
  <si>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</si>
  <si>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</si>
  <si>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</si>
  <si>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</si>
  <si>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</si>
  <si>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</si>
  <si>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</si>
  <si>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</si>
  <si>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</si>
  <si>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</si>
  <si>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</si>
  <si>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</si>
  <si>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</si>
  <si>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</si>
  <si>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</si>
  <si>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</si>
  <si>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</si>
  <si>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</si>
  <si>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</si>
  <si>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</si>
  <si>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</si>
  <si>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</si>
  <si>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</si>
  <si>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</si>
  <si>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</si>
  <si>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</si>
  <si>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</si>
  <si>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</si>
  <si>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</si>
  <si>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</si>
  <si>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</si>
  <si>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</si>
  <si>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</si>
  <si>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</si>
  <si>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</si>
  <si>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</si>
  <si>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</si>
  <si>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</si>
  <si>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</si>
  <si>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</si>
  <si>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</si>
  <si>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</si>
  <si>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</si>
  <si>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</si>
  <si>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</si>
  <si>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</si>
  <si>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</si>
  <si>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</si>
  <si>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</si>
  <si>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</si>
  <si>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</si>
  <si>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</si>
  <si>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</si>
  <si>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</si>
  <si>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</si>
  <si>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</si>
  <si>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</si>
  <si>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</si>
  <si>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</si>
  <si>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</si>
  <si>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</si>
  <si>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</si>
  <si>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</si>
  <si>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</si>
  <si>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</si>
  <si>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</si>
  <si>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</si>
  <si>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</si>
  <si>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</si>
  <si>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</si>
  <si>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</si>
  <si>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</si>
  <si>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</si>
  <si>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</si>
  <si>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</si>
  <si>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</si>
  <si>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</si>
  <si>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</si>
  <si>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</si>
  <si>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</si>
  <si>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</si>
  <si>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</si>
  <si>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</si>
  <si>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</si>
  <si>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</si>
  <si>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</si>
  <si>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</si>
  <si>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</si>
  <si>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</si>
  <si>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</si>
  <si>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</si>
  <si>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</si>
  <si>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</si>
  <si>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</si>
  <si>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</si>
  <si>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</si>
  <si>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</si>
  <si>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</si>
  <si>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</si>
  <si>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</si>
  <si>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</si>
  <si>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</si>
  <si>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</si>
  <si>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</si>
  <si>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</si>
  <si>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</si>
  <si>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</si>
  <si>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</si>
  <si>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</si>
  <si>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</si>
  <si>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</si>
  <si>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</si>
  <si>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</si>
  <si>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</si>
  <si>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</si>
  <si>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</si>
  <si>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</si>
  <si>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</si>
  <si>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</si>
  <si>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</si>
  <si>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</si>
  <si>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</si>
  <si>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</si>
  <si>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</si>
  <si>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</si>
  <si>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</si>
  <si>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</si>
  <si>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</si>
  <si>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</si>
  <si>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</si>
  <si>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</si>
  <si>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</si>
  <si>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</si>
  <si>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</si>
  <si>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</si>
  <si>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</si>
  <si>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</si>
  <si>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</si>
  <si>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</si>
  <si>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</si>
  <si>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</si>
  <si>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</si>
  <si>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</si>
  <si>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</si>
  <si>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</si>
  <si>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</si>
  <si>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</si>
  <si>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</si>
  <si>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</si>
  <si>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</si>
  <si>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</si>
  <si>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</si>
  <si>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</si>
  <si>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</si>
  <si>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</si>
  <si>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</si>
  <si>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</si>
  <si>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</si>
  <si>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</si>
  <si>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</si>
  <si>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</si>
  <si>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</si>
  <si>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</si>
  <si>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</si>
  <si>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</si>
  <si>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</si>
  <si>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</si>
  <si>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</si>
  <si>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</si>
  <si>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</si>
  <si>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</si>
  <si>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</si>
  <si>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</si>
  <si>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</si>
  <si>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</si>
  <si>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</si>
  <si>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</si>
  <si>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</si>
  <si>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</si>
  <si>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</si>
  <si>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</si>
  <si>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</si>
  <si>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</si>
  <si>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</si>
  <si>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</si>
  <si>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</si>
  <si>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</si>
  <si>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</si>
  <si>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</si>
  <si>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</si>
  <si>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</si>
  <si>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</si>
  <si>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</si>
  <si>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</si>
  <si>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</si>
  <si>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</si>
  <si>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</si>
  <si>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</si>
  <si>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</si>
  <si>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</si>
  <si>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</si>
  <si>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</si>
  <si>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</si>
  <si>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</si>
  <si>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</si>
  <si>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</si>
  <si>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</si>
  <si>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</si>
  <si>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</si>
  <si>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</si>
  <si>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</si>
  <si>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</si>
  <si>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</si>
  <si>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</si>
  <si>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</si>
  <si>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</si>
  <si>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</si>
  <si>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</si>
  <si>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</si>
  <si>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</si>
  <si>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</si>
  <si>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</si>
  <si>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</si>
  <si>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</si>
  <si>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</si>
  <si>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</si>
  <si>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</si>
  <si>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</si>
  <si>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</si>
  <si>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</si>
  <si>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</si>
  <si>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</si>
  <si>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</si>
  <si>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</si>
  <si>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</si>
  <si>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</si>
  <si>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</si>
  <si>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</si>
  <si>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</si>
  <si>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</si>
  <si>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</si>
  <si>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</si>
  <si>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</si>
  <si>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</si>
  <si>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</si>
  <si>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</si>
  <si>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</si>
  <si>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</si>
  <si>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</si>
  <si>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</si>
  <si>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</si>
  <si>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</si>
  <si>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</si>
  <si>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</si>
  <si>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</si>
  <si>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</si>
  <si>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</si>
  <si>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</si>
  <si>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</si>
  <si>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</si>
  <si>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</si>
  <si>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</si>
  <si>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</si>
  <si>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</si>
  <si>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</si>
  <si>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</si>
  <si>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</si>
  <si>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</si>
  <si>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</si>
  <si>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</si>
  <si>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</si>
  <si>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</si>
  <si>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</si>
  <si>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</si>
  <si>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</si>
  <si>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</si>
  <si>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</si>
  <si>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</si>
  <si>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</si>
  <si>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</si>
  <si>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</si>
  <si>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</si>
  <si>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</si>
  <si>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</si>
  <si>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</si>
  <si>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</si>
  <si>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</si>
  <si>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</si>
  <si>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</si>
  <si>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</si>
  <si>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</si>
  <si>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</si>
  <si>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</si>
  <si>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</si>
  <si>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</si>
  <si>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</si>
  <si>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</si>
  <si>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</si>
  <si>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</si>
  <si>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</si>
  <si>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</si>
  <si>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</si>
  <si>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</si>
  <si>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</si>
  <si>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</si>
  <si>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</si>
  <si>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</si>
  <si>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</si>
  <si>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</si>
  <si>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</si>
  <si>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</si>
  <si>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</si>
  <si>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</si>
  <si>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</si>
  <si>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</si>
  <si>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</si>
  <si>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</si>
  <si>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</si>
  <si>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</si>
  <si>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</si>
  <si>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</si>
  <si>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</si>
  <si>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</si>
  <si>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</si>
  <si>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</si>
  <si>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</si>
  <si>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</si>
  <si>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</si>
  <si>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</si>
  <si>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</si>
  <si>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</si>
  <si>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</si>
  <si>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</si>
  <si>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</si>
  <si>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</si>
  <si>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</si>
  <si>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</si>
  <si>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</si>
  <si>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</si>
  <si>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</si>
  <si>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</si>
  <si>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</si>
  <si>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</si>
  <si>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</si>
  <si>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</si>
  <si>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</si>
  <si>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</si>
  <si>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</si>
  <si>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</si>
  <si>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</si>
  <si>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</si>
  <si>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</si>
  <si>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</si>
  <si>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</si>
  <si>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</si>
  <si>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</si>
  <si>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</si>
  <si>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</si>
  <si>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</si>
  <si>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</si>
  <si>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</si>
  <si>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</si>
  <si>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</si>
  <si>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</si>
  <si>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</si>
  <si>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</si>
  <si>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</si>
  <si>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</si>
  <si>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</si>
  <si>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</si>
  <si>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</si>
  <si>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</si>
  <si>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</si>
  <si>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</si>
  <si>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</si>
  <si>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</si>
  <si>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</si>
  <si>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</si>
  <si>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</si>
  <si>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</si>
  <si>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</si>
  <si>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</si>
  <si>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</si>
  <si>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</si>
  <si>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</si>
  <si>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</si>
  <si>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</si>
  <si>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</si>
  <si>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</si>
  <si>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</si>
  <si>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</si>
  <si>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</si>
  <si>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</si>
  <si>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</si>
  <si>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</si>
  <si>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</si>
  <si>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</si>
  <si>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</si>
  <si>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</si>
  <si>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</si>
  <si>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</si>
  <si>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</si>
  <si>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</si>
  <si>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</si>
  <si>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</si>
  <si>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</si>
  <si>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</si>
  <si>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</si>
  <si>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</si>
  <si>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</si>
  <si>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</si>
  <si>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</si>
  <si>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</si>
  <si>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</si>
  <si>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</si>
  <si>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</si>
  <si>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</si>
  <si>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</si>
  <si>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</si>
  <si>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</si>
  <si>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</si>
  <si>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</si>
  <si>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</si>
  <si>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</si>
  <si>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</si>
  <si>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</si>
  <si>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</si>
  <si>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</si>
  <si>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</si>
  <si>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</si>
  <si>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</si>
  <si>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</si>
  <si>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</si>
  <si>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</si>
  <si>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</si>
  <si>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</si>
  <si>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</si>
  <si>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</si>
  <si>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</si>
  <si>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</si>
  <si>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</si>
  <si>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</si>
  <si>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</si>
  <si>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</si>
  <si>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</si>
  <si>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</si>
  <si>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</si>
  <si>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</si>
  <si>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</si>
  <si>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</si>
  <si>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</si>
  <si>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</si>
  <si>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</si>
  <si>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</si>
  <si>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</si>
  <si>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</si>
  <si>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</si>
  <si>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</si>
  <si>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</si>
  <si>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</si>
  <si>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</si>
  <si>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</si>
  <si>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</si>
  <si>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</si>
  <si>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</si>
  <si>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</si>
  <si>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</si>
  <si>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</si>
  <si>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</si>
  <si>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</si>
  <si>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</si>
  <si>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</si>
  <si>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</si>
  <si>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</si>
  <si>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</si>
  <si>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</si>
  <si>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</si>
  <si>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</si>
  <si>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</si>
  <si>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</si>
  <si>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</si>
  <si>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</si>
  <si>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</si>
  <si>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</si>
  <si>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</si>
  <si>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</si>
  <si>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</si>
  <si>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</si>
  <si>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</si>
  <si>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</si>
  <si>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</si>
  <si>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</si>
  <si>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</si>
  <si>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</si>
  <si>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</si>
  <si>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</si>
  <si>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</si>
  <si>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</si>
  <si>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</si>
  <si>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</si>
  <si>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</si>
  <si>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</si>
  <si>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</si>
  <si>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</si>
  <si>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</si>
  <si>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</si>
  <si>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</si>
  <si>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</si>
  <si>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</si>
  <si>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</si>
  <si>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</si>
  <si>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</si>
  <si>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</si>
  <si>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</si>
  <si>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</si>
  <si>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</si>
  <si>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</si>
  <si>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</si>
  <si>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</si>
  <si>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</si>
  <si>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</si>
  <si>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</si>
  <si>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</si>
  <si>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</si>
  <si>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</si>
  <si>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</si>
  <si>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</si>
  <si>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</si>
  <si>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</si>
  <si>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</si>
  <si>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</si>
  <si>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</si>
  <si>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</si>
  <si>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</si>
  <si>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</si>
  <si>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</si>
  <si>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</si>
  <si>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</si>
  <si>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</si>
  <si>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</si>
  <si>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</si>
  <si>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</si>
  <si>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</si>
  <si>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</si>
  <si>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</si>
  <si>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</si>
  <si>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</si>
  <si>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</si>
  <si>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</si>
  <si>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</si>
  <si>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</si>
  <si>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</si>
  <si>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</si>
  <si>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</si>
  <si>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</si>
  <si>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</si>
  <si>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</si>
  <si>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</si>
  <si>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</si>
  <si>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</si>
  <si>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</si>
  <si>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</si>
  <si>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</si>
  <si>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</si>
  <si>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</si>
  <si>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</si>
  <si>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</si>
  <si>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</si>
  <si>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</si>
  <si>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</si>
  <si>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</si>
  <si>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</si>
  <si>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</si>
  <si>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</si>
  <si>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</si>
  <si>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</si>
  <si>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</si>
  <si>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</si>
  <si>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</si>
  <si>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</si>
  <si>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</si>
  <si>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</si>
  <si>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</si>
  <si>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</si>
  <si>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</si>
  <si>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</si>
  <si>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</si>
  <si>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</si>
  <si>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</si>
  <si>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</si>
  <si>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</si>
  <si>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</si>
  <si>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</si>
  <si>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</si>
  <si>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</si>
  <si>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</si>
  <si>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</si>
  <si>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</si>
  <si>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</si>
  <si>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</si>
  <si>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</si>
  <si>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</si>
  <si>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</si>
  <si>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</si>
  <si>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</si>
  <si>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</si>
  <si>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</si>
  <si>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</si>
  <si>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</si>
  <si>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</si>
  <si>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</si>
  <si>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</si>
  <si>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</si>
  <si>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</si>
  <si>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</si>
  <si>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</si>
  <si>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</si>
  <si>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</si>
  <si>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</si>
  <si>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</si>
  <si>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</si>
  <si>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</si>
  <si>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</si>
  <si>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</si>
  <si>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</si>
  <si>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</si>
  <si>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</si>
  <si>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</si>
  <si>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</si>
  <si>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</si>
  <si>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</si>
  <si>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</si>
  <si>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</si>
  <si>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</si>
  <si>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</si>
  <si>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</si>
  <si>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</si>
  <si>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</si>
  <si>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</si>
  <si>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</si>
  <si>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</si>
  <si>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</si>
  <si>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</si>
  <si>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</si>
  <si>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</si>
  <si>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</si>
  <si>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</si>
  <si>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</si>
  <si>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</si>
  <si>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</si>
  <si>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</si>
  <si>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</si>
  <si>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</si>
  <si>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</si>
  <si>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</si>
  <si>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</si>
  <si>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</si>
  <si>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</si>
  <si>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</si>
  <si>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</si>
  <si>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</si>
  <si>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</si>
  <si>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</si>
  <si>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</si>
  <si>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</si>
  <si>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</si>
  <si>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</si>
  <si>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</si>
  <si>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</si>
  <si>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</si>
  <si>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</si>
  <si>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</si>
  <si>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</si>
  <si>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</si>
  <si>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</si>
  <si>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</si>
  <si>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</si>
  <si>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</si>
  <si>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</si>
  <si>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</si>
  <si>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</si>
  <si>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</si>
  <si>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</si>
  <si>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</si>
  <si>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</si>
  <si>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</si>
  <si>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</si>
  <si>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</si>
  <si>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</si>
  <si>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</si>
  <si>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</si>
  <si>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</si>
  <si>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</si>
  <si>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</si>
  <si>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</si>
  <si>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</si>
  <si>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</si>
  <si>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</si>
  <si>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</si>
  <si>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</si>
  <si>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</si>
  <si>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</si>
  <si>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</si>
  <si>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</si>
  <si>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</si>
  <si>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</si>
  <si>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</si>
  <si>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</si>
  <si>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</si>
  <si>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</si>
  <si>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</si>
  <si>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</si>
  <si>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</si>
  <si>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</si>
  <si>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</si>
  <si>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</si>
  <si>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</si>
  <si>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</si>
  <si>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</si>
  <si>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</si>
  <si>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</si>
  <si>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</si>
  <si>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</si>
  <si>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</si>
  <si>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</si>
  <si>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</si>
  <si>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</si>
  <si>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</si>
  <si>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</si>
  <si>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</si>
  <si>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</si>
  <si>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</si>
  <si>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</si>
  <si>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</si>
  <si>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</si>
  <si>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</si>
  <si>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</si>
  <si>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</si>
  <si>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</si>
  <si>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</si>
  <si>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</si>
  <si>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</si>
  <si>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</si>
  <si>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</si>
  <si>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</si>
  <si>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</si>
  <si>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</si>
  <si>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</si>
  <si>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</si>
  <si>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</si>
  <si>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</si>
  <si>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</si>
  <si>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</si>
  <si>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</si>
  <si>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</si>
  <si>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</si>
  <si>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</si>
  <si>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</si>
  <si>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</si>
  <si>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</si>
  <si>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</si>
  <si>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</si>
  <si>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</si>
  <si>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</si>
  <si>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</si>
  <si>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</si>
  <si>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</si>
  <si>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</si>
  <si>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</si>
  <si>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</si>
  <si>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</si>
  <si>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</si>
  <si>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</si>
  <si>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</si>
  <si>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</si>
  <si>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</si>
  <si>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</si>
  <si>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</si>
  <si>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</si>
  <si>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</si>
  <si>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</si>
  <si>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</si>
  <si>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</si>
  <si>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</si>
  <si>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</si>
  <si>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</si>
  <si>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</si>
  <si>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</si>
  <si>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</si>
  <si>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</si>
  <si>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</si>
  <si>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</si>
  <si>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</si>
  <si>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</si>
  <si>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</si>
  <si>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</si>
  <si>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</si>
  <si>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</si>
  <si>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</si>
  <si>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</si>
  <si>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</si>
  <si>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</si>
  <si>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</si>
  <si>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</si>
  <si>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</si>
  <si>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</si>
  <si>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</si>
  <si>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</si>
  <si>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</si>
  <si>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</si>
  <si>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</si>
  <si>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</si>
  <si>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</si>
  <si>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</si>
  <si>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</si>
  <si>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</si>
  <si>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</si>
  <si>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</si>
  <si>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</si>
  <si>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</si>
  <si>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</si>
  <si>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</si>
  <si>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</si>
  <si>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</si>
  <si>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</si>
  <si>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</si>
  <si>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</si>
  <si>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</si>
  <si>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</si>
  <si>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</si>
  <si>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</si>
  <si>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</si>
  <si>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</si>
  <si>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</si>
  <si>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</si>
  <si>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</si>
  <si>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</si>
  <si>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</si>
  <si>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</si>
  <si>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</si>
  <si>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</si>
  <si>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</si>
  <si>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</si>
  <si>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</si>
  <si>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</si>
  <si>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</si>
  <si>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</si>
  <si>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</si>
  <si>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</si>
  <si>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</si>
  <si>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</si>
  <si>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</si>
  <si>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</si>
  <si>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</si>
  <si>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</si>
  <si>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</si>
  <si>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</si>
  <si>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</si>
  <si>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</si>
  <si>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</si>
  <si>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</si>
  <si>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</si>
  <si>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</si>
  <si>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</si>
  <si>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</si>
  <si>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</si>
  <si>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</si>
  <si>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</si>
  <si>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</si>
  <si>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</si>
  <si>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</si>
  <si>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</si>
  <si>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</si>
  <si>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</si>
  <si>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</si>
  <si>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</si>
  <si>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</si>
  <si>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</si>
  <si>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</si>
  <si>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</si>
  <si>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</si>
  <si>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</si>
  <si>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</si>
  <si>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</si>
  <si>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</si>
  <si>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</si>
  <si>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</si>
  <si>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</si>
  <si>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</si>
  <si>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</si>
  <si>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</si>
  <si>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</si>
  <si>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</si>
  <si>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</si>
  <si>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</si>
  <si>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</si>
  <si>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</si>
  <si>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</si>
  <si>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</si>
  <si>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</si>
  <si>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</si>
  <si>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</si>
  <si>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</si>
  <si>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</si>
  <si>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</si>
  <si>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</si>
  <si>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</si>
  <si>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</si>
  <si>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</si>
  <si>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</si>
  <si>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</si>
  <si>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</si>
  <si>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</si>
  <si>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</si>
  <si>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</si>
  <si>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</si>
  <si>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</si>
  <si>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</si>
  <si>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</si>
  <si>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</si>
  <si>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</si>
  <si>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</si>
  <si>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</si>
  <si>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</si>
  <si>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</si>
  <si>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</si>
  <si>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</si>
  <si>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</si>
  <si>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</si>
  <si>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</si>
  <si>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</si>
  <si>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</si>
  <si>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</si>
  <si>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</si>
  <si>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</si>
  <si>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</si>
  <si>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</si>
  <si>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</si>
  <si>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</si>
  <si>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</si>
  <si>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</si>
  <si>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</si>
  <si>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</si>
  <si>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</si>
  <si>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</si>
  <si>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</si>
  <si>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</si>
  <si>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</si>
  <si>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</si>
  <si>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</si>
  <si>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</si>
  <si>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</si>
  <si>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</si>
  <si>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</si>
  <si>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</si>
  <si>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</si>
  <si>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</si>
  <si>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</si>
  <si>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</si>
  <si>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</si>
  <si>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</si>
  <si>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</si>
  <si>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</si>
  <si>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</si>
  <si>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</si>
  <si>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</si>
  <si>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</si>
  <si>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</si>
  <si>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</si>
  <si>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</si>
  <si>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</si>
  <si>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</si>
  <si>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</si>
  <si>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</si>
  <si>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</si>
  <si>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</si>
  <si>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</si>
  <si>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</si>
  <si>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</si>
  <si>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</si>
  <si>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</si>
  <si>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</si>
  <si>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</si>
  <si>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</si>
  <si>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</si>
  <si>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</si>
  <si>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</si>
  <si>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</si>
  <si>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</si>
  <si>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</si>
  <si>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</si>
  <si>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</si>
  <si>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</si>
  <si>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</si>
  <si>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</si>
  <si>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</si>
  <si>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</si>
  <si>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</si>
  <si>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</si>
  <si>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</si>
  <si>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</si>
  <si>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</si>
  <si>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</si>
  <si>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</si>
  <si>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</si>
  <si>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</si>
  <si>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</si>
  <si>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</si>
  <si>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</si>
  <si>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</si>
  <si>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</si>
  <si>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</si>
  <si>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</si>
  <si>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</si>
  <si>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</si>
  <si>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</si>
  <si>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</si>
  <si>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</si>
  <si>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</si>
  <si>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</si>
  <si>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</si>
  <si>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</si>
  <si>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</si>
  <si>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</si>
  <si>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</si>
  <si>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</si>
  <si>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</si>
  <si>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</si>
  <si>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</si>
  <si>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</si>
  <si>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</si>
  <si>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</si>
  <si>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</si>
  <si>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</si>
  <si>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</si>
  <si>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</si>
  <si>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</si>
  <si>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</si>
  <si>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</si>
  <si>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</si>
  <si>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</si>
  <si>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</si>
  <si>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</si>
  <si>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</si>
  <si>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</si>
  <si>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</si>
  <si>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</si>
  <si>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</si>
  <si>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</si>
  <si>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</si>
  <si>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</si>
  <si>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</si>
  <si>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</si>
  <si>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</si>
  <si>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</si>
  <si>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</si>
  <si>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</si>
  <si>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</si>
  <si>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</si>
  <si>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</si>
  <si>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</si>
  <si>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</si>
  <si>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</si>
  <si>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</si>
  <si>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</si>
  <si>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</si>
  <si>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</si>
  <si>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</si>
  <si>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</si>
  <si>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</si>
  <si>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</si>
  <si>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</si>
  <si>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</si>
  <si>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</si>
  <si>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</si>
  <si>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</si>
  <si>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</si>
  <si>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</si>
  <si>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</si>
  <si>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</si>
  <si>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</si>
  <si>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</si>
  <si>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</si>
  <si>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</si>
  <si>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</si>
  <si>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</si>
  <si>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</si>
  <si>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</si>
  <si>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</si>
  <si>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</si>
  <si>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</si>
  <si>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</si>
  <si>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</si>
  <si>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</si>
  <si>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</si>
  <si>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</si>
  <si>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</si>
  <si>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</si>
  <si>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</si>
  <si>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</si>
  <si>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</si>
  <si>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</si>
  <si>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</si>
  <si>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</si>
  <si>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</si>
  <si>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</si>
  <si>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</si>
  <si>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</si>
  <si>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</si>
  <si>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</si>
  <si>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</si>
  <si>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</si>
  <si>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</si>
  <si>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</si>
  <si>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</si>
  <si>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</si>
  <si>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</si>
  <si>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</si>
  <si>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</si>
  <si>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</si>
  <si>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</si>
  <si>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</si>
  <si>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</si>
  <si>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</si>
  <si>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</si>
  <si>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</si>
  <si>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</si>
  <si>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</si>
  <si>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</si>
  <si>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</si>
  <si>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</si>
  <si>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</si>
  <si>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</si>
  <si>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</si>
  <si>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</si>
  <si>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</si>
  <si>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</si>
  <si>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</si>
  <si>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</si>
  <si>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</si>
  <si>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</si>
  <si>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</si>
  <si>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</si>
  <si>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</si>
  <si>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</si>
  <si>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</si>
  <si>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</si>
  <si>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</si>
  <si>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</si>
  <si>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</si>
  <si>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</si>
  <si>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</si>
  <si>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</si>
  <si>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</si>
  <si>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</si>
  <si>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</si>
  <si>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</si>
  <si>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</si>
  <si>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</si>
  <si>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</si>
  <si>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</si>
  <si>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</si>
  <si>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</si>
  <si>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</si>
  <si>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</si>
  <si>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</si>
  <si>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</si>
  <si>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</si>
  <si>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</si>
  <si>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</si>
  <si>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</si>
  <si>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</si>
  <si>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</si>
  <si>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</si>
  <si>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</si>
  <si>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</si>
  <si>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</si>
  <si>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</si>
  <si>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</si>
  <si>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</si>
  <si>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</si>
  <si>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</si>
  <si>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</si>
  <si>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</si>
  <si>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</si>
  <si>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</si>
  <si>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</si>
  <si>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</si>
  <si>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</si>
  <si>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</si>
  <si>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</si>
  <si>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</si>
  <si>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</si>
  <si>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</si>
  <si>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</si>
  <si>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</si>
  <si>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</si>
  <si>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</si>
  <si>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</si>
  <si>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</si>
  <si>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</si>
  <si>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</si>
  <si>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</si>
  <si>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</si>
  <si>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</si>
  <si>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</si>
  <si>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</si>
  <si>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</si>
  <si>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</si>
  <si>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</si>
  <si>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</si>
  <si>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</si>
  <si>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</si>
  <si>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</si>
  <si>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</si>
  <si>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</si>
  <si>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</si>
  <si>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</si>
  <si>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</si>
  <si>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</si>
  <si>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</si>
  <si>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</si>
  <si>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</si>
  <si>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</si>
  <si>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</si>
  <si>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</si>
  <si>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</si>
  <si>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</si>
  <si>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</si>
  <si>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</si>
  <si>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</si>
  <si>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</si>
  <si>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</si>
  <si>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</si>
  <si>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</si>
  <si>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</si>
  <si>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</si>
  <si>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</si>
  <si>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</si>
  <si>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</si>
  <si>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</si>
  <si>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</si>
  <si>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</si>
  <si>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</si>
  <si>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</si>
  <si>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</si>
  <si>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</si>
  <si>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</si>
  <si>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</si>
  <si>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</si>
  <si>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</si>
  <si>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</si>
  <si>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</si>
  <si>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</si>
  <si>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</si>
  <si>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</si>
  <si>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</si>
  <si>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</si>
  <si>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</si>
  <si>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</si>
  <si>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</si>
  <si>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</si>
  <si>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</si>
  <si>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</si>
  <si>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</si>
  <si>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</si>
  <si>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</si>
  <si>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</si>
  <si>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</si>
  <si>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</si>
  <si>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</si>
  <si>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</si>
  <si>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</si>
  <si>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</si>
  <si>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</si>
  <si>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</si>
  <si>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</si>
  <si>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</si>
  <si>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</si>
  <si>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</si>
  <si>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</si>
  <si>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</si>
  <si>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</si>
  <si>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</si>
  <si>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</si>
  <si>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</si>
  <si>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</si>
  <si>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</si>
  <si>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</si>
  <si>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</si>
  <si>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</si>
  <si>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</si>
  <si>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</si>
  <si>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</si>
  <si>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</si>
  <si>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</si>
  <si>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</si>
  <si>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</si>
  <si>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</si>
  <si>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</si>
  <si>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</si>
  <si>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</si>
  <si>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</si>
  <si>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</si>
  <si>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</si>
  <si>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</si>
  <si>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</si>
  <si>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</si>
  <si>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</si>
  <si>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</si>
  <si>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</si>
  <si>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</si>
  <si>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</si>
  <si>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</si>
  <si>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</si>
  <si>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</si>
  <si>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</si>
  <si>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</si>
  <si>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</si>
  <si>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</si>
  <si>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</si>
  <si>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</si>
  <si>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</si>
  <si>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</si>
  <si>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</si>
  <si>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</si>
  <si>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</si>
  <si>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</si>
  <si>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</si>
  <si>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</si>
  <si>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</si>
  <si>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</si>
  <si>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</si>
  <si>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</si>
  <si>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</si>
  <si>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</si>
  <si>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</si>
  <si>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</si>
  <si>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</si>
  <si>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</si>
  <si>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</si>
  <si>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</si>
  <si>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</si>
  <si>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</si>
  <si>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</si>
  <si>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</si>
  <si>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</si>
  <si>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</si>
  <si>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</si>
  <si>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</si>
  <si>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</si>
  <si>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</si>
  <si>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</si>
  <si>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</si>
  <si>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</si>
  <si>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</si>
  <si>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</si>
  <si>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</si>
  <si>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</si>
  <si>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</si>
  <si>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</si>
  <si>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</si>
  <si>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</si>
  <si>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</si>
  <si>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</si>
  <si>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</si>
  <si>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</si>
  <si>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</si>
  <si>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</si>
  <si>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</si>
  <si>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</si>
  <si>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</si>
  <si>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</si>
  <si>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</si>
  <si>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</si>
  <si>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</si>
  <si>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</si>
  <si>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</si>
  <si>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</si>
  <si>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</si>
  <si>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</si>
  <si>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</si>
  <si>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</si>
  <si>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</si>
  <si>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</si>
  <si>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</si>
  <si>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</si>
  <si>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</si>
  <si>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</si>
  <si>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</si>
  <si>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</si>
  <si>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</si>
  <si>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</si>
  <si>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</si>
  <si>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</si>
  <si>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</si>
  <si>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</si>
  <si>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</si>
  <si>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</si>
  <si>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</si>
  <si>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</si>
  <si>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</si>
  <si>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</si>
  <si>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</si>
  <si>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</si>
  <si>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</si>
  <si>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</si>
  <si>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</si>
  <si>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</si>
  <si>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</si>
  <si>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</si>
  <si>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</si>
  <si>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</si>
  <si>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</si>
  <si>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</si>
  <si>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</si>
  <si>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</si>
  <si>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</si>
  <si>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</si>
  <si>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</si>
  <si>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</si>
  <si>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</si>
  <si>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</si>
  <si>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</si>
  <si>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</si>
  <si>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</si>
  <si>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</si>
  <si>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</si>
  <si>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</si>
  <si>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</si>
  <si>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</si>
  <si>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</si>
  <si>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</si>
  <si>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</si>
  <si>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</si>
  <si>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</si>
  <si>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</si>
  <si>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</si>
  <si>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</si>
  <si>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</si>
  <si>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</si>
  <si>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</si>
  <si>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</si>
  <si>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</si>
  <si>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</si>
  <si>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</si>
  <si>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</si>
  <si>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</si>
  <si>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</si>
  <si>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</si>
  <si>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</si>
  <si>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</si>
  <si>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</si>
  <si>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</si>
  <si>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</si>
  <si>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</si>
  <si>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</si>
  <si>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</si>
  <si>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</si>
  <si>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</si>
  <si>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</si>
  <si>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</si>
  <si>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</si>
  <si>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</si>
  <si>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</si>
  <si>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</si>
  <si>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</si>
  <si>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</si>
  <si>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</si>
  <si>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</si>
  <si>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</si>
  <si>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</si>
  <si>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</si>
  <si>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</si>
  <si>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</si>
  <si>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</si>
  <si>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</si>
  <si>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</si>
  <si>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</si>
  <si>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</si>
  <si>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</si>
  <si>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</si>
  <si>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</si>
  <si>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</si>
  <si>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</si>
  <si>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</si>
  <si>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</si>
  <si>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</si>
  <si>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</si>
  <si>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</si>
  <si>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</si>
  <si>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</si>
  <si>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</si>
  <si>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</si>
  <si>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</si>
  <si>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</si>
  <si>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</si>
  <si>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</si>
  <si>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</si>
  <si>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</si>
  <si>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</si>
  <si>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</si>
  <si>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</si>
  <si>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</si>
  <si>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</si>
  <si>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</si>
  <si>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</si>
  <si>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</si>
  <si>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</si>
  <si>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</si>
  <si>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</si>
  <si>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</si>
  <si>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</si>
  <si>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</si>
  <si>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</si>
  <si>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</si>
  <si>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</si>
  <si>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</si>
  <si>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</si>
  <si>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</si>
  <si>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</si>
  <si>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</si>
  <si>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</si>
  <si>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</si>
  <si>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</si>
  <si>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</si>
  <si>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</si>
  <si>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</si>
  <si>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</si>
  <si>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</si>
  <si>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</si>
  <si>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</si>
  <si>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</si>
  <si>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</si>
  <si>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</si>
  <si>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</si>
  <si>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</si>
  <si>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</si>
  <si>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</si>
  <si>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</si>
  <si>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</si>
  <si>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</si>
  <si>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</si>
  <si>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</si>
  <si>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</si>
  <si>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</si>
  <si>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</si>
  <si>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</si>
  <si>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</si>
  <si>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</si>
  <si>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</si>
  <si>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</si>
  <si>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</si>
  <si>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</si>
  <si>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</si>
  <si>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</si>
  <si>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</si>
  <si>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</si>
  <si>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</si>
  <si>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</si>
  <si>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</si>
  <si>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</si>
  <si>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</si>
  <si>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</si>
  <si>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</si>
  <si>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</si>
  <si>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</si>
  <si>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</si>
  <si>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</si>
  <si>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</si>
  <si>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</si>
  <si>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</si>
  <si>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</si>
  <si>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</si>
  <si>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</si>
  <si>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</si>
  <si>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</si>
  <si>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</si>
  <si>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</si>
  <si>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</si>
  <si>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</si>
  <si>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</si>
  <si>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</si>
  <si>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</si>
  <si>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</si>
  <si>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</si>
  <si>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</si>
  <si>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</si>
  <si>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</si>
  <si>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</si>
  <si>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</si>
  <si>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</si>
  <si>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</si>
  <si>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</si>
  <si>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</si>
  <si>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</si>
  <si>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</si>
  <si>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</si>
  <si>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</si>
  <si>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</si>
  <si>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</si>
  <si>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</si>
  <si>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</si>
  <si>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</si>
  <si>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</si>
  <si>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</si>
  <si>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</si>
  <si>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</si>
  <si>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</si>
  <si>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</si>
  <si>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</si>
  <si>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</si>
  <si>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</si>
  <si>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</si>
  <si>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</si>
  <si>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</si>
  <si>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</si>
  <si>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</si>
  <si>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</si>
  <si>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</si>
  <si>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</si>
  <si>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</si>
  <si>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</si>
  <si>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</si>
  <si>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</si>
  <si>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</si>
  <si>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</si>
  <si>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</si>
  <si>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</si>
  <si>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</si>
  <si>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</si>
  <si>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</si>
  <si>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</si>
  <si>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</si>
  <si>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</si>
  <si>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</si>
  <si>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</si>
  <si>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</si>
  <si>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</si>
  <si>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</si>
  <si>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</si>
  <si>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</si>
  <si>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</si>
  <si>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</si>
  <si>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</si>
  <si>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</si>
  <si>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</si>
  <si>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</si>
  <si>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</si>
  <si>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</si>
  <si>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</si>
  <si>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</si>
  <si>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</si>
  <si>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</si>
  <si>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</si>
  <si>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</si>
  <si>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</si>
  <si>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</si>
  <si>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</si>
  <si>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</si>
  <si>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</si>
  <si>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</si>
  <si>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</si>
  <si>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C28SZX20250016JAL</t>
  </si>
  <si>
    <t>C28SZX20250017JAL</t>
  </si>
  <si>
    <t>C28SZX20250018JAL</t>
  </si>
  <si>
    <t>C49SZX20250015DZ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</si>
  <si>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</si>
  <si>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</si>
  <si>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</si>
  <si>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</si>
  <si>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</si>
  <si>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</si>
  <si>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</si>
  <si>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</si>
  <si>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</si>
  <si>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</si>
  <si>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</si>
  <si>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</si>
  <si>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</si>
  <si>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</si>
  <si>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</si>
  <si>
    <t>YRM20</t>
  </si>
  <si>
    <t>C49SZX20250020SX</t>
  </si>
  <si>
    <t>众一卓越</t>
  </si>
  <si>
    <t>C49SZX20250025SS</t>
  </si>
  <si>
    <t>万德</t>
  </si>
  <si>
    <t>C49BJS20250218XHH</t>
  </si>
  <si>
    <t>C49BJS20250219ZX</t>
  </si>
  <si>
    <t>C49BJS20250220ZX</t>
  </si>
  <si>
    <t>石家庄滨琦</t>
  </si>
  <si>
    <t>C49SZX20250021EC</t>
  </si>
  <si>
    <t>C49SHA20250124/HZY</t>
  </si>
  <si>
    <t>宁波市环亚</t>
  </si>
  <si>
    <t>C49SZX20250022DX</t>
  </si>
  <si>
    <t>C49SZX20250023JY</t>
  </si>
  <si>
    <t>C49SZX20250028EC</t>
  </si>
  <si>
    <t>C49SZX20250030SX</t>
  </si>
  <si>
    <t>C49SZX20250027BH</t>
  </si>
  <si>
    <t>精速佳</t>
  </si>
  <si>
    <t>C49SHA20250221/TWB</t>
  </si>
  <si>
    <t>C49SHA20250225/HZY</t>
  </si>
  <si>
    <t>YRM20R</t>
  </si>
  <si>
    <t>宁波朗能</t>
    <phoneticPr fontId="6" type="noConversion"/>
  </si>
  <si>
    <t>浙江科至</t>
    <phoneticPr fontId="6" type="noConversion"/>
  </si>
  <si>
    <t>C49SZX20250029JY</t>
  </si>
  <si>
    <t>C49SZX20250026JY</t>
  </si>
  <si>
    <t>C49SZX20250032SX</t>
  </si>
  <si>
    <t>C49SZX20250033SX</t>
  </si>
  <si>
    <t>C28SHA20250228</t>
  </si>
  <si>
    <t>C49SHA20250228ZQR</t>
  </si>
  <si>
    <t>C49XIY20250228LJY</t>
  </si>
  <si>
    <t>西安康发</t>
  </si>
  <si>
    <t>C49SZX20250036SX</t>
  </si>
  <si>
    <t>C49SZX20250035SX</t>
  </si>
  <si>
    <t>C49SZX20250038HC</t>
  </si>
  <si>
    <t>旺利兴</t>
  </si>
  <si>
    <t>C49SZX20250040SX</t>
  </si>
  <si>
    <t>C49SZX20250039EC</t>
  </si>
  <si>
    <t>海红天远（end user: 珠海海红）</t>
  </si>
  <si>
    <t>C49SHA20250313/TWB</t>
  </si>
  <si>
    <t>丽水市长新</t>
  </si>
  <si>
    <t>C49CTU20250307/FZM</t>
  </si>
  <si>
    <t>MVC</t>
  </si>
  <si>
    <t>C49SZX20250031JY</t>
  </si>
  <si>
    <t>阳江</t>
  </si>
  <si>
    <t>C49SZX20250041SS</t>
  </si>
  <si>
    <t>C49SZX20250042SX</t>
  </si>
  <si>
    <t>Signed Contract Amt</t>
  </si>
  <si>
    <t>含税到厂</t>
  </si>
  <si>
    <t>DAP</t>
  </si>
  <si>
    <t>CIF</t>
  </si>
  <si>
    <t xml:space="preserve">含税到厂 </t>
  </si>
  <si>
    <t>DPU Viet Nam</t>
  </si>
  <si>
    <t>DDU VIETNAM</t>
  </si>
  <si>
    <t>Delivery_Terms</t>
  </si>
  <si>
    <t>DDP</t>
  </si>
  <si>
    <t>CIP Vietnam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</si>
</sst>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[$-409]d\-mmm;@"/>
  </numFmts>
  <fonts count="62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  <font>
      <sz val="12"/>
      <color theme="1"/>
      <name val="Arial"/>
      <family val="2"/>
      <charset val="136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172" fontId="10" fillId="0" borderId="6" xfId="0" applyNumberFormat="1" applyFont="1" applyBorder="1" applyAlignment="1" applyProtection="1">
      <alignment horizontal="left" vertical="center"/>
      <protection locked="0"/>
    </xf>
    <xf numFmtId="10" fontId="0" fillId="2" borderId="0" xfId="0" applyNumberFormat="1" applyFill="1" applyAlignment="1" applyProtection="1">
      <alignment horizontal="center" vertical="center"/>
      <protection locked="0"/>
    </xf>
    <xf numFmtId="3" fontId="0" fillId="0" borderId="1" xfId="0" applyNumberFormat="1" applyBorder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0" fontId="61" fillId="0" borderId="0" xfId="0" applyFont="1" applyAlignment="1" applyProtection="1">
      <alignment horizontal="left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13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eselhk.sharepoint.com/Shared%20Documents/c49/c49szx.cs-common/NEW%20South%20China%20-%20Contract%20LogBook.xlsx" TargetMode="External"/><Relationship Id="rId1" Type="http://schemas.openxmlformats.org/officeDocument/2006/relationships/externalLinkPath" Target="/Shared%20Documents/c49/c49szx.cs-common/NEW%20South%20China%20-%20Contract%20LogBoo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2"/>
      <sheetName val="Raw data"/>
      <sheetName val="Sheet3"/>
      <sheetName val="Data pick list"/>
      <sheetName val="Sheet1"/>
    </sheetNames>
    <sheetDataSet>
      <sheetData sheetId="0"/>
      <sheetData sheetId="1">
        <row r="1">
          <cell r="C1" t="str">
            <v>Contract No.</v>
          </cell>
          <cell r="Y1" t="str">
            <v>Contract 
Unit Price</v>
          </cell>
          <cell r="AG1" t="str">
            <v>Delivery Terms</v>
          </cell>
        </row>
        <row r="2">
          <cell r="C2">
            <v>158569</v>
          </cell>
          <cell r="Y2">
            <v>7050000</v>
          </cell>
          <cell r="AG2" t="str">
            <v>DAP</v>
          </cell>
        </row>
        <row r="3">
          <cell r="C3" t="str">
            <v>‘20180528</v>
          </cell>
          <cell r="Y3">
            <v>33000</v>
          </cell>
          <cell r="AG3" t="str">
            <v>DDP 四川</v>
          </cell>
        </row>
        <row r="4">
          <cell r="C4" t="str">
            <v>C28SZX20170103HC</v>
          </cell>
          <cell r="Y4">
            <v>1162000</v>
          </cell>
        </row>
        <row r="5">
          <cell r="C5" t="str">
            <v>C28SZX20170110KC</v>
          </cell>
          <cell r="Y5">
            <v>260000</v>
          </cell>
        </row>
        <row r="6">
          <cell r="C6" t="str">
            <v>C28SZX20170115YY</v>
          </cell>
          <cell r="Y6">
            <v>350000</v>
          </cell>
          <cell r="AG6" t="str">
            <v>含税到厂</v>
          </cell>
        </row>
        <row r="7">
          <cell r="C7" t="str">
            <v>C28SZX20180008YY</v>
          </cell>
          <cell r="Y7">
            <v>36000</v>
          </cell>
          <cell r="AG7" t="str">
            <v>CIF</v>
          </cell>
        </row>
        <row r="8">
          <cell r="C8" t="str">
            <v>C28SZX20180015YY</v>
          </cell>
          <cell r="Y8">
            <v>32420</v>
          </cell>
          <cell r="AG8" t="str">
            <v>含税到厂</v>
          </cell>
        </row>
        <row r="9">
          <cell r="C9" t="str">
            <v>C28SZX20180015YY</v>
          </cell>
          <cell r="Y9">
            <v>54230</v>
          </cell>
          <cell r="AG9" t="str">
            <v>含税到厂</v>
          </cell>
        </row>
        <row r="10">
          <cell r="C10" t="str">
            <v>C28SZX20180015YY</v>
          </cell>
          <cell r="Y10">
            <v>44910</v>
          </cell>
          <cell r="AG10" t="str">
            <v>含税到厂</v>
          </cell>
        </row>
        <row r="11">
          <cell r="C11" t="str">
            <v>C28SZX20180027YY</v>
          </cell>
          <cell r="Y11">
            <v>490000</v>
          </cell>
          <cell r="AG11" t="str">
            <v>含税到厂</v>
          </cell>
        </row>
        <row r="12">
          <cell r="C12" t="str">
            <v>C28SZX20180032YY</v>
          </cell>
          <cell r="Y12">
            <v>5514720</v>
          </cell>
          <cell r="AG12" t="str">
            <v>DDP 中山</v>
          </cell>
        </row>
        <row r="13">
          <cell r="C13" t="str">
            <v>C28SZX20180038YY</v>
          </cell>
          <cell r="Y13">
            <v>445000</v>
          </cell>
          <cell r="AG13" t="str">
            <v>含税到厂</v>
          </cell>
        </row>
        <row r="14">
          <cell r="C14" t="str">
            <v>C28SZX2018030YY</v>
          </cell>
          <cell r="Y14">
            <v>39500</v>
          </cell>
          <cell r="AG14" t="str">
            <v>CIF HK</v>
          </cell>
        </row>
        <row r="15">
          <cell r="C15" t="str">
            <v>C49SZX201700177JL</v>
          </cell>
          <cell r="Y15">
            <v>11730000</v>
          </cell>
          <cell r="AG15" t="str">
            <v>CIF HK</v>
          </cell>
        </row>
        <row r="16">
          <cell r="C16" t="str">
            <v>C49SZX20170038RW</v>
          </cell>
          <cell r="Y16">
            <v>11327150</v>
          </cell>
          <cell r="AG16" t="str">
            <v>DAP</v>
          </cell>
        </row>
        <row r="17">
          <cell r="C17" t="str">
            <v>C49SZX20170083RW</v>
          </cell>
          <cell r="Y17">
            <v>28575000</v>
          </cell>
          <cell r="AG17" t="str">
            <v>CIF</v>
          </cell>
        </row>
        <row r="18">
          <cell r="C18" t="str">
            <v>C49SZX20170083RW</v>
          </cell>
          <cell r="Y18">
            <v>28575000</v>
          </cell>
          <cell r="AG18" t="str">
            <v>CIF</v>
          </cell>
        </row>
        <row r="19">
          <cell r="C19" t="str">
            <v>C49SZX20170083RW</v>
          </cell>
          <cell r="Y19">
            <v>14585000</v>
          </cell>
          <cell r="AG19" t="str">
            <v>CIF</v>
          </cell>
        </row>
        <row r="20">
          <cell r="C20" t="str">
            <v>C49SZX20170083RW</v>
          </cell>
          <cell r="Y20">
            <v>14585000</v>
          </cell>
          <cell r="AG20" t="str">
            <v>CIF</v>
          </cell>
        </row>
        <row r="21">
          <cell r="C21" t="str">
            <v>C49SZX20170085JL </v>
          </cell>
          <cell r="Y21">
            <v>33000000</v>
          </cell>
          <cell r="AG21" t="str">
            <v>CIF</v>
          </cell>
        </row>
        <row r="22">
          <cell r="C22" t="str">
            <v>C49SZX20170118JY</v>
          </cell>
          <cell r="Y22">
            <v>10337775</v>
          </cell>
          <cell r="AG22" t="str">
            <v>DAP</v>
          </cell>
        </row>
        <row r="23">
          <cell r="C23" t="str">
            <v>C49SZX20170121KW</v>
          </cell>
          <cell r="Y23">
            <v>9666667</v>
          </cell>
        </row>
        <row r="24">
          <cell r="C24" t="str">
            <v>C49SZX20170135RW</v>
          </cell>
          <cell r="Y24">
            <v>7000000</v>
          </cell>
        </row>
        <row r="25">
          <cell r="C25" t="str">
            <v>C49SZX20170139SS</v>
          </cell>
          <cell r="Y25">
            <v>26000000</v>
          </cell>
        </row>
        <row r="26">
          <cell r="C26" t="str">
            <v>C49SZX20170147JY, C/N.C49SZX20170147JY</v>
          </cell>
          <cell r="Y26">
            <v>9900000</v>
          </cell>
          <cell r="AG26" t="str">
            <v>DAP</v>
          </cell>
        </row>
        <row r="27">
          <cell r="C27" t="str">
            <v>C49SZX20170152YJ</v>
          </cell>
          <cell r="Y27">
            <v>13100000</v>
          </cell>
        </row>
        <row r="28">
          <cell r="C28" t="str">
            <v>C49SZX20170153YJ</v>
          </cell>
          <cell r="Y28">
            <v>10170000</v>
          </cell>
        </row>
        <row r="29">
          <cell r="C29" t="str">
            <v>C49SZX20170157KW</v>
          </cell>
          <cell r="Y29">
            <v>811934</v>
          </cell>
          <cell r="AG29" t="str">
            <v>含税到厂</v>
          </cell>
        </row>
        <row r="30">
          <cell r="C30" t="str">
            <v>Sunset日东</v>
          </cell>
          <cell r="Y30">
            <v>860000</v>
          </cell>
        </row>
        <row r="31">
          <cell r="C31" t="str">
            <v>C49SZX20170162JY</v>
          </cell>
          <cell r="Y31">
            <v>11500000</v>
          </cell>
          <cell r="AG31" t="str">
            <v>DAP</v>
          </cell>
        </row>
        <row r="32">
          <cell r="C32" t="str">
            <v>C49SZX20170162JY</v>
          </cell>
          <cell r="Y32">
            <v>18200000</v>
          </cell>
          <cell r="AG32" t="str">
            <v>DAP</v>
          </cell>
        </row>
        <row r="33">
          <cell r="C33" t="str">
            <v>C49SZX20170167JY</v>
          </cell>
          <cell r="Y33">
            <v>12000000</v>
          </cell>
        </row>
        <row r="34">
          <cell r="C34" t="str">
            <v>C49SZX20170168ZX</v>
          </cell>
          <cell r="Y34">
            <v>10400000</v>
          </cell>
        </row>
        <row r="35">
          <cell r="C35" t="str">
            <v>C49SZX20170169SX</v>
          </cell>
          <cell r="Y35">
            <v>12129250</v>
          </cell>
        </row>
        <row r="36">
          <cell r="C36" t="str">
            <v>C49SZX20170171JL</v>
          </cell>
          <cell r="Y36">
            <v>12400000</v>
          </cell>
        </row>
        <row r="37">
          <cell r="C37" t="str">
            <v>C49SZX20170171JL</v>
          </cell>
          <cell r="Y37">
            <v>7509000</v>
          </cell>
        </row>
        <row r="38">
          <cell r="C38" t="str">
            <v>C49SZX20170172JL</v>
          </cell>
          <cell r="Y38">
            <v>8800000</v>
          </cell>
        </row>
        <row r="39">
          <cell r="C39" t="str">
            <v>C49SZX20170175JY</v>
          </cell>
          <cell r="Y39">
            <v>11530000</v>
          </cell>
        </row>
        <row r="40">
          <cell r="C40" t="str">
            <v>C49SZX20170178DZ</v>
          </cell>
          <cell r="Y40">
            <v>11210000</v>
          </cell>
          <cell r="AG40" t="str">
            <v>CIF</v>
          </cell>
        </row>
        <row r="41">
          <cell r="C41" t="str">
            <v>C49SZX20170180SX</v>
          </cell>
          <cell r="Y41">
            <v>18426000</v>
          </cell>
          <cell r="AG41" t="str">
            <v>DAP</v>
          </cell>
        </row>
        <row r="42">
          <cell r="C42" t="str">
            <v>C49SZX20170181RW</v>
          </cell>
          <cell r="Y42">
            <v>16000000</v>
          </cell>
        </row>
        <row r="43">
          <cell r="C43" t="str">
            <v>C49SZX20170182DZ</v>
          </cell>
          <cell r="Y43">
            <v>10588000</v>
          </cell>
        </row>
        <row r="44">
          <cell r="C44" t="str">
            <v>C49SZX20170183DZ</v>
          </cell>
          <cell r="Y44">
            <v>10588000</v>
          </cell>
          <cell r="AG44" t="str">
            <v>CIF</v>
          </cell>
        </row>
        <row r="45">
          <cell r="C45" t="str">
            <v>C49SZX20170186RW</v>
          </cell>
          <cell r="Y45">
            <v>630000</v>
          </cell>
        </row>
        <row r="46">
          <cell r="C46" t="str">
            <v>C49SZX20170188JY</v>
          </cell>
          <cell r="Y46">
            <v>12460000</v>
          </cell>
          <cell r="AG46" t="str">
            <v>CIF HK</v>
          </cell>
        </row>
        <row r="47">
          <cell r="C47" t="str">
            <v>C49SZX20170189JL</v>
          </cell>
          <cell r="Y47">
            <v>9500000</v>
          </cell>
          <cell r="AG47" t="str">
            <v>CIF</v>
          </cell>
        </row>
        <row r="48">
          <cell r="C48" t="str">
            <v>C49SZX20170190JL</v>
          </cell>
          <cell r="Y48">
            <v>12400000</v>
          </cell>
          <cell r="AG48" t="str">
            <v>CIF</v>
          </cell>
        </row>
        <row r="49">
          <cell r="C49" t="str">
            <v>C49SZX20170190JL</v>
          </cell>
          <cell r="Y49">
            <v>12400000</v>
          </cell>
          <cell r="AG49" t="str">
            <v>CIF</v>
          </cell>
        </row>
        <row r="50">
          <cell r="C50" t="str">
            <v>C49SZX20170190JL</v>
          </cell>
          <cell r="Y50">
            <v>7509000</v>
          </cell>
          <cell r="AG50" t="str">
            <v>CIF</v>
          </cell>
        </row>
        <row r="51">
          <cell r="C51" t="str">
            <v>C49SZX20170191DZ</v>
          </cell>
          <cell r="Y51">
            <v>12200000</v>
          </cell>
        </row>
        <row r="52">
          <cell r="C52" t="str">
            <v>C49SZX20170191DZ</v>
          </cell>
          <cell r="Y52">
            <v>10000000</v>
          </cell>
        </row>
        <row r="53">
          <cell r="C53" t="str">
            <v>C49SZX20170192ZX</v>
          </cell>
          <cell r="Y53">
            <v>12500000</v>
          </cell>
          <cell r="AG53" t="str">
            <v>DAP</v>
          </cell>
        </row>
        <row r="54">
          <cell r="C54" t="str">
            <v>C49SZX20170193JL</v>
          </cell>
          <cell r="Y54">
            <v>11820000</v>
          </cell>
          <cell r="AG54" t="str">
            <v>CIF</v>
          </cell>
        </row>
        <row r="55">
          <cell r="C55" t="str">
            <v>C49SZX20170195JL</v>
          </cell>
          <cell r="Y55">
            <v>700000</v>
          </cell>
          <cell r="AG55" t="str">
            <v>含税到厂</v>
          </cell>
        </row>
        <row r="56">
          <cell r="C56" t="str">
            <v>C49SZX20170197DZ</v>
          </cell>
          <cell r="Y56">
            <v>10180000</v>
          </cell>
          <cell r="AG56" t="str">
            <v>CIF</v>
          </cell>
        </row>
        <row r="57">
          <cell r="C57" t="str">
            <v>C49SZX20170197DZ</v>
          </cell>
          <cell r="Y57">
            <v>10180000</v>
          </cell>
          <cell r="AG57" t="str">
            <v>CIF</v>
          </cell>
        </row>
        <row r="58">
          <cell r="C58" t="str">
            <v>C49SZX20180001SX</v>
          </cell>
          <cell r="Y58">
            <v>9480000</v>
          </cell>
          <cell r="AG58" t="str">
            <v>DAP</v>
          </cell>
        </row>
        <row r="59">
          <cell r="C59" t="str">
            <v>C49SZX20180001SX</v>
          </cell>
          <cell r="Y59">
            <v>9480000</v>
          </cell>
          <cell r="AG59" t="str">
            <v>DAP</v>
          </cell>
        </row>
        <row r="60">
          <cell r="C60" t="str">
            <v>C49SZX20180002JL</v>
          </cell>
          <cell r="Y60">
            <v>9000000</v>
          </cell>
          <cell r="AG60" t="str">
            <v>CIF</v>
          </cell>
        </row>
        <row r="61">
          <cell r="C61" t="str">
            <v>C49SZX201800038SS</v>
          </cell>
          <cell r="Y61">
            <v>12280000</v>
          </cell>
          <cell r="AG61" t="str">
            <v>DAP</v>
          </cell>
        </row>
        <row r="62">
          <cell r="C62" t="str">
            <v>C49SZX20180005JY</v>
          </cell>
          <cell r="Y62">
            <v>13000000</v>
          </cell>
          <cell r="AG62" t="str">
            <v>DAP</v>
          </cell>
        </row>
        <row r="63">
          <cell r="C63" t="str">
            <v>C49SZX20180005JY</v>
          </cell>
          <cell r="Y63">
            <v>15000000</v>
          </cell>
          <cell r="AG63" t="str">
            <v>DAP</v>
          </cell>
        </row>
        <row r="64">
          <cell r="C64" t="str">
            <v>C49SZX20180006JYR1</v>
          </cell>
          <cell r="Y64">
            <v>13020000</v>
          </cell>
          <cell r="AG64" t="str">
            <v>DAP</v>
          </cell>
        </row>
        <row r="65">
          <cell r="C65" t="str">
            <v>C49SZX20180008JL</v>
          </cell>
          <cell r="Y65">
            <v>9000000</v>
          </cell>
          <cell r="AG65" t="str">
            <v>CIF</v>
          </cell>
        </row>
        <row r="66">
          <cell r="C66" t="str">
            <v>C49SZX20180008JL</v>
          </cell>
          <cell r="Y66">
            <v>9000000</v>
          </cell>
          <cell r="AG66" t="str">
            <v>CIF</v>
          </cell>
        </row>
        <row r="67">
          <cell r="C67" t="str">
            <v>C49SZX20180008ZX</v>
          </cell>
          <cell r="Y67">
            <v>15000000</v>
          </cell>
          <cell r="AG67" t="str">
            <v>DAP</v>
          </cell>
        </row>
        <row r="68">
          <cell r="C68" t="str">
            <v>C49SZX20180008ZX</v>
          </cell>
          <cell r="Y68">
            <v>15000000</v>
          </cell>
          <cell r="AG68" t="str">
            <v>DAP</v>
          </cell>
        </row>
        <row r="69">
          <cell r="C69" t="str">
            <v>C49SZX20180010DZ</v>
          </cell>
          <cell r="Y69">
            <v>12440000</v>
          </cell>
          <cell r="AG69" t="str">
            <v>CIF</v>
          </cell>
        </row>
        <row r="70">
          <cell r="C70" t="str">
            <v>C49SZX20180011ZX</v>
          </cell>
          <cell r="Y70">
            <v>15000000</v>
          </cell>
          <cell r="AG70" t="str">
            <v>DAP</v>
          </cell>
        </row>
        <row r="71">
          <cell r="C71" t="str">
            <v>C49SZX20180011ZX</v>
          </cell>
          <cell r="Y71">
            <v>15000000</v>
          </cell>
          <cell r="AG71" t="str">
            <v>DAP</v>
          </cell>
        </row>
        <row r="72">
          <cell r="C72" t="str">
            <v>C49SZX20180015SS</v>
          </cell>
          <cell r="Y72">
            <v>14333333.33</v>
          </cell>
          <cell r="AG72" t="str">
            <v>DAP</v>
          </cell>
        </row>
        <row r="73">
          <cell r="C73" t="str">
            <v>C49SZX20180015SS</v>
          </cell>
          <cell r="Y73">
            <v>14333333.33</v>
          </cell>
          <cell r="AG73" t="str">
            <v>DAP</v>
          </cell>
        </row>
        <row r="74">
          <cell r="C74" t="str">
            <v>C49SZX20180017MZ</v>
          </cell>
          <cell r="Y74">
            <v>10000000</v>
          </cell>
          <cell r="AG74" t="str">
            <v>CIF</v>
          </cell>
        </row>
        <row r="75">
          <cell r="C75" t="str">
            <v>C49SZX20180019GL</v>
          </cell>
          <cell r="Y75">
            <v>11520000</v>
          </cell>
          <cell r="AG75" t="str">
            <v>DAP</v>
          </cell>
        </row>
        <row r="76">
          <cell r="C76" t="str">
            <v>C49SZX20180020-R1SX</v>
          </cell>
          <cell r="Y76">
            <v>11819760</v>
          </cell>
          <cell r="AG76" t="str">
            <v>DAP</v>
          </cell>
        </row>
        <row r="77">
          <cell r="C77" t="str">
            <v>C49SZX20180020SX</v>
          </cell>
          <cell r="Y77">
            <v>9996000</v>
          </cell>
          <cell r="AG77" t="str">
            <v>DAP</v>
          </cell>
        </row>
        <row r="78">
          <cell r="C78" t="str">
            <v>C49SZX20180020SX</v>
          </cell>
          <cell r="Y78">
            <v>9996000</v>
          </cell>
          <cell r="AG78" t="str">
            <v>DAP</v>
          </cell>
        </row>
        <row r="79">
          <cell r="C79" t="str">
            <v>C49SZX20180021SX</v>
          </cell>
          <cell r="Y79">
            <v>16830000</v>
          </cell>
          <cell r="AG79" t="str">
            <v>DAP</v>
          </cell>
        </row>
        <row r="80">
          <cell r="C80" t="str">
            <v>C49SZX20180022SX</v>
          </cell>
          <cell r="Y80">
            <v>16830000</v>
          </cell>
          <cell r="AG80" t="str">
            <v>DAP</v>
          </cell>
        </row>
        <row r="81">
          <cell r="C81" t="str">
            <v>C49SZX20180022SX</v>
          </cell>
          <cell r="Y81">
            <v>16830000</v>
          </cell>
          <cell r="AG81" t="str">
            <v>DAP</v>
          </cell>
        </row>
        <row r="82">
          <cell r="C82" t="str">
            <v>C49SZX20180023RW</v>
          </cell>
          <cell r="Y82">
            <v>10827200</v>
          </cell>
          <cell r="AG82" t="str">
            <v>DAP</v>
          </cell>
        </row>
        <row r="83">
          <cell r="C83" t="str">
            <v>C49SZX20180023RW</v>
          </cell>
          <cell r="Y83">
            <v>10827200</v>
          </cell>
          <cell r="AG83" t="str">
            <v>DAP</v>
          </cell>
        </row>
        <row r="84">
          <cell r="C84" t="str">
            <v>C49SZX20180028SX</v>
          </cell>
          <cell r="Y84">
            <v>6936000</v>
          </cell>
          <cell r="AG84" t="str">
            <v>DAP</v>
          </cell>
        </row>
        <row r="85">
          <cell r="C85" t="str">
            <v>C49SZX20180029SS</v>
          </cell>
          <cell r="Y85">
            <v>9800000</v>
          </cell>
          <cell r="AG85" t="str">
            <v>DAP</v>
          </cell>
        </row>
        <row r="86">
          <cell r="C86" t="str">
            <v>C49SZX20180030SS</v>
          </cell>
          <cell r="Y86">
            <v>10140000</v>
          </cell>
          <cell r="AG86" t="str">
            <v>CIF</v>
          </cell>
        </row>
        <row r="87">
          <cell r="C87" t="str">
            <v>C49SZX20180033GL</v>
          </cell>
          <cell r="Y87">
            <v>10000000</v>
          </cell>
          <cell r="AG87" t="str">
            <v>CIF</v>
          </cell>
        </row>
        <row r="88">
          <cell r="C88" t="str">
            <v>C49SZX20180033GL</v>
          </cell>
          <cell r="Y88">
            <v>10000000</v>
          </cell>
          <cell r="AG88" t="str">
            <v>CIF</v>
          </cell>
        </row>
        <row r="89">
          <cell r="C89" t="str">
            <v>C49SZX20180033GL</v>
          </cell>
          <cell r="Y89">
            <v>10000000</v>
          </cell>
          <cell r="AG89" t="str">
            <v>CIF</v>
          </cell>
        </row>
        <row r="90">
          <cell r="C90" t="str">
            <v>C49SZX20180033GL</v>
          </cell>
          <cell r="Y90">
            <v>10000000</v>
          </cell>
          <cell r="AG90" t="str">
            <v>CIF</v>
          </cell>
        </row>
        <row r="91">
          <cell r="C91" t="str">
            <v>C49SZX20180035JL</v>
          </cell>
          <cell r="Y91">
            <v>10886000</v>
          </cell>
          <cell r="AG91" t="str">
            <v>CIF</v>
          </cell>
        </row>
        <row r="92">
          <cell r="C92" t="str">
            <v>C49SZX20180035JL</v>
          </cell>
          <cell r="Y92">
            <v>8656000</v>
          </cell>
          <cell r="AG92" t="str">
            <v>CIF</v>
          </cell>
        </row>
        <row r="93">
          <cell r="C93" t="str">
            <v>C49SZX20180035JL</v>
          </cell>
          <cell r="Y93">
            <v>8656000</v>
          </cell>
          <cell r="AG93" t="str">
            <v>CIF</v>
          </cell>
        </row>
        <row r="94">
          <cell r="C94" t="str">
            <v>C49SZX20180036JL</v>
          </cell>
          <cell r="Y94">
            <v>10220000</v>
          </cell>
          <cell r="AG94" t="str">
            <v>CIF</v>
          </cell>
        </row>
        <row r="95">
          <cell r="C95" t="str">
            <v>C49SZX20180036JL</v>
          </cell>
          <cell r="Y95">
            <v>10220000</v>
          </cell>
          <cell r="AG95" t="str">
            <v>CIF</v>
          </cell>
        </row>
        <row r="96">
          <cell r="C96" t="str">
            <v>C49SZX20180036JL</v>
          </cell>
          <cell r="Y96">
            <v>10220000</v>
          </cell>
          <cell r="AG96" t="str">
            <v>CIF</v>
          </cell>
        </row>
        <row r="97">
          <cell r="C97" t="str">
            <v>C49SZX20180036JL</v>
          </cell>
          <cell r="Y97">
            <v>10220000</v>
          </cell>
          <cell r="AG97" t="str">
            <v>CIF</v>
          </cell>
        </row>
        <row r="98">
          <cell r="C98" t="str">
            <v>C49SZX20180036JL</v>
          </cell>
          <cell r="Y98">
            <v>10220000</v>
          </cell>
          <cell r="AG98" t="str">
            <v>CIF</v>
          </cell>
        </row>
        <row r="99">
          <cell r="C99" t="str">
            <v>C49SZX20180036JL</v>
          </cell>
          <cell r="Y99">
            <v>10220000</v>
          </cell>
          <cell r="AG99" t="str">
            <v>CIF</v>
          </cell>
        </row>
        <row r="100">
          <cell r="C100" t="str">
            <v>C49SZX20180037SS</v>
          </cell>
          <cell r="Y100">
            <v>11380000</v>
          </cell>
          <cell r="AG100" t="str">
            <v>DAP</v>
          </cell>
        </row>
        <row r="101">
          <cell r="C101" t="str">
            <v>C49SZX20180039JY</v>
          </cell>
          <cell r="Y101">
            <v>12042200</v>
          </cell>
          <cell r="AG101" t="str">
            <v>DAP</v>
          </cell>
        </row>
        <row r="102">
          <cell r="C102" t="str">
            <v>C49SZX20180041SX</v>
          </cell>
          <cell r="Y102">
            <v>9961884.5</v>
          </cell>
          <cell r="AG102" t="str">
            <v>DAP</v>
          </cell>
        </row>
        <row r="103">
          <cell r="C103" t="str">
            <v>C49SZX20180042SX</v>
          </cell>
          <cell r="Y103">
            <v>9098400</v>
          </cell>
          <cell r="AG103" t="str">
            <v>DAP</v>
          </cell>
        </row>
        <row r="104">
          <cell r="C104" t="str">
            <v>C49SZX20180043SX</v>
          </cell>
          <cell r="Y104">
            <v>9098400</v>
          </cell>
          <cell r="AG104" t="str">
            <v>DAP</v>
          </cell>
        </row>
        <row r="105">
          <cell r="C105" t="str">
            <v>C49SZX20180045JY</v>
          </cell>
          <cell r="Y105">
            <v>7350000</v>
          </cell>
          <cell r="AG105" t="str">
            <v>DAP</v>
          </cell>
        </row>
        <row r="106">
          <cell r="C106" t="str">
            <v>C49SZX20180046SX</v>
          </cell>
          <cell r="Y106">
            <v>16833680</v>
          </cell>
          <cell r="AG106" t="str">
            <v>CIF</v>
          </cell>
        </row>
        <row r="107">
          <cell r="C107" t="str">
            <v>C49SZX20180047SX</v>
          </cell>
          <cell r="Y107">
            <v>14820000</v>
          </cell>
          <cell r="AG107" t="str">
            <v>CIF</v>
          </cell>
        </row>
        <row r="108">
          <cell r="C108" t="str">
            <v>C49SZX20180048DZ</v>
          </cell>
          <cell r="Y108">
            <v>800000</v>
          </cell>
          <cell r="AG108" t="str">
            <v>含税到厂</v>
          </cell>
        </row>
        <row r="109">
          <cell r="C109" t="str">
            <v>C49SZX20180049DZ</v>
          </cell>
          <cell r="Y109">
            <v>670000</v>
          </cell>
          <cell r="AG109" t="str">
            <v>含税到厂</v>
          </cell>
        </row>
        <row r="110">
          <cell r="C110" t="str">
            <v>C49SZX20180050MZ</v>
          </cell>
          <cell r="Y110">
            <v>9625000</v>
          </cell>
          <cell r="AG110" t="str">
            <v>CIF</v>
          </cell>
        </row>
        <row r="111">
          <cell r="C111" t="str">
            <v>C49SZX20180051MZ</v>
          </cell>
          <cell r="Y111">
            <v>9625000</v>
          </cell>
          <cell r="AG111" t="str">
            <v>CIF</v>
          </cell>
        </row>
        <row r="112">
          <cell r="C112" t="str">
            <v>C49SZX20180051MZ</v>
          </cell>
          <cell r="Y112">
            <v>9625000</v>
          </cell>
          <cell r="AG112" t="str">
            <v>CIF</v>
          </cell>
        </row>
        <row r="113">
          <cell r="C113" t="str">
            <v>C49SZX20180051MZ</v>
          </cell>
          <cell r="Y113">
            <v>9625000</v>
          </cell>
          <cell r="AG113" t="str">
            <v>CIF</v>
          </cell>
        </row>
        <row r="114">
          <cell r="C114" t="str">
            <v>C49SZX20180052SX</v>
          </cell>
          <cell r="Y114">
            <v>9071880</v>
          </cell>
          <cell r="AG114" t="str">
            <v>DAP</v>
          </cell>
        </row>
        <row r="115">
          <cell r="C115" t="str">
            <v>C49SZX20180052SX</v>
          </cell>
          <cell r="Y115">
            <v>9071880</v>
          </cell>
          <cell r="AG115" t="str">
            <v>DAP</v>
          </cell>
        </row>
        <row r="116">
          <cell r="C116" t="str">
            <v>C49SZX20180053SX</v>
          </cell>
          <cell r="Y116">
            <v>9071880</v>
          </cell>
          <cell r="AG116" t="str">
            <v>DAP</v>
          </cell>
        </row>
        <row r="117">
          <cell r="C117" t="str">
            <v>C49SZX20180055ZX</v>
          </cell>
          <cell r="Y117">
            <v>13500000</v>
          </cell>
          <cell r="AG117" t="str">
            <v>DAP SZ</v>
          </cell>
        </row>
        <row r="118">
          <cell r="C118" t="str">
            <v>C49SZX20180055ZX</v>
          </cell>
          <cell r="Y118">
            <v>13500000</v>
          </cell>
          <cell r="AG118" t="str">
            <v>DAP SZ</v>
          </cell>
        </row>
        <row r="119">
          <cell r="C119" t="str">
            <v>C49SZX20180055ZX</v>
          </cell>
          <cell r="Y119">
            <v>13500000</v>
          </cell>
          <cell r="AG119" t="str">
            <v>DAP SZ</v>
          </cell>
        </row>
        <row r="120">
          <cell r="C120" t="str">
            <v>C49SZX20180055ZX</v>
          </cell>
          <cell r="Y120">
            <v>13500000</v>
          </cell>
          <cell r="AG120" t="str">
            <v>DAP SZ</v>
          </cell>
        </row>
        <row r="121">
          <cell r="C121" t="str">
            <v>C49SZX20180056ZX</v>
          </cell>
          <cell r="Y121">
            <v>9900000</v>
          </cell>
          <cell r="AG121" t="str">
            <v>DAP</v>
          </cell>
        </row>
        <row r="122">
          <cell r="C122" t="str">
            <v>C49SZX20180056ZX</v>
          </cell>
          <cell r="Y122">
            <v>15000000</v>
          </cell>
          <cell r="AG122" t="str">
            <v>DAP</v>
          </cell>
        </row>
        <row r="123">
          <cell r="C123" t="str">
            <v>C49SZX20180056ZX</v>
          </cell>
          <cell r="Y123">
            <v>15000000</v>
          </cell>
          <cell r="AG123" t="str">
            <v>DAP</v>
          </cell>
        </row>
        <row r="124">
          <cell r="C124" t="str">
            <v>C49SZX20180057SS</v>
          </cell>
          <cell r="Y124">
            <v>736000</v>
          </cell>
          <cell r="AG124" t="str">
            <v>含税到厂</v>
          </cell>
        </row>
        <row r="125">
          <cell r="C125" t="str">
            <v>C49SZX20180058KW</v>
          </cell>
          <cell r="Y125">
            <v>756588</v>
          </cell>
          <cell r="AG125" t="str">
            <v>DDP SZ</v>
          </cell>
        </row>
        <row r="126">
          <cell r="C126" t="str">
            <v>C49SZX20180058KW</v>
          </cell>
          <cell r="Y126">
            <v>1000000</v>
          </cell>
          <cell r="AG126" t="str">
            <v>DDP SZ</v>
          </cell>
        </row>
        <row r="127">
          <cell r="C127" t="str">
            <v>C49SZX20180059ZX</v>
          </cell>
          <cell r="Y127">
            <v>9330000</v>
          </cell>
          <cell r="AG127" t="str">
            <v>DAP</v>
          </cell>
        </row>
        <row r="128">
          <cell r="C128" t="str">
            <v>C49SZX20180060JL</v>
          </cell>
          <cell r="Y128">
            <v>15800000</v>
          </cell>
          <cell r="AG128" t="str">
            <v>CIF</v>
          </cell>
        </row>
        <row r="129">
          <cell r="C129" t="str">
            <v>C49SZX20180060JL</v>
          </cell>
          <cell r="Y129">
            <v>11700000</v>
          </cell>
          <cell r="AG129" t="str">
            <v>CIF</v>
          </cell>
        </row>
        <row r="130">
          <cell r="C130" t="str">
            <v>C49SZX20180061JL</v>
          </cell>
          <cell r="Y130">
            <v>15800000</v>
          </cell>
          <cell r="AG130" t="str">
            <v>CIF</v>
          </cell>
        </row>
        <row r="131">
          <cell r="C131" t="str">
            <v>C49SZX20180061JL</v>
          </cell>
          <cell r="Y131">
            <v>11700000</v>
          </cell>
          <cell r="AG131" t="str">
            <v>CIF</v>
          </cell>
        </row>
        <row r="132">
          <cell r="C132" t="str">
            <v>C49SZX20180061JL</v>
          </cell>
          <cell r="Y132">
            <v>15800000</v>
          </cell>
          <cell r="AG132" t="str">
            <v>CIF</v>
          </cell>
        </row>
        <row r="133">
          <cell r="C133" t="str">
            <v>C49SZX20180061JL</v>
          </cell>
          <cell r="Y133">
            <v>11700000</v>
          </cell>
          <cell r="AG133" t="str">
            <v>CIF</v>
          </cell>
        </row>
        <row r="134">
          <cell r="C134" t="str">
            <v>C49SZX20180062ZX</v>
          </cell>
          <cell r="Y134">
            <v>14000000</v>
          </cell>
          <cell r="AG134" t="str">
            <v>DAP</v>
          </cell>
        </row>
        <row r="135">
          <cell r="C135" t="str">
            <v>C49SZX20180062ZX</v>
          </cell>
          <cell r="Y135">
            <v>9000000</v>
          </cell>
          <cell r="AG135" t="str">
            <v>DAP</v>
          </cell>
        </row>
        <row r="136">
          <cell r="C136" t="str">
            <v>C49SZX20180063ZX</v>
          </cell>
          <cell r="Y136">
            <v>9000000</v>
          </cell>
          <cell r="AG136" t="str">
            <v>DAP</v>
          </cell>
        </row>
        <row r="137">
          <cell r="C137" t="str">
            <v>C49SZX20180063ZX</v>
          </cell>
          <cell r="Y137">
            <v>9000000</v>
          </cell>
          <cell r="AG137" t="str">
            <v>DAP</v>
          </cell>
        </row>
        <row r="138">
          <cell r="C138" t="str">
            <v>C49SZX20180063ZX</v>
          </cell>
          <cell r="Y138">
            <v>14000000</v>
          </cell>
          <cell r="AG138" t="str">
            <v>DAP</v>
          </cell>
        </row>
        <row r="139">
          <cell r="C139" t="str">
            <v>C49SZX20180063ZX</v>
          </cell>
          <cell r="Y139">
            <v>14000000</v>
          </cell>
          <cell r="AG139" t="str">
            <v>DAP</v>
          </cell>
        </row>
        <row r="140">
          <cell r="C140" t="str">
            <v>C49SZX20180063ZX</v>
          </cell>
          <cell r="Y140">
            <v>14000000</v>
          </cell>
          <cell r="AG140" t="str">
            <v>DAP</v>
          </cell>
        </row>
        <row r="141">
          <cell r="C141" t="str">
            <v>C49SZX20180063ZX</v>
          </cell>
          <cell r="Y141">
            <v>14000000</v>
          </cell>
          <cell r="AG141" t="str">
            <v>DAP</v>
          </cell>
        </row>
        <row r="142">
          <cell r="C142" t="str">
            <v>C49SZX20180066JY</v>
          </cell>
          <cell r="Y142">
            <v>9275000</v>
          </cell>
          <cell r="AG142" t="str">
            <v>DAP SZ</v>
          </cell>
        </row>
        <row r="143">
          <cell r="C143" t="str">
            <v>C49SZX20180066JY</v>
          </cell>
          <cell r="Y143">
            <v>9275000</v>
          </cell>
          <cell r="AG143" t="str">
            <v>DAP SZ</v>
          </cell>
        </row>
        <row r="144">
          <cell r="C144" t="str">
            <v>C49SZX20180067JY</v>
          </cell>
          <cell r="Y144">
            <v>780000</v>
          </cell>
          <cell r="AG144" t="str">
            <v>含税到厂</v>
          </cell>
        </row>
        <row r="145">
          <cell r="C145" t="str">
            <v>C49SZX20180068R1JY</v>
          </cell>
          <cell r="Y145">
            <v>16150000</v>
          </cell>
          <cell r="AG145" t="str">
            <v>DAP</v>
          </cell>
        </row>
        <row r="146">
          <cell r="C146" t="str">
            <v>C49SZX20180068R1JY</v>
          </cell>
          <cell r="Y146">
            <v>16150000</v>
          </cell>
          <cell r="AG146" t="str">
            <v>DAP</v>
          </cell>
        </row>
        <row r="147">
          <cell r="C147" t="str">
            <v>C49SZX20180069JY</v>
          </cell>
          <cell r="Y147">
            <v>16150000</v>
          </cell>
          <cell r="AG147" t="str">
            <v>DAP</v>
          </cell>
        </row>
        <row r="148">
          <cell r="C148" t="str">
            <v>C49SZX20180069JY</v>
          </cell>
          <cell r="Y148">
            <v>16150000</v>
          </cell>
          <cell r="AG148" t="str">
            <v>DAP</v>
          </cell>
        </row>
        <row r="149">
          <cell r="C149" t="str">
            <v>C49SZX20180070SX</v>
          </cell>
          <cell r="Y149">
            <v>15370982</v>
          </cell>
          <cell r="AG149" t="str">
            <v>DAP SZ</v>
          </cell>
        </row>
        <row r="150">
          <cell r="C150" t="str">
            <v>C49SZX20180070SX</v>
          </cell>
          <cell r="Y150">
            <v>15370983</v>
          </cell>
          <cell r="AG150" t="str">
            <v>DAP SZ</v>
          </cell>
        </row>
        <row r="151">
          <cell r="C151" t="str">
            <v>C49SZX20180071SX</v>
          </cell>
          <cell r="Y151">
            <v>9611403</v>
          </cell>
          <cell r="AG151" t="str">
            <v>DAP</v>
          </cell>
        </row>
        <row r="152">
          <cell r="C152" t="str">
            <v>C49SZX20180072DZ</v>
          </cell>
          <cell r="Y152">
            <v>650000</v>
          </cell>
          <cell r="AG152" t="str">
            <v>含税到厂</v>
          </cell>
        </row>
        <row r="153">
          <cell r="C153" t="str">
            <v>C49SZX20180075ZX</v>
          </cell>
          <cell r="Y153">
            <v>8790000</v>
          </cell>
          <cell r="AG153" t="str">
            <v>DAP</v>
          </cell>
        </row>
        <row r="154">
          <cell r="C154" t="str">
            <v>C49SZX20180076SX </v>
          </cell>
          <cell r="Y154">
            <v>9080000</v>
          </cell>
          <cell r="AG154" t="str">
            <v>CIF HK</v>
          </cell>
        </row>
        <row r="155">
          <cell r="C155" t="str">
            <v>C49SZX20180076SX </v>
          </cell>
          <cell r="Y155">
            <v>9080000</v>
          </cell>
          <cell r="AG155" t="str">
            <v>CIF HK</v>
          </cell>
        </row>
        <row r="156">
          <cell r="C156" t="str">
            <v>C49SZX20180078DZ</v>
          </cell>
          <cell r="Y156">
            <v>11940000</v>
          </cell>
          <cell r="AG156" t="str">
            <v>CIF</v>
          </cell>
        </row>
        <row r="157">
          <cell r="C157" t="str">
            <v>C49SZX20180078DZ</v>
          </cell>
          <cell r="Y157">
            <v>15000000</v>
          </cell>
          <cell r="AG157" t="str">
            <v>CIF</v>
          </cell>
        </row>
        <row r="158">
          <cell r="C158" t="str">
            <v>C49SZX20180078DZ</v>
          </cell>
          <cell r="Y158">
            <v>15000000</v>
          </cell>
          <cell r="AG158" t="str">
            <v>CIF</v>
          </cell>
        </row>
        <row r="159">
          <cell r="C159" t="str">
            <v>C49SZX20180079DZ</v>
          </cell>
          <cell r="Y159">
            <v>15000000</v>
          </cell>
          <cell r="AG159" t="str">
            <v>CIF</v>
          </cell>
        </row>
        <row r="160">
          <cell r="C160" t="str">
            <v>C49SZX20180079DZ</v>
          </cell>
          <cell r="Y160">
            <v>11940000</v>
          </cell>
          <cell r="AG160" t="str">
            <v>CIF</v>
          </cell>
        </row>
        <row r="161">
          <cell r="C161" t="str">
            <v>C49SZX20180080SX</v>
          </cell>
          <cell r="Y161">
            <v>15641700</v>
          </cell>
          <cell r="AG161" t="str">
            <v>DAP SZ</v>
          </cell>
        </row>
        <row r="162">
          <cell r="C162" t="str">
            <v>C49SZX20180081SX</v>
          </cell>
          <cell r="Y162">
            <v>15641700</v>
          </cell>
          <cell r="AG162" t="str">
            <v>DAP SZ</v>
          </cell>
        </row>
        <row r="163">
          <cell r="C163" t="str">
            <v>C49SZX20180082JL</v>
          </cell>
          <cell r="Y163">
            <v>10500000</v>
          </cell>
          <cell r="AG163" t="str">
            <v>CIF</v>
          </cell>
        </row>
        <row r="164">
          <cell r="C164" t="str">
            <v>C49SZX20180082JL</v>
          </cell>
          <cell r="Y164">
            <v>10500000</v>
          </cell>
          <cell r="AG164" t="str">
            <v>CIF</v>
          </cell>
        </row>
        <row r="165">
          <cell r="C165" t="str">
            <v>C49SZX20180082JL</v>
          </cell>
          <cell r="Y165">
            <v>10500000</v>
          </cell>
          <cell r="AG165" t="str">
            <v>CIF</v>
          </cell>
        </row>
        <row r="166">
          <cell r="C166" t="str">
            <v>C49SZX20180082JL</v>
          </cell>
          <cell r="Y166">
            <v>10500000</v>
          </cell>
          <cell r="AG166" t="str">
            <v>CIF</v>
          </cell>
        </row>
        <row r="167">
          <cell r="C167" t="str">
            <v>C49SZX20180082JL</v>
          </cell>
          <cell r="Y167">
            <v>10500000</v>
          </cell>
          <cell r="AG167" t="str">
            <v>CIF</v>
          </cell>
        </row>
        <row r="168">
          <cell r="C168" t="str">
            <v>C49SZX20180082JL</v>
          </cell>
          <cell r="Y168">
            <v>10500000</v>
          </cell>
          <cell r="AG168" t="str">
            <v>CIF</v>
          </cell>
        </row>
        <row r="169">
          <cell r="C169" t="str">
            <v>C49SZX20180082JL</v>
          </cell>
          <cell r="Y169">
            <v>10500000</v>
          </cell>
          <cell r="AG169" t="str">
            <v>CIF</v>
          </cell>
        </row>
        <row r="170">
          <cell r="C170" t="str">
            <v xml:space="preserve"> </v>
          </cell>
          <cell r="Y170">
            <v>10500000</v>
          </cell>
          <cell r="AG170" t="str">
            <v>CIF</v>
          </cell>
        </row>
        <row r="171">
          <cell r="C171" t="str">
            <v>C49SZX20180082JL</v>
          </cell>
          <cell r="Y171">
            <v>14000000</v>
          </cell>
          <cell r="AG171" t="str">
            <v>CIF</v>
          </cell>
        </row>
        <row r="172">
          <cell r="C172" t="str">
            <v>C49SZX20180082JL</v>
          </cell>
          <cell r="Y172">
            <v>14000000</v>
          </cell>
          <cell r="AG172" t="str">
            <v>CIF</v>
          </cell>
        </row>
        <row r="173">
          <cell r="C173" t="str">
            <v>C49SZX20180082JL</v>
          </cell>
          <cell r="Y173">
            <v>14000000</v>
          </cell>
          <cell r="AG173" t="str">
            <v>CIF</v>
          </cell>
        </row>
        <row r="174">
          <cell r="C174" t="str">
            <v>C49SZX20180082JL</v>
          </cell>
          <cell r="Y174">
            <v>14000000</v>
          </cell>
          <cell r="AG174" t="str">
            <v>CIF</v>
          </cell>
        </row>
        <row r="175">
          <cell r="C175" t="str">
            <v>C49SZX20180082JL</v>
          </cell>
          <cell r="Y175">
            <v>14000000</v>
          </cell>
          <cell r="AG175" t="str">
            <v>CIF</v>
          </cell>
        </row>
        <row r="176">
          <cell r="C176" t="str">
            <v>C49SZX20180082JL</v>
          </cell>
          <cell r="Y176">
            <v>14000000</v>
          </cell>
          <cell r="AG176" t="str">
            <v>CIF</v>
          </cell>
        </row>
        <row r="177">
          <cell r="C177" t="str">
            <v>C49SZX20180082JL</v>
          </cell>
          <cell r="Y177">
            <v>14000000</v>
          </cell>
          <cell r="AG177" t="str">
            <v>CIF</v>
          </cell>
        </row>
        <row r="178">
          <cell r="C178" t="str">
            <v>C49SZX20180082JL</v>
          </cell>
          <cell r="Y178">
            <v>14000000</v>
          </cell>
          <cell r="AG178" t="str">
            <v>CIF</v>
          </cell>
        </row>
        <row r="179">
          <cell r="C179" t="str">
            <v>C49SZX20180082JL</v>
          </cell>
          <cell r="Y179">
            <v>14000000</v>
          </cell>
          <cell r="AG179" t="str">
            <v>CIF</v>
          </cell>
        </row>
        <row r="180">
          <cell r="C180" t="str">
            <v>C49SZX20180082JL</v>
          </cell>
          <cell r="Y180">
            <v>14000000</v>
          </cell>
          <cell r="AG180" t="str">
            <v>CIF</v>
          </cell>
        </row>
        <row r="181">
          <cell r="C181" t="str">
            <v>C49SZX20180082JL</v>
          </cell>
          <cell r="Y181">
            <v>14000000</v>
          </cell>
          <cell r="AG181" t="str">
            <v>CIF</v>
          </cell>
        </row>
        <row r="182">
          <cell r="C182" t="str">
            <v>C49SZX20180082JL</v>
          </cell>
          <cell r="Y182">
            <v>14000000</v>
          </cell>
          <cell r="AG182" t="str">
            <v>CIF</v>
          </cell>
        </row>
        <row r="183">
          <cell r="C183" t="str">
            <v>C49SZX20180082JL</v>
          </cell>
          <cell r="Y183">
            <v>14000000</v>
          </cell>
          <cell r="AG183" t="str">
            <v>CIF</v>
          </cell>
        </row>
        <row r="184">
          <cell r="C184" t="str">
            <v>C49SZX20180082JL</v>
          </cell>
          <cell r="Y184">
            <v>14000000</v>
          </cell>
          <cell r="AG184" t="str">
            <v>CIF</v>
          </cell>
        </row>
        <row r="185">
          <cell r="C185" t="str">
            <v>C49SZX20180083DZ</v>
          </cell>
          <cell r="Y185">
            <v>10200000</v>
          </cell>
          <cell r="AG185" t="str">
            <v>DAP SZ</v>
          </cell>
        </row>
        <row r="186">
          <cell r="C186" t="str">
            <v>C49SZX20180083DZ</v>
          </cell>
          <cell r="Y186">
            <v>10200000</v>
          </cell>
          <cell r="AG186" t="str">
            <v>DAP SZ</v>
          </cell>
        </row>
        <row r="187">
          <cell r="C187" t="str">
            <v>C49SZX20180083DZ</v>
          </cell>
          <cell r="Y187">
            <v>10200000</v>
          </cell>
          <cell r="AG187" t="str">
            <v>DAP SZ</v>
          </cell>
        </row>
        <row r="188">
          <cell r="C188" t="str">
            <v>C49SZX20180085SX</v>
          </cell>
          <cell r="Y188">
            <v>12546000</v>
          </cell>
          <cell r="AG188" t="str">
            <v>DAP 东莞</v>
          </cell>
        </row>
        <row r="189">
          <cell r="C189" t="str">
            <v>C49SZX20180086DZ</v>
          </cell>
          <cell r="Y189">
            <v>13150000</v>
          </cell>
          <cell r="AG189" t="str">
            <v>CIF HK</v>
          </cell>
        </row>
        <row r="190">
          <cell r="C190" t="str">
            <v>C49SZX20180086DZ</v>
          </cell>
          <cell r="Y190">
            <v>13150000</v>
          </cell>
          <cell r="AG190" t="str">
            <v>CIF HK</v>
          </cell>
        </row>
        <row r="191">
          <cell r="C191" t="str">
            <v>C49SZX20180086DZ</v>
          </cell>
          <cell r="Y191">
            <v>19000000</v>
          </cell>
          <cell r="AG191" t="str">
            <v>CIF HK</v>
          </cell>
        </row>
        <row r="192">
          <cell r="C192" t="str">
            <v>C49SZX20180086DZ</v>
          </cell>
          <cell r="Y192">
            <v>19000000</v>
          </cell>
          <cell r="AG192" t="str">
            <v>CIF HK</v>
          </cell>
        </row>
        <row r="193">
          <cell r="C193" t="str">
            <v>C49SZX20180086DZ</v>
          </cell>
          <cell r="Y193">
            <v>19000000</v>
          </cell>
          <cell r="AG193" t="str">
            <v>CIF HK</v>
          </cell>
        </row>
        <row r="194">
          <cell r="C194" t="str">
            <v>C49SZX20180086DZ</v>
          </cell>
          <cell r="Y194">
            <v>19000000</v>
          </cell>
          <cell r="AG194" t="str">
            <v>CIF HK</v>
          </cell>
        </row>
        <row r="195">
          <cell r="C195" t="str">
            <v>C49SZX20180086DZ</v>
          </cell>
          <cell r="Y195">
            <v>19000000</v>
          </cell>
          <cell r="AG195" t="str">
            <v>CIF HK</v>
          </cell>
        </row>
        <row r="196">
          <cell r="C196" t="str">
            <v>C49SZX20180087DZ</v>
          </cell>
          <cell r="Y196">
            <v>19000000</v>
          </cell>
          <cell r="AG196" t="str">
            <v>CIF HK</v>
          </cell>
        </row>
        <row r="197">
          <cell r="C197" t="str">
            <v>C49SZX20180087DZ</v>
          </cell>
          <cell r="Y197">
            <v>13150000</v>
          </cell>
          <cell r="AG197" t="str">
            <v>CIF HK</v>
          </cell>
        </row>
        <row r="198">
          <cell r="C198" t="str">
            <v>C49SZX20180087DZ</v>
          </cell>
          <cell r="Y198">
            <v>13150000</v>
          </cell>
          <cell r="AG198" t="str">
            <v>CIF HK</v>
          </cell>
        </row>
        <row r="199">
          <cell r="C199" t="str">
            <v>C49SZX20180087DZ</v>
          </cell>
          <cell r="Y199">
            <v>19000000</v>
          </cell>
          <cell r="AG199" t="str">
            <v>CIF HK</v>
          </cell>
        </row>
        <row r="200">
          <cell r="C200" t="str">
            <v>C49SZX20180087DZ</v>
          </cell>
          <cell r="Y200">
            <v>19000000</v>
          </cell>
          <cell r="AG200" t="str">
            <v>CIF HK</v>
          </cell>
        </row>
        <row r="201">
          <cell r="C201" t="str">
            <v>C49SZX20180087DZ</v>
          </cell>
          <cell r="Y201">
            <v>19000000</v>
          </cell>
          <cell r="AG201" t="str">
            <v>CIF HK</v>
          </cell>
        </row>
        <row r="202">
          <cell r="C202" t="str">
            <v>C49SZX20180087DZ</v>
          </cell>
          <cell r="Y202">
            <v>19000000</v>
          </cell>
          <cell r="AG202" t="str">
            <v>CIF HK</v>
          </cell>
        </row>
        <row r="203">
          <cell r="C203" t="str">
            <v>C49SZX20180088RW</v>
          </cell>
          <cell r="Y203">
            <v>29178900</v>
          </cell>
          <cell r="AG203" t="str">
            <v>DAP</v>
          </cell>
        </row>
        <row r="204">
          <cell r="C204" t="str">
            <v>C49SZX20180088RW</v>
          </cell>
          <cell r="Y204">
            <v>12120000</v>
          </cell>
          <cell r="AG204" t="str">
            <v>DAP</v>
          </cell>
        </row>
        <row r="205">
          <cell r="C205" t="str">
            <v>C49SZX20180088RW</v>
          </cell>
          <cell r="Y205">
            <v>9352600</v>
          </cell>
          <cell r="AG205" t="str">
            <v>DAP</v>
          </cell>
        </row>
        <row r="206">
          <cell r="C206" t="str">
            <v>C49SZX20180089ZX</v>
          </cell>
          <cell r="Y206">
            <v>9250000</v>
          </cell>
          <cell r="AG206" t="str">
            <v>DAP SZ</v>
          </cell>
        </row>
        <row r="207">
          <cell r="C207" t="str">
            <v>C49SZX20180090MZ</v>
          </cell>
          <cell r="Y207">
            <v>500000</v>
          </cell>
          <cell r="AG207" t="str">
            <v>DDP SZ</v>
          </cell>
        </row>
        <row r="208">
          <cell r="C208" t="str">
            <v>C49SZX20180090MZ</v>
          </cell>
          <cell r="Y208">
            <v>600000</v>
          </cell>
          <cell r="AG208" t="str">
            <v>DDP SZ</v>
          </cell>
        </row>
        <row r="209">
          <cell r="C209" t="str">
            <v>C49SZX20180091LC</v>
          </cell>
          <cell r="Y209">
            <v>10216000</v>
          </cell>
          <cell r="AG209" t="str">
            <v>DAP SZ</v>
          </cell>
        </row>
        <row r="210">
          <cell r="C210" t="str">
            <v>C49SZX20180092LC</v>
          </cell>
          <cell r="Y210">
            <v>10216000</v>
          </cell>
          <cell r="AG210" t="str">
            <v>DAP SZ</v>
          </cell>
        </row>
        <row r="211">
          <cell r="C211" t="str">
            <v>C49SZX20180092LC</v>
          </cell>
          <cell r="Y211">
            <v>10216000</v>
          </cell>
          <cell r="AG211" t="str">
            <v>DAP SZ</v>
          </cell>
        </row>
        <row r="212">
          <cell r="C212" t="str">
            <v>C49SZX20180092LC</v>
          </cell>
          <cell r="Y212">
            <v>10216000</v>
          </cell>
          <cell r="AG212" t="str">
            <v>DAP SZ</v>
          </cell>
        </row>
        <row r="213">
          <cell r="C213" t="str">
            <v>C49SZX20180092LC</v>
          </cell>
          <cell r="Y213">
            <v>10216000</v>
          </cell>
          <cell r="AG213" t="str">
            <v>DAP SZ</v>
          </cell>
        </row>
        <row r="214">
          <cell r="C214" t="str">
            <v>C49SZX20180095SS</v>
          </cell>
          <cell r="Y214">
            <v>9090000</v>
          </cell>
          <cell r="AG214" t="str">
            <v>DAP SZ</v>
          </cell>
        </row>
        <row r="215">
          <cell r="C215" t="str">
            <v>C49SZX20180097SS</v>
          </cell>
          <cell r="Y215">
            <v>10460000</v>
          </cell>
          <cell r="AG215" t="str">
            <v>DAP SZ</v>
          </cell>
        </row>
        <row r="216">
          <cell r="C216" t="str">
            <v>C49SZX20180097SS</v>
          </cell>
          <cell r="Y216">
            <v>10460000</v>
          </cell>
          <cell r="AG216" t="str">
            <v>DAP SZ</v>
          </cell>
        </row>
        <row r="217">
          <cell r="C217" t="str">
            <v>C49SZX20180098SX</v>
          </cell>
          <cell r="Y217">
            <v>9116260</v>
          </cell>
          <cell r="AG217" t="str">
            <v>DAP SZ</v>
          </cell>
        </row>
        <row r="218">
          <cell r="C218" t="str">
            <v>C49SZX20180099JY</v>
          </cell>
          <cell r="Y218">
            <v>9651240</v>
          </cell>
          <cell r="AG218" t="str">
            <v>DAP</v>
          </cell>
        </row>
        <row r="219">
          <cell r="C219" t="str">
            <v>C49SZX20180100SS</v>
          </cell>
          <cell r="Y219">
            <v>554640</v>
          </cell>
          <cell r="AG219" t="str">
            <v>DDP SZ</v>
          </cell>
        </row>
        <row r="220">
          <cell r="C220" t="str">
            <v>C49SZX20180101JL</v>
          </cell>
          <cell r="Y220">
            <v>15200000</v>
          </cell>
          <cell r="AG220" t="str">
            <v>DAP 广州</v>
          </cell>
        </row>
        <row r="221">
          <cell r="C221" t="str">
            <v>C49SZX20180101JL</v>
          </cell>
          <cell r="Y221">
            <v>15200000</v>
          </cell>
          <cell r="AG221" t="str">
            <v>DAP 广州</v>
          </cell>
        </row>
        <row r="222">
          <cell r="C222" t="str">
            <v>C49SZX20180102JL</v>
          </cell>
          <cell r="Y222">
            <v>14670000</v>
          </cell>
          <cell r="AG222" t="str">
            <v>DAP 广州</v>
          </cell>
        </row>
        <row r="223">
          <cell r="C223" t="str">
            <v>C49SZX20180102JL</v>
          </cell>
          <cell r="Y223">
            <v>14670000</v>
          </cell>
          <cell r="AG223" t="str">
            <v>DAP 广州</v>
          </cell>
        </row>
        <row r="224">
          <cell r="C224" t="str">
            <v>C49SZX20180103MZ</v>
          </cell>
          <cell r="Y224">
            <v>19700000</v>
          </cell>
          <cell r="AG224" t="str">
            <v>DAP 惠州</v>
          </cell>
        </row>
        <row r="225">
          <cell r="C225" t="str">
            <v>C49SZX20180105JY</v>
          </cell>
          <cell r="Y225">
            <v>14250000</v>
          </cell>
          <cell r="AG225" t="str">
            <v>DAP 东莞</v>
          </cell>
        </row>
        <row r="226">
          <cell r="C226" t="str">
            <v>C49SZX20180105JY</v>
          </cell>
          <cell r="Y226">
            <v>12350000</v>
          </cell>
          <cell r="AG226" t="str">
            <v>DAP 东莞</v>
          </cell>
        </row>
        <row r="227">
          <cell r="C227" t="str">
            <v>C49SZX20180106R1JY</v>
          </cell>
          <cell r="Y227">
            <v>9600000</v>
          </cell>
          <cell r="AG227" t="str">
            <v>DAP  深圳</v>
          </cell>
        </row>
        <row r="228">
          <cell r="C228" t="str">
            <v>C49SZX20180107MZ</v>
          </cell>
          <cell r="Y228">
            <v>9400000</v>
          </cell>
          <cell r="AG228" t="str">
            <v>CIF</v>
          </cell>
        </row>
        <row r="229">
          <cell r="C229" t="str">
            <v>C49SZX20180107MZ</v>
          </cell>
          <cell r="Y229">
            <v>11400000</v>
          </cell>
          <cell r="AG229" t="str">
            <v>CIF</v>
          </cell>
        </row>
        <row r="230">
          <cell r="C230" t="str">
            <v>C49SZX20180108MZ</v>
          </cell>
          <cell r="Y230">
            <v>8500000</v>
          </cell>
          <cell r="AG230" t="str">
            <v>CIF</v>
          </cell>
        </row>
        <row r="231">
          <cell r="C231" t="str">
            <v>C49SZX20180108MZ</v>
          </cell>
          <cell r="Y231">
            <v>8500000</v>
          </cell>
          <cell r="AG231" t="str">
            <v>CIF</v>
          </cell>
        </row>
        <row r="232">
          <cell r="C232" t="str">
            <v>C49SZX20180109SX</v>
          </cell>
          <cell r="Y232">
            <v>14448643</v>
          </cell>
          <cell r="AG232" t="str">
            <v>DAP SZ</v>
          </cell>
        </row>
        <row r="233">
          <cell r="C233" t="str">
            <v>C49SZX20180111SX</v>
          </cell>
          <cell r="Y233">
            <v>9666667</v>
          </cell>
          <cell r="AG233" t="str">
            <v>DAP 惠州</v>
          </cell>
        </row>
        <row r="234">
          <cell r="C234" t="str">
            <v>C49SZX20180111SX</v>
          </cell>
          <cell r="Y234">
            <v>9666667</v>
          </cell>
          <cell r="AG234" t="str">
            <v>DAP 惠州</v>
          </cell>
        </row>
        <row r="235">
          <cell r="C235" t="str">
            <v>C49SZX20180111SX</v>
          </cell>
          <cell r="Y235">
            <v>9666666</v>
          </cell>
          <cell r="AG235" t="str">
            <v>DAP 惠州</v>
          </cell>
        </row>
        <row r="236">
          <cell r="C236" t="str">
            <v xml:space="preserve">C49SZX20180113JL </v>
          </cell>
          <cell r="Y236">
            <v>12400000</v>
          </cell>
          <cell r="AG236" t="str">
            <v>CIF</v>
          </cell>
        </row>
        <row r="237">
          <cell r="C237" t="str">
            <v>C49SZX20180115ZX</v>
          </cell>
          <cell r="Y237">
            <v>605000</v>
          </cell>
          <cell r="AG237" t="str">
            <v>含税到厂</v>
          </cell>
        </row>
        <row r="238">
          <cell r="C238" t="str">
            <v>C49SZX20180116SX</v>
          </cell>
          <cell r="Y238">
            <v>9679840</v>
          </cell>
          <cell r="AG238" t="str">
            <v>DAP 东莞</v>
          </cell>
        </row>
        <row r="239">
          <cell r="C239" t="str">
            <v>C49SZX20180117MZ</v>
          </cell>
          <cell r="Y239">
            <v>10750000</v>
          </cell>
          <cell r="AG239" t="str">
            <v>DAP 东莞</v>
          </cell>
        </row>
        <row r="240">
          <cell r="C240" t="str">
            <v>C49SZX20180119SS</v>
          </cell>
          <cell r="Y240">
            <v>722750</v>
          </cell>
          <cell r="AG240" t="str">
            <v>含税到厂</v>
          </cell>
        </row>
        <row r="241">
          <cell r="C241" t="str">
            <v>C49SZX20180119SS</v>
          </cell>
          <cell r="Y241">
            <v>722750</v>
          </cell>
          <cell r="AG241" t="str">
            <v>含税到厂</v>
          </cell>
        </row>
        <row r="242">
          <cell r="C242" t="str">
            <v>C49SZX20180120SX</v>
          </cell>
          <cell r="Y242">
            <v>8544600</v>
          </cell>
          <cell r="AG242" t="str">
            <v>DAP 深圳</v>
          </cell>
        </row>
        <row r="243">
          <cell r="C243" t="str">
            <v>C49SZX20180120SX</v>
          </cell>
          <cell r="Y243">
            <v>8544600</v>
          </cell>
          <cell r="AG243" t="str">
            <v>DAP 深圳</v>
          </cell>
        </row>
        <row r="244">
          <cell r="C244" t="str">
            <v>C49SZX20180121SX</v>
          </cell>
          <cell r="Y244">
            <v>8544600</v>
          </cell>
          <cell r="AG244" t="str">
            <v>DAP 深圳</v>
          </cell>
        </row>
        <row r="245">
          <cell r="C245" t="str">
            <v>C49SZX20180121SX</v>
          </cell>
          <cell r="Y245">
            <v>8544600</v>
          </cell>
          <cell r="AG245" t="str">
            <v>DAP 深圳</v>
          </cell>
        </row>
        <row r="246">
          <cell r="C246" t="str">
            <v>C49SZX20180121SX</v>
          </cell>
          <cell r="Y246">
            <v>8544600</v>
          </cell>
          <cell r="AG246" t="str">
            <v>DAP 深圳</v>
          </cell>
        </row>
        <row r="247">
          <cell r="C247" t="str">
            <v>C49SZX20180123JL</v>
          </cell>
          <cell r="Y247">
            <v>12000000</v>
          </cell>
          <cell r="AG247" t="str">
            <v>CIF</v>
          </cell>
        </row>
        <row r="248">
          <cell r="C248" t="str">
            <v>C49SZX20180123JL</v>
          </cell>
          <cell r="Y248">
            <v>12000000</v>
          </cell>
          <cell r="AG248" t="str">
            <v>CIF</v>
          </cell>
        </row>
        <row r="249">
          <cell r="C249" t="str">
            <v>C49SZX20180123JL</v>
          </cell>
          <cell r="Y249">
            <v>12000000</v>
          </cell>
          <cell r="AG249" t="str">
            <v>CIF</v>
          </cell>
        </row>
        <row r="250">
          <cell r="C250" t="str">
            <v>C49SZX20180123JL</v>
          </cell>
          <cell r="Y250">
            <v>12000000</v>
          </cell>
          <cell r="AG250" t="str">
            <v>CIF</v>
          </cell>
        </row>
        <row r="251">
          <cell r="C251" t="str">
            <v>C49SZX20180124JL</v>
          </cell>
          <cell r="Y251">
            <v>11000000</v>
          </cell>
          <cell r="AG251" t="str">
            <v>CIF HK</v>
          </cell>
        </row>
        <row r="252">
          <cell r="C252" t="str">
            <v>C49SZX20180125SX</v>
          </cell>
          <cell r="Y252">
            <v>27923924</v>
          </cell>
          <cell r="AG252" t="str">
            <v>DAP 深圳</v>
          </cell>
        </row>
        <row r="253">
          <cell r="C253" t="str">
            <v>C49SZX20180126SX</v>
          </cell>
          <cell r="Y253">
            <v>27923924</v>
          </cell>
          <cell r="AG253" t="str">
            <v>DAP 深圳</v>
          </cell>
        </row>
        <row r="254">
          <cell r="C254" t="str">
            <v>C49SZX20180127JL</v>
          </cell>
          <cell r="Y254">
            <v>8360000</v>
          </cell>
          <cell r="AG254" t="str">
            <v>CIF HK</v>
          </cell>
        </row>
        <row r="255">
          <cell r="C255" t="str">
            <v>C49SZX20180129JL</v>
          </cell>
          <cell r="Y255">
            <v>11000000</v>
          </cell>
          <cell r="AG255" t="str">
            <v>CIF HK</v>
          </cell>
        </row>
        <row r="256">
          <cell r="C256" t="str">
            <v>C49SZX20180131DZ</v>
          </cell>
          <cell r="Y256">
            <v>12235000</v>
          </cell>
          <cell r="AG256" t="str">
            <v>CIF</v>
          </cell>
        </row>
        <row r="257">
          <cell r="C257" t="str">
            <v>C49SZX20180131DZ</v>
          </cell>
          <cell r="Y257">
            <v>14000000</v>
          </cell>
          <cell r="AG257" t="str">
            <v>CIF</v>
          </cell>
        </row>
        <row r="258">
          <cell r="C258" t="str">
            <v>C49SZX20180132R1JY</v>
          </cell>
          <cell r="Y258">
            <v>710000</v>
          </cell>
          <cell r="AG258" t="str">
            <v>含税到厂</v>
          </cell>
        </row>
        <row r="259">
          <cell r="C259" t="str">
            <v>C49SZX20180132R1JY</v>
          </cell>
          <cell r="Y259">
            <v>500000</v>
          </cell>
          <cell r="AG259" t="str">
            <v>含税到厂</v>
          </cell>
        </row>
        <row r="260">
          <cell r="C260" t="str">
            <v>C49SZX20180168SX</v>
          </cell>
          <cell r="Y260">
            <v>13000000</v>
          </cell>
          <cell r="AG260" t="str">
            <v>DAP 东莞</v>
          </cell>
        </row>
        <row r="261">
          <cell r="C261" t="str">
            <v>C49SZX20180168SX</v>
          </cell>
          <cell r="Y261">
            <v>13000000</v>
          </cell>
          <cell r="AG261" t="str">
            <v>DAP 东莞</v>
          </cell>
        </row>
        <row r="262">
          <cell r="C262" t="str">
            <v>C49SZX20180133SX</v>
          </cell>
          <cell r="Y262">
            <v>9079250</v>
          </cell>
          <cell r="AG262" t="str">
            <v>DAP 东莞</v>
          </cell>
        </row>
        <row r="263">
          <cell r="C263" t="str">
            <v>C49SZX20180133SX</v>
          </cell>
          <cell r="Y263">
            <v>9079250</v>
          </cell>
          <cell r="AG263" t="str">
            <v>DAP 东莞</v>
          </cell>
        </row>
        <row r="264">
          <cell r="C264" t="str">
            <v>C49SZX20180133SX</v>
          </cell>
          <cell r="Y264">
            <v>9079250</v>
          </cell>
          <cell r="AG264" t="str">
            <v>DAP 东莞</v>
          </cell>
        </row>
        <row r="265">
          <cell r="C265" t="str">
            <v>C49SZX20180133SX</v>
          </cell>
          <cell r="Y265">
            <v>9079250</v>
          </cell>
          <cell r="AG265" t="str">
            <v>DAP 东莞</v>
          </cell>
        </row>
        <row r="266">
          <cell r="C266" t="str">
            <v>C49SZX20180135SX</v>
          </cell>
          <cell r="Y266">
            <v>13730000</v>
          </cell>
          <cell r="AG266" t="str">
            <v xml:space="preserve">CIF </v>
          </cell>
        </row>
        <row r="267">
          <cell r="C267" t="str">
            <v>C49SZX20180135SX</v>
          </cell>
          <cell r="Y267">
            <v>13730000</v>
          </cell>
          <cell r="AG267" t="str">
            <v xml:space="preserve">CIF </v>
          </cell>
        </row>
        <row r="268">
          <cell r="C268" t="str">
            <v>C49SZX20180136JY</v>
          </cell>
          <cell r="Y268">
            <v>14695500</v>
          </cell>
          <cell r="AG268" t="str">
            <v>DAP深圳</v>
          </cell>
        </row>
        <row r="269">
          <cell r="C269" t="str">
            <v>C49SZX20180136JY</v>
          </cell>
          <cell r="Y269">
            <v>14695500</v>
          </cell>
          <cell r="AG269" t="str">
            <v>DAP深圳</v>
          </cell>
        </row>
        <row r="270">
          <cell r="C270" t="str">
            <v>C49SZX20180137DZ</v>
          </cell>
          <cell r="Y270">
            <v>17407500</v>
          </cell>
          <cell r="AG270" t="str">
            <v>CIF</v>
          </cell>
        </row>
        <row r="271">
          <cell r="C271" t="str">
            <v>C49SZX20180137DZ</v>
          </cell>
          <cell r="Y271">
            <v>17407500</v>
          </cell>
          <cell r="AG271" t="str">
            <v>CIF</v>
          </cell>
        </row>
        <row r="272">
          <cell r="C272" t="str">
            <v>C49SZX20180138RY</v>
          </cell>
          <cell r="Y272">
            <v>12724000</v>
          </cell>
          <cell r="AG272" t="str">
            <v>DAP 深圳</v>
          </cell>
        </row>
        <row r="273">
          <cell r="C273" t="str">
            <v>C49SZX20180139RY</v>
          </cell>
          <cell r="Y273">
            <v>12724000</v>
          </cell>
          <cell r="AG273" t="str">
            <v>DAP 深圳</v>
          </cell>
        </row>
        <row r="274">
          <cell r="C274" t="str">
            <v>C49SZX20180140SS</v>
          </cell>
          <cell r="Y274">
            <v>14856000</v>
          </cell>
          <cell r="AG274" t="str">
            <v>DAP 深圳</v>
          </cell>
        </row>
        <row r="275">
          <cell r="C275" t="str">
            <v>C49SZX20180140SS</v>
          </cell>
          <cell r="Y275">
            <v>14856000</v>
          </cell>
          <cell r="AG275" t="str">
            <v>DAP 深圳</v>
          </cell>
        </row>
        <row r="276">
          <cell r="C276" t="str">
            <v>C49SZX20180143KW</v>
          </cell>
          <cell r="Y276">
            <v>10500000</v>
          </cell>
          <cell r="AG276" t="str">
            <v>CIF</v>
          </cell>
        </row>
        <row r="277">
          <cell r="C277" t="str">
            <v>C49SZX20180145MZ</v>
          </cell>
          <cell r="Y277">
            <v>9175000</v>
          </cell>
          <cell r="AG277" t="str">
            <v>CIF</v>
          </cell>
        </row>
        <row r="278">
          <cell r="C278" t="str">
            <v>C49SZX20180149JY</v>
          </cell>
          <cell r="Y278">
            <v>793000</v>
          </cell>
          <cell r="AG278" t="str">
            <v>含税到厂</v>
          </cell>
        </row>
        <row r="279">
          <cell r="C279" t="str">
            <v>C49SZX20180150JY</v>
          </cell>
          <cell r="Y279">
            <v>8800000</v>
          </cell>
          <cell r="AG279" t="str">
            <v>DAP 深圳</v>
          </cell>
        </row>
        <row r="280">
          <cell r="C280" t="str">
            <v>C49SZX20180150JY</v>
          </cell>
          <cell r="Y280">
            <v>8800000</v>
          </cell>
          <cell r="AG280" t="str">
            <v>DAP 深圳</v>
          </cell>
        </row>
        <row r="281">
          <cell r="C281" t="str">
            <v>C49SZX20180151SS</v>
          </cell>
          <cell r="Y281">
            <v>1570000</v>
          </cell>
          <cell r="AG281" t="str">
            <v>含税到厂</v>
          </cell>
        </row>
        <row r="282">
          <cell r="C282" t="str">
            <v>CEE-1809039</v>
          </cell>
          <cell r="Y282">
            <v>420000</v>
          </cell>
          <cell r="AG282" t="str">
            <v>CIF</v>
          </cell>
        </row>
        <row r="283">
          <cell r="C283" t="str">
            <v>CT0218053</v>
          </cell>
          <cell r="Y283">
            <v>24000000</v>
          </cell>
          <cell r="AG283" t="str">
            <v xml:space="preserve">CIF </v>
          </cell>
        </row>
        <row r="284">
          <cell r="C284" t="str">
            <v>EESPI180418</v>
          </cell>
          <cell r="Y284">
            <v>348406.5</v>
          </cell>
          <cell r="AG284" t="str">
            <v>DDP GX</v>
          </cell>
        </row>
        <row r="285">
          <cell r="C285" t="str">
            <v>ESDEPQ18010028</v>
          </cell>
          <cell r="Y285">
            <v>26642000</v>
          </cell>
          <cell r="AG285" t="str">
            <v>DAP</v>
          </cell>
        </row>
        <row r="286">
          <cell r="C286" t="str">
            <v>ESDEPQ18010028</v>
          </cell>
          <cell r="Y286">
            <v>26642000</v>
          </cell>
          <cell r="AG286" t="str">
            <v>DAP</v>
          </cell>
        </row>
        <row r="287">
          <cell r="C287" t="str">
            <v>HXOM2020180426001</v>
          </cell>
          <cell r="Y287">
            <v>793373</v>
          </cell>
          <cell r="AG287" t="str">
            <v>DDP HB</v>
          </cell>
        </row>
        <row r="288">
          <cell r="C288" t="str">
            <v>P81804003</v>
          </cell>
          <cell r="Y288">
            <v>440339</v>
          </cell>
          <cell r="AG288" t="str">
            <v>CIF</v>
          </cell>
        </row>
        <row r="289">
          <cell r="C289" t="str">
            <v>P8544EQYM44</v>
          </cell>
          <cell r="Y289">
            <v>7100000</v>
          </cell>
          <cell r="AG289" t="str">
            <v xml:space="preserve">CIF  </v>
          </cell>
        </row>
        <row r="290">
          <cell r="C290" t="str">
            <v>PR-GL02-201712140002</v>
          </cell>
          <cell r="Y290">
            <v>941880</v>
          </cell>
          <cell r="AG290" t="str">
            <v>含税到厂</v>
          </cell>
        </row>
        <row r="291">
          <cell r="C291" t="str">
            <v>PR-HZ02-201711300001</v>
          </cell>
          <cell r="Y291">
            <v>1470000</v>
          </cell>
          <cell r="AG291" t="str">
            <v>含税到厂</v>
          </cell>
        </row>
        <row r="292">
          <cell r="C292" t="str">
            <v>PR-HZ02-201711300001 </v>
          </cell>
          <cell r="Y292">
            <v>1177179</v>
          </cell>
          <cell r="AG292" t="str">
            <v>含税到厂</v>
          </cell>
        </row>
        <row r="293">
          <cell r="C293" t="str">
            <v>SPA20180209120</v>
          </cell>
          <cell r="Y293">
            <v>540000</v>
          </cell>
          <cell r="AG293" t="str">
            <v>含税到厂</v>
          </cell>
        </row>
        <row r="294">
          <cell r="C294" t="str">
            <v>TH-PG1507A-1</v>
          </cell>
          <cell r="Y294">
            <v>275000</v>
          </cell>
        </row>
        <row r="295">
          <cell r="C295" t="str">
            <v>SDPUR-20180047</v>
          </cell>
          <cell r="Y295">
            <v>757875</v>
          </cell>
          <cell r="AG295" t="str">
            <v>含税到厂</v>
          </cell>
        </row>
        <row r="296">
          <cell r="C296" t="str">
            <v>SDPUR-20180047</v>
          </cell>
          <cell r="Y296">
            <v>757875</v>
          </cell>
          <cell r="AG296" t="str">
            <v>含税到厂</v>
          </cell>
        </row>
        <row r="297">
          <cell r="C297" t="str">
            <v>GCB20180928002</v>
          </cell>
          <cell r="Y297">
            <v>380000</v>
          </cell>
          <cell r="AG297" t="str">
            <v>含税到厂</v>
          </cell>
        </row>
        <row r="298">
          <cell r="C298" t="str">
            <v>C49SZX20180152ZX</v>
          </cell>
          <cell r="Y298">
            <v>9000000</v>
          </cell>
          <cell r="AG298" t="str">
            <v>CIF</v>
          </cell>
        </row>
        <row r="299">
          <cell r="C299" t="str">
            <v>C49SZX20180152ZX</v>
          </cell>
          <cell r="Y299">
            <v>14000000</v>
          </cell>
          <cell r="AG299" t="str">
            <v>CIF</v>
          </cell>
        </row>
        <row r="300">
          <cell r="C300" t="str">
            <v>C49SZX20180152ZX</v>
          </cell>
          <cell r="Y300">
            <v>14000000</v>
          </cell>
          <cell r="AG300" t="str">
            <v>CIF</v>
          </cell>
        </row>
        <row r="301">
          <cell r="C301" t="str">
            <v>201809200146</v>
          </cell>
          <cell r="Y301">
            <v>898000</v>
          </cell>
          <cell r="AG301" t="str">
            <v>含税到厂</v>
          </cell>
        </row>
        <row r="302">
          <cell r="C302" t="str">
            <v>C49SZX20180158ZX</v>
          </cell>
          <cell r="Y302">
            <v>16250000</v>
          </cell>
          <cell r="AG302" t="str">
            <v>DAP 深圳</v>
          </cell>
        </row>
        <row r="303">
          <cell r="C303" t="str">
            <v>C49SZX20180156SX</v>
          </cell>
          <cell r="Y303">
            <v>14140000</v>
          </cell>
          <cell r="AG303" t="str">
            <v>DAP 广州</v>
          </cell>
        </row>
        <row r="304">
          <cell r="C304" t="str">
            <v>C49SZX20180156SX</v>
          </cell>
          <cell r="Y304">
            <v>14140000</v>
          </cell>
          <cell r="AG304" t="str">
            <v>DAP 广州</v>
          </cell>
        </row>
        <row r="305">
          <cell r="C305" t="str">
            <v>C49SZX20180162SS</v>
          </cell>
          <cell r="Y305">
            <v>1600000</v>
          </cell>
          <cell r="AG305" t="str">
            <v>含税到厂</v>
          </cell>
        </row>
        <row r="306">
          <cell r="C306" t="str">
            <v>C49SZX20180162SS</v>
          </cell>
          <cell r="Y306">
            <v>1600000</v>
          </cell>
          <cell r="AG306" t="str">
            <v>含税到厂</v>
          </cell>
        </row>
        <row r="307">
          <cell r="C307" t="str">
            <v>C49SZX20180165ZX</v>
          </cell>
          <cell r="Y307">
            <v>12500000</v>
          </cell>
          <cell r="AG307" t="str">
            <v>DAP 深圳</v>
          </cell>
        </row>
        <row r="308">
          <cell r="C308" t="str">
            <v>C49SZX20180167DZ</v>
          </cell>
          <cell r="Y308">
            <v>15500000</v>
          </cell>
          <cell r="AG308" t="str">
            <v>CIF</v>
          </cell>
        </row>
        <row r="309">
          <cell r="C309" t="str">
            <v>C49SZX20180167DZ</v>
          </cell>
          <cell r="Y309">
            <v>15500000</v>
          </cell>
          <cell r="AG309" t="str">
            <v>CIF</v>
          </cell>
        </row>
        <row r="310">
          <cell r="C310" t="str">
            <v>C49SZX20180167DZ</v>
          </cell>
          <cell r="Y310">
            <v>15500000</v>
          </cell>
          <cell r="AG310" t="str">
            <v>CIF</v>
          </cell>
        </row>
        <row r="311">
          <cell r="C311" t="str">
            <v>C49SZX20180167DZ</v>
          </cell>
          <cell r="Y311">
            <v>15500000</v>
          </cell>
          <cell r="AG311" t="str">
            <v>CIF</v>
          </cell>
        </row>
        <row r="312">
          <cell r="C312" t="str">
            <v>C49SZX20180167DZ</v>
          </cell>
          <cell r="Y312">
            <v>12882566</v>
          </cell>
          <cell r="AG312" t="str">
            <v>CIF</v>
          </cell>
        </row>
        <row r="313">
          <cell r="C313" t="str">
            <v>C49SZX20180167DZ</v>
          </cell>
          <cell r="Y313">
            <v>12882566</v>
          </cell>
          <cell r="AG313" t="str">
            <v>CIF</v>
          </cell>
        </row>
        <row r="314">
          <cell r="C314" t="str">
            <v>C49SZX20180167DZ</v>
          </cell>
          <cell r="Y314">
            <v>12882566</v>
          </cell>
          <cell r="AG314" t="str">
            <v>CIF</v>
          </cell>
        </row>
        <row r="315">
          <cell r="C315" t="str">
            <v>C49SZX20180167DZ</v>
          </cell>
          <cell r="Y315">
            <v>12882566</v>
          </cell>
          <cell r="AG315" t="str">
            <v>CIF</v>
          </cell>
        </row>
        <row r="316">
          <cell r="C316" t="str">
            <v>C49SZX20180167DZ</v>
          </cell>
          <cell r="Y316">
            <v>12882566</v>
          </cell>
          <cell r="AG316" t="str">
            <v>CIF</v>
          </cell>
        </row>
        <row r="317">
          <cell r="C317" t="str">
            <v>C49SZX20180167DZ</v>
          </cell>
          <cell r="Y317">
            <v>12882566</v>
          </cell>
          <cell r="AG317" t="str">
            <v>CIF</v>
          </cell>
        </row>
        <row r="318">
          <cell r="C318" t="str">
            <v>C49SZX20180167DZ</v>
          </cell>
          <cell r="Y318">
            <v>12882566</v>
          </cell>
          <cell r="AG318" t="str">
            <v>CIF</v>
          </cell>
        </row>
        <row r="319">
          <cell r="C319" t="str">
            <v>C49SZX20180166ZX</v>
          </cell>
          <cell r="Y319">
            <v>12875000</v>
          </cell>
          <cell r="AG319" t="str">
            <v>DAP</v>
          </cell>
        </row>
        <row r="320">
          <cell r="C320" t="str">
            <v>C49SZX20180166ZX</v>
          </cell>
          <cell r="Y320">
            <v>12875000</v>
          </cell>
          <cell r="AG320" t="str">
            <v>DAP</v>
          </cell>
        </row>
        <row r="321">
          <cell r="C321" t="str">
            <v>"201810180046</v>
          </cell>
          <cell r="Y321">
            <v>445000</v>
          </cell>
          <cell r="AG321" t="str">
            <v>含税到厂</v>
          </cell>
        </row>
        <row r="322">
          <cell r="C322" t="str">
            <v>C28SZX20180075YY</v>
          </cell>
          <cell r="Y322">
            <v>310000</v>
          </cell>
          <cell r="AG322" t="str">
            <v>含税到厂</v>
          </cell>
        </row>
        <row r="323">
          <cell r="C323" t="str">
            <v>C49SZX20180154JL</v>
          </cell>
          <cell r="Y323">
            <v>14000000</v>
          </cell>
          <cell r="AG323" t="str">
            <v>DAP东莞</v>
          </cell>
        </row>
        <row r="324">
          <cell r="C324" t="str">
            <v>C49SZX20180154JL</v>
          </cell>
          <cell r="Y324">
            <v>14000000</v>
          </cell>
          <cell r="AG324" t="str">
            <v>DAP东莞</v>
          </cell>
        </row>
        <row r="325">
          <cell r="C325" t="str">
            <v>C49SZX20180154JL</v>
          </cell>
          <cell r="Y325">
            <v>14000000</v>
          </cell>
          <cell r="AG325" t="str">
            <v>DAP东莞</v>
          </cell>
        </row>
        <row r="326">
          <cell r="C326" t="str">
            <v>C49SZX20180154JL</v>
          </cell>
          <cell r="Y326">
            <v>14000000</v>
          </cell>
          <cell r="AG326" t="str">
            <v>DAP东莞</v>
          </cell>
        </row>
        <row r="327">
          <cell r="C327" t="str">
            <v>C49SZX20180154JL</v>
          </cell>
          <cell r="Y327">
            <v>14000000</v>
          </cell>
          <cell r="AG327" t="str">
            <v>DAP东莞</v>
          </cell>
        </row>
        <row r="328">
          <cell r="C328" t="str">
            <v>C49SZX20180154JL</v>
          </cell>
          <cell r="Y328">
            <v>14000000</v>
          </cell>
          <cell r="AG328" t="str">
            <v>DAP东莞</v>
          </cell>
        </row>
        <row r="329">
          <cell r="C329" t="str">
            <v>C49SZX20180154JL</v>
          </cell>
          <cell r="Y329">
            <v>10500000</v>
          </cell>
          <cell r="AG329" t="str">
            <v>DAP东莞</v>
          </cell>
        </row>
        <row r="330">
          <cell r="C330" t="str">
            <v>C49SZX20180154JL</v>
          </cell>
          <cell r="Y330">
            <v>10500000</v>
          </cell>
          <cell r="AG330" t="str">
            <v>DAP东莞</v>
          </cell>
        </row>
        <row r="331">
          <cell r="C331" t="str">
            <v>C49SZX20180154JL</v>
          </cell>
          <cell r="Y331">
            <v>10500000</v>
          </cell>
          <cell r="AG331" t="str">
            <v>DAP东莞</v>
          </cell>
        </row>
        <row r="332">
          <cell r="C332" t="str">
            <v>C49SZX20180154JL</v>
          </cell>
          <cell r="Y332">
            <v>10500000</v>
          </cell>
          <cell r="AG332" t="str">
            <v>DAP东莞</v>
          </cell>
        </row>
        <row r="333">
          <cell r="C333" t="str">
            <v>C49SZX20180171JY</v>
          </cell>
          <cell r="Y333">
            <v>8600000</v>
          </cell>
          <cell r="AG333" t="str">
            <v>DAP深圳</v>
          </cell>
        </row>
        <row r="334">
          <cell r="C334" t="str">
            <v>C49SZX20180172ZX</v>
          </cell>
          <cell r="Y334">
            <v>11000000</v>
          </cell>
          <cell r="AG334" t="str">
            <v>DAP深圳</v>
          </cell>
        </row>
        <row r="335">
          <cell r="C335" t="str">
            <v>C49SZX20180173ZX</v>
          </cell>
          <cell r="Y335">
            <v>12500000</v>
          </cell>
          <cell r="AG335" t="str">
            <v>DAP深圳</v>
          </cell>
        </row>
        <row r="336">
          <cell r="C336" t="str">
            <v>C49SZX20180176SX</v>
          </cell>
          <cell r="Y336">
            <v>16151975</v>
          </cell>
          <cell r="AG336" t="str">
            <v>DAP东莞</v>
          </cell>
        </row>
        <row r="337">
          <cell r="C337" t="str">
            <v>C49SZX20180175SX</v>
          </cell>
          <cell r="Y337">
            <v>14483672.5</v>
          </cell>
          <cell r="AG337" t="str">
            <v>DAP深圳</v>
          </cell>
        </row>
        <row r="338">
          <cell r="C338" t="str">
            <v>C49SZX20180175SX</v>
          </cell>
          <cell r="Y338">
            <v>14483672.5</v>
          </cell>
          <cell r="AG338" t="str">
            <v>DAP深圳</v>
          </cell>
        </row>
        <row r="339">
          <cell r="C339" t="str">
            <v>C49SZX20180180ZX</v>
          </cell>
          <cell r="Y339">
            <v>10000000</v>
          </cell>
          <cell r="AG339" t="str">
            <v>DAP深圳</v>
          </cell>
        </row>
        <row r="340">
          <cell r="C340" t="str">
            <v>C49SZX20180161RY</v>
          </cell>
          <cell r="Y340">
            <v>9766000</v>
          </cell>
          <cell r="AG340" t="str">
            <v>DAP深圳</v>
          </cell>
        </row>
        <row r="341">
          <cell r="C341" t="str">
            <v>C49SZX20180185ZX</v>
          </cell>
          <cell r="Y341">
            <v>1000000</v>
          </cell>
          <cell r="AG341" t="str">
            <v>含税到厂</v>
          </cell>
        </row>
        <row r="342">
          <cell r="C342" t="str">
            <v>C49SZX20180183RW</v>
          </cell>
          <cell r="Y342">
            <v>12500000</v>
          </cell>
          <cell r="AG342" t="str">
            <v>CIF</v>
          </cell>
        </row>
        <row r="343">
          <cell r="C343" t="str">
            <v>C49SZX20180183RW</v>
          </cell>
          <cell r="Y343">
            <v>12500000</v>
          </cell>
          <cell r="AG343" t="str">
            <v>CIF</v>
          </cell>
        </row>
        <row r="344">
          <cell r="C344" t="str">
            <v>C49SZX20180184RW</v>
          </cell>
          <cell r="Y344">
            <v>12500000</v>
          </cell>
          <cell r="AG344" t="str">
            <v>CIF</v>
          </cell>
        </row>
        <row r="345">
          <cell r="C345" t="str">
            <v>C49SZX20180184RW</v>
          </cell>
          <cell r="Y345">
            <v>12500000</v>
          </cell>
          <cell r="AG345" t="str">
            <v>CIF</v>
          </cell>
        </row>
        <row r="346">
          <cell r="C346" t="str">
            <v>C49SZX20180184RW</v>
          </cell>
          <cell r="Y346">
            <v>12500000</v>
          </cell>
          <cell r="AG346" t="str">
            <v>CIF</v>
          </cell>
        </row>
        <row r="347">
          <cell r="C347" t="str">
            <v>C49SZX20180184RW</v>
          </cell>
          <cell r="Y347">
            <v>12500000</v>
          </cell>
          <cell r="AG347" t="str">
            <v>CIF</v>
          </cell>
        </row>
        <row r="348">
          <cell r="C348" t="str">
            <v>C49SZX20180177JL</v>
          </cell>
          <cell r="Y348">
            <v>12260000</v>
          </cell>
          <cell r="AG348" t="str">
            <v>CIF</v>
          </cell>
        </row>
        <row r="349">
          <cell r="C349" t="str">
            <v>C49SZX20180177JL</v>
          </cell>
          <cell r="Y349">
            <v>8000000</v>
          </cell>
          <cell r="AG349" t="str">
            <v>CIF</v>
          </cell>
        </row>
        <row r="350">
          <cell r="C350" t="str">
            <v>C49SZX20180177JL</v>
          </cell>
          <cell r="Y350">
            <v>12260000</v>
          </cell>
          <cell r="AG350" t="str">
            <v>CIF</v>
          </cell>
        </row>
        <row r="351">
          <cell r="C351" t="str">
            <v>C49SZX20180177JL</v>
          </cell>
          <cell r="Y351">
            <v>8000000</v>
          </cell>
          <cell r="AG351" t="str">
            <v>CIF</v>
          </cell>
        </row>
        <row r="352">
          <cell r="C352" t="str">
            <v>C49SZX20190001JY</v>
          </cell>
          <cell r="Y352">
            <v>16058000</v>
          </cell>
          <cell r="AG352" t="str">
            <v>CIF</v>
          </cell>
        </row>
        <row r="353">
          <cell r="C353" t="str">
            <v>C49SZX20190001JY</v>
          </cell>
          <cell r="Y353">
            <v>16996000</v>
          </cell>
          <cell r="AG353" t="str">
            <v>CIF HK</v>
          </cell>
        </row>
        <row r="354">
          <cell r="C354" t="str">
            <v>C49SZX20190001JY</v>
          </cell>
          <cell r="Y354">
            <v>11500000</v>
          </cell>
          <cell r="AG354" t="str">
            <v>CIF HK</v>
          </cell>
        </row>
        <row r="355">
          <cell r="C355" t="str">
            <v>C49SZX20190001JY</v>
          </cell>
          <cell r="Y355">
            <v>11500000</v>
          </cell>
          <cell r="AG355" t="str">
            <v>CIF HK</v>
          </cell>
        </row>
        <row r="356">
          <cell r="C356" t="str">
            <v>C49SZX20190002JY</v>
          </cell>
          <cell r="Y356">
            <v>15800000</v>
          </cell>
          <cell r="AG356" t="str">
            <v>CIF</v>
          </cell>
        </row>
        <row r="357">
          <cell r="C357" t="str">
            <v>C49SZX20190002JY</v>
          </cell>
          <cell r="Y357">
            <v>15800000</v>
          </cell>
          <cell r="AG357" t="str">
            <v>CIF</v>
          </cell>
        </row>
        <row r="358">
          <cell r="C358" t="str">
            <v>C49SZX20190002JY</v>
          </cell>
          <cell r="Y358">
            <v>10000000</v>
          </cell>
          <cell r="AG358" t="str">
            <v>CIF</v>
          </cell>
        </row>
        <row r="359">
          <cell r="C359" t="str">
            <v>C49SZX20190002JY</v>
          </cell>
          <cell r="Y359">
            <v>10000000</v>
          </cell>
          <cell r="AG359" t="str">
            <v>CIF</v>
          </cell>
        </row>
        <row r="360">
          <cell r="C360" t="str">
            <v>C49SZX20190005SX</v>
          </cell>
          <cell r="Y360">
            <v>848000</v>
          </cell>
          <cell r="AG360" t="str">
            <v>含税到厂</v>
          </cell>
        </row>
        <row r="361">
          <cell r="C361" t="str">
            <v>C49SZX20190006ZX</v>
          </cell>
          <cell r="Y361">
            <v>917500</v>
          </cell>
          <cell r="AG361" t="str">
            <v>含税到厂</v>
          </cell>
        </row>
        <row r="362">
          <cell r="C362" t="str">
            <v>C49SZX20190006ZX</v>
          </cell>
          <cell r="Y362">
            <v>917500</v>
          </cell>
          <cell r="AG362" t="str">
            <v>含税到厂</v>
          </cell>
        </row>
        <row r="363">
          <cell r="C363" t="str">
            <v>C49SZX20190011SX</v>
          </cell>
          <cell r="Y363">
            <v>840000</v>
          </cell>
          <cell r="AG363" t="str">
            <v>含税到厂</v>
          </cell>
        </row>
        <row r="364">
          <cell r="C364" t="str">
            <v>C49SZX20190007JL</v>
          </cell>
          <cell r="Y364">
            <v>9350000</v>
          </cell>
          <cell r="AG364" t="str">
            <v>CIF</v>
          </cell>
        </row>
        <row r="365">
          <cell r="C365" t="str">
            <v>C49SZX20190007JL</v>
          </cell>
          <cell r="Y365">
            <v>9350000</v>
          </cell>
          <cell r="AG365" t="str">
            <v>CIF</v>
          </cell>
        </row>
        <row r="366">
          <cell r="C366" t="str">
            <v>C49SZX20190008JL</v>
          </cell>
          <cell r="Y366">
            <v>9350000</v>
          </cell>
          <cell r="AG366" t="str">
            <v>CIF</v>
          </cell>
        </row>
        <row r="367">
          <cell r="C367" t="str">
            <v>C49SZX20190008JL</v>
          </cell>
          <cell r="Y367">
            <v>9350000</v>
          </cell>
          <cell r="AG367" t="str">
            <v>CIF</v>
          </cell>
        </row>
        <row r="368">
          <cell r="C368" t="str">
            <v>C49SZX20190008JL</v>
          </cell>
          <cell r="Y368">
            <v>9350000</v>
          </cell>
          <cell r="AG368" t="str">
            <v>CIF</v>
          </cell>
        </row>
        <row r="369">
          <cell r="C369" t="str">
            <v>C49SZX20190008JL</v>
          </cell>
          <cell r="Y369">
            <v>9350000</v>
          </cell>
          <cell r="AG369" t="str">
            <v>CIF</v>
          </cell>
        </row>
        <row r="370">
          <cell r="C370" t="str">
            <v>C49SZX20190008JL</v>
          </cell>
          <cell r="Y370">
            <v>9350000</v>
          </cell>
          <cell r="AG370" t="str">
            <v>CIF</v>
          </cell>
        </row>
        <row r="371">
          <cell r="C371" t="str">
            <v>C49SZX20190008JL</v>
          </cell>
          <cell r="Y371">
            <v>9350000</v>
          </cell>
          <cell r="AG371" t="str">
            <v>CIF</v>
          </cell>
        </row>
        <row r="372">
          <cell r="C372" t="str">
            <v>C49SZX20190009SS</v>
          </cell>
          <cell r="Y372">
            <v>14304539</v>
          </cell>
          <cell r="AG372" t="str">
            <v>DAP 深圳</v>
          </cell>
        </row>
        <row r="373">
          <cell r="C373" t="str">
            <v>C49SZX20190009SS</v>
          </cell>
          <cell r="Y373">
            <v>10000000</v>
          </cell>
          <cell r="AG373" t="str">
            <v>DAP 深圳</v>
          </cell>
        </row>
        <row r="374">
          <cell r="C374" t="str">
            <v>C49SZX20190012SX</v>
          </cell>
          <cell r="Y374">
            <v>14626800</v>
          </cell>
          <cell r="AG374" t="str">
            <v>DAP 江西</v>
          </cell>
        </row>
        <row r="375">
          <cell r="C375" t="str">
            <v>GF201812050</v>
          </cell>
          <cell r="Y375">
            <v>350000</v>
          </cell>
          <cell r="AG375" t="str">
            <v>含税到厂</v>
          </cell>
        </row>
        <row r="376">
          <cell r="C376" t="str">
            <v>GF201812050</v>
          </cell>
          <cell r="Y376">
            <v>6500</v>
          </cell>
          <cell r="AG376" t="str">
            <v>含税到厂</v>
          </cell>
        </row>
        <row r="377">
          <cell r="C377" t="str">
            <v>GF201812050</v>
          </cell>
          <cell r="Y377">
            <v>9500</v>
          </cell>
          <cell r="AG377" t="str">
            <v>含税到厂</v>
          </cell>
        </row>
        <row r="378">
          <cell r="C378" t="str">
            <v>C49SZX20190013DZ</v>
          </cell>
          <cell r="Y378">
            <v>12770000</v>
          </cell>
          <cell r="AG378" t="str">
            <v xml:space="preserve">CIF </v>
          </cell>
        </row>
        <row r="379">
          <cell r="C379" t="str">
            <v>C49SZX20190013DZ</v>
          </cell>
          <cell r="Y379">
            <v>12770000</v>
          </cell>
          <cell r="AG379" t="str">
            <v xml:space="preserve">CIF </v>
          </cell>
        </row>
        <row r="380">
          <cell r="C380" t="str">
            <v>C49SZX20190013DZ</v>
          </cell>
          <cell r="Y380">
            <v>12770000</v>
          </cell>
          <cell r="AG380" t="str">
            <v xml:space="preserve">CIF </v>
          </cell>
        </row>
        <row r="381">
          <cell r="C381" t="str">
            <v>C49SZX20190014DZ</v>
          </cell>
          <cell r="Y381">
            <v>12770000</v>
          </cell>
          <cell r="AG381" t="str">
            <v xml:space="preserve">CIF </v>
          </cell>
        </row>
        <row r="382">
          <cell r="C382" t="str">
            <v>C49SZX20190014DZ</v>
          </cell>
          <cell r="Y382">
            <v>12770000</v>
          </cell>
          <cell r="AG382" t="str">
            <v xml:space="preserve">CIF </v>
          </cell>
        </row>
        <row r="383">
          <cell r="C383" t="str">
            <v>C49SZX20190014DZ</v>
          </cell>
          <cell r="Y383">
            <v>12770000</v>
          </cell>
          <cell r="AG383" t="str">
            <v xml:space="preserve">CIF </v>
          </cell>
        </row>
        <row r="384">
          <cell r="C384" t="str">
            <v>C49SZX20190016KW</v>
          </cell>
          <cell r="Y384">
            <v>621000</v>
          </cell>
          <cell r="AG384" t="str">
            <v>DAP 深圳</v>
          </cell>
        </row>
        <row r="385">
          <cell r="C385" t="str">
            <v>C49SZX20190016KW</v>
          </cell>
          <cell r="Y385">
            <v>552000</v>
          </cell>
          <cell r="AG385" t="str">
            <v>DAP 深圳</v>
          </cell>
        </row>
        <row r="386">
          <cell r="C386" t="str">
            <v>C49SZX20190016KW</v>
          </cell>
          <cell r="Y386">
            <v>552000</v>
          </cell>
          <cell r="AG386" t="str">
            <v>DAP 深圳</v>
          </cell>
        </row>
        <row r="387">
          <cell r="C387" t="str">
            <v>C49SZX20190019SX</v>
          </cell>
          <cell r="Y387">
            <v>9696000</v>
          </cell>
          <cell r="AG387" t="str">
            <v>DAP 深圳</v>
          </cell>
        </row>
        <row r="388">
          <cell r="C388" t="str">
            <v>C49SZX20190021JL</v>
          </cell>
          <cell r="Y388">
            <v>833000</v>
          </cell>
          <cell r="AG388" t="str">
            <v>含税到厂</v>
          </cell>
        </row>
        <row r="389">
          <cell r="C389" t="str">
            <v>C49SZX20190022SS</v>
          </cell>
          <cell r="Y389">
            <v>16000000</v>
          </cell>
          <cell r="AG389" t="str">
            <v>DAP 深圳</v>
          </cell>
        </row>
        <row r="390">
          <cell r="C390" t="str">
            <v>C49SZX20190024JL</v>
          </cell>
          <cell r="Y390">
            <v>10208000</v>
          </cell>
          <cell r="AG390" t="str">
            <v>CIF</v>
          </cell>
        </row>
        <row r="391">
          <cell r="C391" t="str">
            <v>C49SZX20190024JL</v>
          </cell>
          <cell r="Y391">
            <v>10208000</v>
          </cell>
          <cell r="AG391" t="str">
            <v>CIF</v>
          </cell>
        </row>
        <row r="392">
          <cell r="C392" t="str">
            <v>C49SZX20190024JL</v>
          </cell>
          <cell r="Y392">
            <v>10208000</v>
          </cell>
          <cell r="AG392" t="str">
            <v>CIF</v>
          </cell>
        </row>
        <row r="393">
          <cell r="C393" t="str">
            <v>C49SZX20190023SS</v>
          </cell>
          <cell r="Y393">
            <v>8420000</v>
          </cell>
          <cell r="AG393" t="str">
            <v>DAP 深圳</v>
          </cell>
        </row>
        <row r="394">
          <cell r="C394" t="str">
            <v>C49SZX20190023SS</v>
          </cell>
          <cell r="Y394">
            <v>8420000</v>
          </cell>
          <cell r="AG394" t="str">
            <v>DAP 深圳</v>
          </cell>
        </row>
        <row r="395">
          <cell r="C395" t="str">
            <v>C49SZX20190031MZ</v>
          </cell>
          <cell r="Y395">
            <v>13200000</v>
          </cell>
          <cell r="AG395" t="str">
            <v>CIF HK</v>
          </cell>
        </row>
        <row r="396">
          <cell r="C396" t="str">
            <v>C49SZX20190031MZ</v>
          </cell>
          <cell r="Y396">
            <v>13200000</v>
          </cell>
          <cell r="AG396" t="str">
            <v>CIF HK</v>
          </cell>
        </row>
        <row r="397">
          <cell r="C397" t="str">
            <v>C49SZX20190031MZ</v>
          </cell>
          <cell r="Y397">
            <v>9400000</v>
          </cell>
          <cell r="AG397" t="str">
            <v>CIF HK</v>
          </cell>
        </row>
        <row r="398">
          <cell r="C398" t="str">
            <v>C49SZX20190031MZ</v>
          </cell>
          <cell r="Y398">
            <v>9400000</v>
          </cell>
          <cell r="AG398" t="str">
            <v>CIF HK</v>
          </cell>
        </row>
        <row r="399">
          <cell r="C399" t="str">
            <v>C49SZX20190030SX</v>
          </cell>
          <cell r="Y399">
            <v>10538640</v>
          </cell>
          <cell r="AG399" t="str">
            <v>DAP惠阳</v>
          </cell>
        </row>
        <row r="400">
          <cell r="C400" t="str">
            <v>C28SZX20190001YY</v>
          </cell>
          <cell r="Y400">
            <v>260000</v>
          </cell>
          <cell r="AG400" t="str">
            <v>含税到厂</v>
          </cell>
        </row>
        <row r="401">
          <cell r="C401" t="str">
            <v>C49SZX20190026ZX</v>
          </cell>
          <cell r="Y401">
            <v>17200000</v>
          </cell>
          <cell r="AG401" t="str">
            <v>DAP SZ</v>
          </cell>
        </row>
        <row r="402">
          <cell r="C402" t="str">
            <v>C49SZX20190029ZX</v>
          </cell>
          <cell r="Y402">
            <v>13000000</v>
          </cell>
          <cell r="AG402" t="str">
            <v>DAP 东莞</v>
          </cell>
        </row>
        <row r="403">
          <cell r="C403" t="str">
            <v>C49SZX20190027MZ</v>
          </cell>
          <cell r="Y403">
            <v>15000000</v>
          </cell>
          <cell r="AG403" t="str">
            <v>DAP 深圳</v>
          </cell>
        </row>
        <row r="404">
          <cell r="C404" t="str">
            <v>C49SZX20190027MZ</v>
          </cell>
          <cell r="Y404">
            <v>12000000</v>
          </cell>
          <cell r="AG404" t="str">
            <v>DAP 深圳</v>
          </cell>
        </row>
        <row r="405">
          <cell r="C405" t="str">
            <v>C49SZX20190028MZ</v>
          </cell>
          <cell r="Y405">
            <v>15000000</v>
          </cell>
          <cell r="AG405" t="str">
            <v>DAP 深圳</v>
          </cell>
        </row>
        <row r="406">
          <cell r="C406" t="str">
            <v>C49SZX20190028MZ</v>
          </cell>
          <cell r="Y406">
            <v>15000000</v>
          </cell>
          <cell r="AG406" t="str">
            <v>DAP 深圳</v>
          </cell>
        </row>
        <row r="407">
          <cell r="C407" t="str">
            <v>C49SZX20190028MZ</v>
          </cell>
          <cell r="Y407">
            <v>15000000</v>
          </cell>
          <cell r="AG407" t="str">
            <v>DAP 深圳</v>
          </cell>
        </row>
        <row r="408">
          <cell r="C408" t="str">
            <v>C49SZX20190028MZ</v>
          </cell>
          <cell r="Y408">
            <v>12000000</v>
          </cell>
          <cell r="AG408" t="str">
            <v>DAP 深圳</v>
          </cell>
        </row>
        <row r="409">
          <cell r="C409" t="str">
            <v>C49SZX20190028MZ</v>
          </cell>
          <cell r="Y409">
            <v>12000000</v>
          </cell>
          <cell r="AG409" t="str">
            <v>DAP 深圳</v>
          </cell>
        </row>
        <row r="410">
          <cell r="C410" t="str">
            <v>C49SZX20190028MZ</v>
          </cell>
          <cell r="Y410">
            <v>12000000</v>
          </cell>
          <cell r="AG410" t="str">
            <v>DAP 深圳</v>
          </cell>
        </row>
        <row r="411">
          <cell r="C411" t="str">
            <v>C28BJS20190018LY</v>
          </cell>
          <cell r="Y411">
            <v>380000</v>
          </cell>
          <cell r="AG411" t="str">
            <v>含税到厂</v>
          </cell>
        </row>
        <row r="412">
          <cell r="C412" t="str">
            <v>C49SZX20190037RW</v>
          </cell>
          <cell r="Y412">
            <v>12786600</v>
          </cell>
          <cell r="AG412" t="str">
            <v>DAP 深圳</v>
          </cell>
        </row>
        <row r="413">
          <cell r="C413" t="str">
            <v>C49SZX20190038RW</v>
          </cell>
          <cell r="Y413">
            <v>12786600</v>
          </cell>
          <cell r="AG413" t="str">
            <v>DAP 深圳</v>
          </cell>
        </row>
        <row r="414">
          <cell r="C414" t="str">
            <v>C49SZX20190035ZX</v>
          </cell>
          <cell r="Y414">
            <v>10000000</v>
          </cell>
          <cell r="AG414" t="str">
            <v>DAP 深圳</v>
          </cell>
        </row>
        <row r="415">
          <cell r="C415" t="str">
            <v>C49SZX20190035ZX</v>
          </cell>
          <cell r="Y415">
            <v>13000000</v>
          </cell>
          <cell r="AG415" t="str">
            <v>DAP 深圳</v>
          </cell>
        </row>
        <row r="416">
          <cell r="C416" t="str">
            <v>C49SZX20190032SX</v>
          </cell>
          <cell r="Y416">
            <v>12293400</v>
          </cell>
          <cell r="AG416" t="str">
            <v>DAP 深圳</v>
          </cell>
        </row>
        <row r="417">
          <cell r="C417" t="str">
            <v>C49SZX20190032SX</v>
          </cell>
          <cell r="Y417">
            <v>9563000</v>
          </cell>
          <cell r="AG417" t="str">
            <v>DAP 深圳</v>
          </cell>
        </row>
        <row r="418">
          <cell r="C418" t="str">
            <v>C49SZX20190046SX</v>
          </cell>
          <cell r="Y418">
            <v>12342400</v>
          </cell>
          <cell r="AG418" t="str">
            <v>DAP 深圳</v>
          </cell>
        </row>
        <row r="419">
          <cell r="C419" t="str">
            <v>C49SZX20190045SS</v>
          </cell>
          <cell r="Y419">
            <v>14300000</v>
          </cell>
          <cell r="AG419" t="str">
            <v>DAP 深圳</v>
          </cell>
        </row>
        <row r="420">
          <cell r="C420" t="str">
            <v>C49SZX20190025SX</v>
          </cell>
          <cell r="Y420">
            <v>12320000</v>
          </cell>
          <cell r="AG420" t="str">
            <v>DAP 深圳</v>
          </cell>
        </row>
        <row r="421">
          <cell r="C421" t="str">
            <v>C49SZX20190025SX</v>
          </cell>
          <cell r="Y421">
            <v>12320000</v>
          </cell>
          <cell r="AG421" t="str">
            <v>DAP 深圳</v>
          </cell>
        </row>
        <row r="422">
          <cell r="C422" t="str">
            <v>C49SZX20190040JL</v>
          </cell>
          <cell r="Y422">
            <v>10200000</v>
          </cell>
          <cell r="AG422" t="str">
            <v>CIF HK</v>
          </cell>
        </row>
        <row r="423">
          <cell r="C423" t="str">
            <v>C49SZX20190040JL</v>
          </cell>
          <cell r="Y423">
            <v>10200000</v>
          </cell>
          <cell r="AG423" t="str">
            <v>CIF HK</v>
          </cell>
        </row>
        <row r="424">
          <cell r="C424" t="str">
            <v>C49SZX20190041JL</v>
          </cell>
          <cell r="Y424">
            <v>13707000</v>
          </cell>
          <cell r="AG424" t="str">
            <v>CIF HK</v>
          </cell>
        </row>
        <row r="425">
          <cell r="C425" t="str">
            <v>C49SZX20190041JL</v>
          </cell>
          <cell r="Y425">
            <v>13707000</v>
          </cell>
          <cell r="AG425" t="str">
            <v>CIF HK</v>
          </cell>
        </row>
        <row r="426">
          <cell r="C426" t="str">
            <v>C49SZX20190047SS</v>
          </cell>
          <cell r="Y426">
            <v>8920000</v>
          </cell>
          <cell r="AG426" t="str">
            <v>DAP 深圳</v>
          </cell>
        </row>
        <row r="427">
          <cell r="C427" t="str">
            <v>C49SZX20190049SS</v>
          </cell>
          <cell r="Y427">
            <v>9500000</v>
          </cell>
          <cell r="AG427" t="str">
            <v>DAP 深圳</v>
          </cell>
        </row>
        <row r="428">
          <cell r="C428" t="str">
            <v>C49SZX20190043SX</v>
          </cell>
          <cell r="Y428">
            <v>16830000</v>
          </cell>
          <cell r="AG428" t="str">
            <v>DAP 恩平</v>
          </cell>
        </row>
        <row r="429">
          <cell r="C429" t="str">
            <v>C49SZX20190048JY</v>
          </cell>
          <cell r="Y429">
            <v>11110000</v>
          </cell>
          <cell r="AG429" t="str">
            <v>DAP东莞</v>
          </cell>
        </row>
        <row r="430">
          <cell r="C430" t="str">
            <v>C49SZX20190051SS</v>
          </cell>
          <cell r="Y430">
            <v>16500000</v>
          </cell>
          <cell r="AG430" t="str">
            <v>DAP 深圳</v>
          </cell>
        </row>
        <row r="431">
          <cell r="C431" t="str">
            <v>C49SZX20190052SS</v>
          </cell>
          <cell r="Y431">
            <v>14000876</v>
          </cell>
          <cell r="AG431" t="str">
            <v>DAP东莞</v>
          </cell>
        </row>
        <row r="432">
          <cell r="C432" t="str">
            <v>C49SZX20190052SS</v>
          </cell>
          <cell r="Y432">
            <v>8603500</v>
          </cell>
          <cell r="AG432" t="str">
            <v>DAP东莞</v>
          </cell>
        </row>
        <row r="433">
          <cell r="C433" t="str">
            <v>C49SZX20190052SS</v>
          </cell>
          <cell r="Y433">
            <v>8603500</v>
          </cell>
          <cell r="AG433" t="str">
            <v>DAP东莞</v>
          </cell>
        </row>
        <row r="434">
          <cell r="C434" t="str">
            <v>C49SZX20190042JL</v>
          </cell>
          <cell r="Y434">
            <v>15920000</v>
          </cell>
          <cell r="AG434" t="str">
            <v>DAP 深圳</v>
          </cell>
        </row>
        <row r="435">
          <cell r="C435" t="str">
            <v>C49SZX20190058SX</v>
          </cell>
          <cell r="Y435">
            <v>15029975</v>
          </cell>
          <cell r="AG435" t="str">
            <v>DAP SZ</v>
          </cell>
        </row>
        <row r="436">
          <cell r="C436" t="str">
            <v>C49SZX20190059SX</v>
          </cell>
          <cell r="Y436">
            <v>14642375</v>
          </cell>
          <cell r="AG436" t="str">
            <v>DAP 深圳</v>
          </cell>
        </row>
        <row r="437">
          <cell r="C437" t="str">
            <v>C49SZX20190059SX</v>
          </cell>
          <cell r="Y437">
            <v>14642375</v>
          </cell>
          <cell r="AG437" t="str">
            <v>DAP 深圳</v>
          </cell>
        </row>
        <row r="438">
          <cell r="C438" t="str">
            <v>C49SZX20190056RW</v>
          </cell>
          <cell r="Y438">
            <v>12030000</v>
          </cell>
          <cell r="AG438" t="str">
            <v>CIF HK</v>
          </cell>
        </row>
        <row r="439">
          <cell r="C439" t="str">
            <v>C49SZX20190056RW</v>
          </cell>
          <cell r="Y439">
            <v>12030000</v>
          </cell>
          <cell r="AG439" t="str">
            <v>CIF HK</v>
          </cell>
        </row>
        <row r="440">
          <cell r="C440" t="str">
            <v>C49SZX20190054JL</v>
          </cell>
          <cell r="Y440">
            <v>8150000</v>
          </cell>
          <cell r="AG440" t="str">
            <v>DAP 深圳</v>
          </cell>
        </row>
        <row r="441">
          <cell r="C441" t="str">
            <v>C49SZX20190054JL</v>
          </cell>
          <cell r="Y441">
            <v>8150000</v>
          </cell>
          <cell r="AG441" t="str">
            <v>DAP 深圳</v>
          </cell>
        </row>
        <row r="442">
          <cell r="C442" t="str">
            <v>C49SZX20190060DZ</v>
          </cell>
          <cell r="Y442">
            <v>12440000</v>
          </cell>
          <cell r="AG442" t="str">
            <v>CIF HK</v>
          </cell>
        </row>
        <row r="443">
          <cell r="C443" t="str">
            <v>C49SZX20190062ZX</v>
          </cell>
          <cell r="Y443">
            <v>10000000</v>
          </cell>
          <cell r="AG443" t="str">
            <v>DAP 深圳</v>
          </cell>
        </row>
        <row r="444">
          <cell r="C444" t="str">
            <v>C49SZX20190062ZX</v>
          </cell>
          <cell r="Y444">
            <v>10000000</v>
          </cell>
          <cell r="AG444" t="str">
            <v>DAP 深圳</v>
          </cell>
        </row>
        <row r="445">
          <cell r="C445" t="str">
            <v>C49SZX20190062ZX</v>
          </cell>
          <cell r="Y445">
            <v>10000000</v>
          </cell>
          <cell r="AG445" t="str">
            <v>DAP 深圳</v>
          </cell>
        </row>
        <row r="446">
          <cell r="C446" t="str">
            <v>C49SZX20190062ZX</v>
          </cell>
          <cell r="Y446">
            <v>10000000</v>
          </cell>
          <cell r="AG446" t="str">
            <v>DAP 深圳</v>
          </cell>
        </row>
        <row r="447">
          <cell r="C447" t="str">
            <v>C28SZX20190047YY</v>
          </cell>
          <cell r="Y447">
            <v>300000</v>
          </cell>
          <cell r="AG447" t="str">
            <v>含税到厂</v>
          </cell>
        </row>
        <row r="448">
          <cell r="C448" t="str">
            <v>C49SZX20190061JL</v>
          </cell>
          <cell r="Y448">
            <v>13610000</v>
          </cell>
          <cell r="AG448" t="str">
            <v>CIF HK</v>
          </cell>
        </row>
        <row r="449">
          <cell r="C449" t="str">
            <v>C49SZX20190061JL</v>
          </cell>
          <cell r="Y449">
            <v>9340000</v>
          </cell>
          <cell r="AG449" t="str">
            <v>CIF HK</v>
          </cell>
        </row>
        <row r="450">
          <cell r="C450" t="str">
            <v>C28BJS20190048LY</v>
          </cell>
          <cell r="Y450">
            <v>328000</v>
          </cell>
          <cell r="AG450" t="str">
            <v>含税到厂</v>
          </cell>
        </row>
        <row r="451">
          <cell r="C451" t="str">
            <v>C49SZX20190063MZ</v>
          </cell>
          <cell r="Y451">
            <v>9225000</v>
          </cell>
          <cell r="AG451" t="str">
            <v>CIF HK</v>
          </cell>
        </row>
        <row r="452">
          <cell r="C452" t="str">
            <v>C49SZX20190063MZ</v>
          </cell>
          <cell r="Y452">
            <v>9225000</v>
          </cell>
          <cell r="AG452" t="str">
            <v>CIF HK</v>
          </cell>
        </row>
        <row r="453">
          <cell r="C453" t="str">
            <v>C49SZX20190050SX</v>
          </cell>
          <cell r="Y453">
            <v>9771600</v>
          </cell>
          <cell r="AG453" t="str">
            <v>DAP SZ</v>
          </cell>
        </row>
        <row r="454">
          <cell r="C454" t="str">
            <v>C49SZX20190068ZX</v>
          </cell>
          <cell r="Y454">
            <v>13350000</v>
          </cell>
          <cell r="AG454" t="str">
            <v>DAP SZ</v>
          </cell>
        </row>
        <row r="455">
          <cell r="C455" t="str">
            <v>C49SZX20190068ZX</v>
          </cell>
          <cell r="Y455">
            <v>13350000</v>
          </cell>
          <cell r="AG455" t="str">
            <v>DAP SZ</v>
          </cell>
        </row>
        <row r="456">
          <cell r="C456" t="str">
            <v>C49SZX20190069KW</v>
          </cell>
          <cell r="Y456">
            <v>15210000</v>
          </cell>
          <cell r="AG456" t="str">
            <v>CIF HK</v>
          </cell>
        </row>
        <row r="457">
          <cell r="C457" t="str">
            <v>C49SZX20190069KW</v>
          </cell>
          <cell r="Y457">
            <v>15210000</v>
          </cell>
          <cell r="AG457" t="str">
            <v>CIF HK</v>
          </cell>
        </row>
        <row r="458">
          <cell r="C458" t="str">
            <v>C49SZX20190069KW</v>
          </cell>
          <cell r="Y458">
            <v>15210000</v>
          </cell>
          <cell r="AG458" t="str">
            <v>CIF HK</v>
          </cell>
        </row>
        <row r="459">
          <cell r="C459" t="str">
            <v>C49SZX20190069KW</v>
          </cell>
          <cell r="Y459">
            <v>11835000</v>
          </cell>
          <cell r="AG459" t="str">
            <v>CIF HK</v>
          </cell>
        </row>
        <row r="460">
          <cell r="C460" t="str">
            <v>C49SZX20190069KW</v>
          </cell>
          <cell r="Y460">
            <v>11835000</v>
          </cell>
          <cell r="AG460" t="str">
            <v>CIF HK</v>
          </cell>
        </row>
        <row r="461">
          <cell r="C461" t="str">
            <v>C49SZX20190072ZX</v>
          </cell>
          <cell r="Y461">
            <v>720000</v>
          </cell>
          <cell r="AG461" t="str">
            <v>含税到厂</v>
          </cell>
        </row>
        <row r="462">
          <cell r="C462" t="str">
            <v>C49SZX20190071SX</v>
          </cell>
          <cell r="Y462">
            <v>9579840</v>
          </cell>
          <cell r="AG462" t="str">
            <v>DAP SZ</v>
          </cell>
        </row>
        <row r="463">
          <cell r="C463" t="str">
            <v>C49SZX20190076SS</v>
          </cell>
          <cell r="Y463">
            <v>550000</v>
          </cell>
          <cell r="AG463" t="str">
            <v>含税到厂</v>
          </cell>
        </row>
        <row r="464">
          <cell r="C464" t="str">
            <v>C49SZX20190076SS</v>
          </cell>
          <cell r="Y464">
            <v>944400</v>
          </cell>
          <cell r="AG464" t="str">
            <v>含税到厂</v>
          </cell>
        </row>
        <row r="465">
          <cell r="C465" t="str">
            <v>C49SZX20190066MZ</v>
          </cell>
          <cell r="Y465">
            <v>843000</v>
          </cell>
          <cell r="AG465" t="str">
            <v>含税到厂</v>
          </cell>
        </row>
        <row r="466">
          <cell r="C466" t="str">
            <v>C49SZX20190069KW</v>
          </cell>
          <cell r="Y466">
            <v>15210000</v>
          </cell>
          <cell r="AG466" t="str">
            <v>CIF HK</v>
          </cell>
        </row>
        <row r="467">
          <cell r="C467" t="str">
            <v>C49SZX20190078ZX</v>
          </cell>
          <cell r="Y467">
            <v>9000000</v>
          </cell>
          <cell r="AG467" t="str">
            <v>CIF HK</v>
          </cell>
        </row>
        <row r="468">
          <cell r="C468" t="str">
            <v>C49SZX20190078ZX</v>
          </cell>
          <cell r="Y468">
            <v>9000000</v>
          </cell>
          <cell r="AG468" t="str">
            <v>CIF HK</v>
          </cell>
        </row>
        <row r="469">
          <cell r="C469" t="str">
            <v>C49SZX20190078ZX</v>
          </cell>
          <cell r="Y469">
            <v>13275000</v>
          </cell>
          <cell r="AG469" t="str">
            <v>CIF HK</v>
          </cell>
        </row>
        <row r="470">
          <cell r="C470" t="str">
            <v>C49SZX20190078ZX</v>
          </cell>
          <cell r="Y470">
            <v>13275000</v>
          </cell>
          <cell r="AG470" t="str">
            <v>CIF HK</v>
          </cell>
        </row>
        <row r="471">
          <cell r="C471" t="str">
            <v>C49SZX20190077SX</v>
          </cell>
          <cell r="Y471">
            <v>760000</v>
          </cell>
          <cell r="AG471" t="str">
            <v>含税到厂</v>
          </cell>
        </row>
        <row r="472">
          <cell r="C472" t="str">
            <v>C49SZX20190077SX</v>
          </cell>
          <cell r="Y472">
            <v>1000000</v>
          </cell>
          <cell r="AG472" t="str">
            <v>含税到厂</v>
          </cell>
        </row>
        <row r="473">
          <cell r="C473" t="str">
            <v>C49SZX20190065JY</v>
          </cell>
          <cell r="Y473">
            <v>938000</v>
          </cell>
          <cell r="AG473" t="str">
            <v>含税到厂</v>
          </cell>
        </row>
        <row r="474">
          <cell r="C474" t="str">
            <v>C49SZX20190073JL</v>
          </cell>
          <cell r="Y474">
            <v>600000</v>
          </cell>
          <cell r="AG474" t="str">
            <v>含税到厂</v>
          </cell>
        </row>
        <row r="475">
          <cell r="C475" t="str">
            <v>C49SZX20190073JL</v>
          </cell>
          <cell r="Y475">
            <v>600000</v>
          </cell>
          <cell r="AG475" t="str">
            <v>含税到厂</v>
          </cell>
        </row>
        <row r="476">
          <cell r="C476" t="str">
            <v>C49SZX20190073JL</v>
          </cell>
          <cell r="Y476">
            <v>600000</v>
          </cell>
          <cell r="AG476" t="str">
            <v>含税到厂</v>
          </cell>
        </row>
        <row r="477">
          <cell r="C477" t="str">
            <v>C49SZX20190073JL</v>
          </cell>
          <cell r="Y477">
            <v>820000</v>
          </cell>
          <cell r="AG477" t="str">
            <v>含税到厂</v>
          </cell>
        </row>
        <row r="478">
          <cell r="C478" t="str">
            <v>C49SZX20190075ZX</v>
          </cell>
          <cell r="Y478">
            <v>9000000</v>
          </cell>
          <cell r="AG478" t="str">
            <v>CIF HK</v>
          </cell>
        </row>
        <row r="479">
          <cell r="C479" t="str">
            <v>C49SZX20190075ZX</v>
          </cell>
          <cell r="Y479">
            <v>13500000</v>
          </cell>
          <cell r="AG479" t="str">
            <v>CIF HK</v>
          </cell>
        </row>
        <row r="480">
          <cell r="C480" t="str">
            <v>C49SZX20190075ZX</v>
          </cell>
          <cell r="Y480">
            <v>13500000</v>
          </cell>
          <cell r="AG480" t="str">
            <v>CIF HK</v>
          </cell>
        </row>
        <row r="481">
          <cell r="C481" t="str">
            <v>C49SZX20190079ZX</v>
          </cell>
          <cell r="Y481">
            <v>9000000</v>
          </cell>
          <cell r="AG481" t="str">
            <v>CIF HK</v>
          </cell>
        </row>
        <row r="482">
          <cell r="C482" t="str">
            <v>C49SZX20190079ZX</v>
          </cell>
          <cell r="Y482">
            <v>13500000</v>
          </cell>
          <cell r="AG482" t="str">
            <v>CIF HK</v>
          </cell>
        </row>
        <row r="483">
          <cell r="C483" t="str">
            <v>C49SZX20190079ZX</v>
          </cell>
          <cell r="Y483">
            <v>13500000</v>
          </cell>
          <cell r="AG483" t="str">
            <v>CIF HK</v>
          </cell>
        </row>
        <row r="484">
          <cell r="C484" t="str">
            <v>C49SZX20190080ZX</v>
          </cell>
          <cell r="Y484">
            <v>13000000</v>
          </cell>
          <cell r="AG484" t="str">
            <v>DAP 长沙</v>
          </cell>
        </row>
        <row r="485">
          <cell r="C485" t="str">
            <v>C49SZX20190080ZX</v>
          </cell>
          <cell r="Y485">
            <v>20000000</v>
          </cell>
          <cell r="AG485" t="str">
            <v>DAP 长沙</v>
          </cell>
        </row>
        <row r="486">
          <cell r="C486" t="str">
            <v>C49SZX20190082ZX</v>
          </cell>
          <cell r="Y486">
            <v>11200000</v>
          </cell>
          <cell r="AG486" t="str">
            <v>DAP SZ</v>
          </cell>
        </row>
        <row r="487">
          <cell r="C487" t="str">
            <v>C49SZX20190085JL</v>
          </cell>
          <cell r="Y487">
            <v>570000</v>
          </cell>
          <cell r="AG487" t="str">
            <v>DAP SZ</v>
          </cell>
        </row>
        <row r="488">
          <cell r="C488" t="str">
            <v>C49SZX20190086JL</v>
          </cell>
          <cell r="Y488">
            <v>8150000</v>
          </cell>
          <cell r="AG488" t="str">
            <v>DAP 深圳</v>
          </cell>
        </row>
        <row r="489">
          <cell r="C489" t="str">
            <v>C49SZX20190089ZX</v>
          </cell>
          <cell r="Y489">
            <v>880000</v>
          </cell>
          <cell r="AG489" t="str">
            <v>含税到厂</v>
          </cell>
        </row>
        <row r="490">
          <cell r="C490" t="str">
            <v>C49SZX20190087JL</v>
          </cell>
          <cell r="Y490">
            <v>10705500</v>
          </cell>
          <cell r="AG490" t="str">
            <v xml:space="preserve">CIF </v>
          </cell>
        </row>
        <row r="491">
          <cell r="C491" t="str">
            <v>C49SZX20190087JL</v>
          </cell>
          <cell r="Y491">
            <v>13794500</v>
          </cell>
          <cell r="AG491" t="str">
            <v xml:space="preserve">CIF </v>
          </cell>
        </row>
        <row r="492">
          <cell r="C492" t="str">
            <v>C49SZX20190088JL</v>
          </cell>
          <cell r="Y492">
            <v>10705500</v>
          </cell>
          <cell r="AG492" t="str">
            <v xml:space="preserve">CIF </v>
          </cell>
        </row>
        <row r="493">
          <cell r="C493" t="str">
            <v>C49SZX20190088JL</v>
          </cell>
          <cell r="Y493">
            <v>13794500</v>
          </cell>
          <cell r="AG493" t="str">
            <v xml:space="preserve">CIF </v>
          </cell>
        </row>
        <row r="494">
          <cell r="C494" t="str">
            <v>C49SZX20190090SX</v>
          </cell>
          <cell r="Y494">
            <v>630000</v>
          </cell>
          <cell r="AG494" t="str">
            <v>含税到厂</v>
          </cell>
        </row>
        <row r="495">
          <cell r="C495" t="str">
            <v>C49SZX20190091JL</v>
          </cell>
          <cell r="Y495">
            <v>563500</v>
          </cell>
          <cell r="AG495" t="str">
            <v>含税到厂</v>
          </cell>
        </row>
        <row r="496">
          <cell r="C496" t="str">
            <v>C49SZX20190091JL</v>
          </cell>
          <cell r="Y496">
            <v>563500</v>
          </cell>
          <cell r="AG496" t="str">
            <v>含税到厂</v>
          </cell>
        </row>
        <row r="497">
          <cell r="C497" t="str">
            <v>C49SZX20190094MZ</v>
          </cell>
          <cell r="Y497">
            <v>11022500</v>
          </cell>
          <cell r="AG497" t="str">
            <v>CIF HK</v>
          </cell>
        </row>
        <row r="498">
          <cell r="C498" t="str">
            <v>C49SZX20190094MZ</v>
          </cell>
          <cell r="Y498">
            <v>11022500</v>
          </cell>
          <cell r="AG498" t="str">
            <v>CIF HK</v>
          </cell>
        </row>
        <row r="499">
          <cell r="C499" t="str">
            <v>C49SZX20190094MZ</v>
          </cell>
          <cell r="Y499">
            <v>9000000</v>
          </cell>
          <cell r="AG499" t="str">
            <v>CIF HK</v>
          </cell>
        </row>
        <row r="500">
          <cell r="C500" t="str">
            <v>C49SZX20190094MZ</v>
          </cell>
          <cell r="Y500">
            <v>9000000</v>
          </cell>
          <cell r="AG500" t="str">
            <v>CIF HK</v>
          </cell>
        </row>
        <row r="501">
          <cell r="C501" t="str">
            <v>C49SZX20190094MZ</v>
          </cell>
          <cell r="Y501">
            <v>9000000</v>
          </cell>
          <cell r="AG501" t="str">
            <v>CIF HK</v>
          </cell>
        </row>
        <row r="502">
          <cell r="C502" t="str">
            <v>C49SZX20190150JY</v>
          </cell>
          <cell r="Y502">
            <v>8646865</v>
          </cell>
          <cell r="AG502" t="str">
            <v>CIF HK</v>
          </cell>
        </row>
        <row r="503">
          <cell r="C503" t="str">
            <v>C49SZX20190150JY</v>
          </cell>
          <cell r="Y503">
            <v>8646865</v>
          </cell>
          <cell r="AG503" t="str">
            <v>CIF HK</v>
          </cell>
        </row>
        <row r="504">
          <cell r="C504" t="str">
            <v>C49SZX20190150JY</v>
          </cell>
          <cell r="Y504">
            <v>8646865</v>
          </cell>
          <cell r="AG504" t="str">
            <v>CIF HK</v>
          </cell>
        </row>
        <row r="505">
          <cell r="C505" t="str">
            <v>C49SZX20190095ZX</v>
          </cell>
          <cell r="Y505">
            <v>1010000</v>
          </cell>
          <cell r="AG505" t="str">
            <v>含税到厂</v>
          </cell>
        </row>
        <row r="506">
          <cell r="C506" t="str">
            <v>C49SZX20190099SX</v>
          </cell>
          <cell r="Y506">
            <v>580000</v>
          </cell>
          <cell r="AG506" t="str">
            <v>含税到厂</v>
          </cell>
        </row>
        <row r="507">
          <cell r="C507" t="str">
            <v>C49SZX20190100SX</v>
          </cell>
          <cell r="Y507">
            <v>650000</v>
          </cell>
          <cell r="AG507" t="str">
            <v>含税到厂</v>
          </cell>
        </row>
        <row r="508">
          <cell r="C508" t="str">
            <v>C49SZX20190101KW</v>
          </cell>
          <cell r="Y508">
            <v>18449000</v>
          </cell>
          <cell r="AG508" t="str">
            <v>CIF HK</v>
          </cell>
        </row>
        <row r="509">
          <cell r="C509" t="str">
            <v>C49SZX20190101KW</v>
          </cell>
          <cell r="Y509">
            <v>18449000</v>
          </cell>
          <cell r="AG509" t="str">
            <v>CIF HK</v>
          </cell>
        </row>
        <row r="510">
          <cell r="C510" t="str">
            <v>C49SZX20190102SX</v>
          </cell>
          <cell r="Y510">
            <v>1000000</v>
          </cell>
          <cell r="AG510" t="str">
            <v>含税到厂</v>
          </cell>
        </row>
        <row r="511">
          <cell r="C511" t="str">
            <v>C49SZX20190102SX</v>
          </cell>
          <cell r="Y511">
            <v>730000</v>
          </cell>
          <cell r="AG511" t="str">
            <v>含税到厂</v>
          </cell>
        </row>
        <row r="512">
          <cell r="C512" t="str">
            <v>C49SZX20190015JY</v>
          </cell>
          <cell r="Y512">
            <v>15943175</v>
          </cell>
          <cell r="AG512" t="str">
            <v>DAP惠州</v>
          </cell>
        </row>
        <row r="513">
          <cell r="C513" t="str">
            <v>C49SZX20190015JY</v>
          </cell>
          <cell r="Y513">
            <v>15943175</v>
          </cell>
          <cell r="AG513" t="str">
            <v>DAP惠州</v>
          </cell>
        </row>
        <row r="514">
          <cell r="C514" t="str">
            <v>C49SZX20190015JY</v>
          </cell>
          <cell r="Y514">
            <v>11000000</v>
          </cell>
          <cell r="AG514" t="str">
            <v>DAP惠州</v>
          </cell>
        </row>
        <row r="515">
          <cell r="C515" t="str">
            <v>C49SZX20190015JY</v>
          </cell>
          <cell r="Y515">
            <v>11000000</v>
          </cell>
          <cell r="AG515" t="str">
            <v>DAP惠州</v>
          </cell>
        </row>
        <row r="516">
          <cell r="C516" t="str">
            <v>C49SZX201901008ZX</v>
          </cell>
          <cell r="Y516">
            <v>650000</v>
          </cell>
          <cell r="AG516" t="str">
            <v>含税到厂</v>
          </cell>
        </row>
        <row r="517">
          <cell r="C517" t="str">
            <v>C49SZX20190108ZX</v>
          </cell>
          <cell r="Y517">
            <v>650000</v>
          </cell>
          <cell r="AG517" t="str">
            <v>含税到厂</v>
          </cell>
        </row>
        <row r="518">
          <cell r="C518" t="str">
            <v>C49SZX20190108ZX</v>
          </cell>
          <cell r="Y518">
            <v>900000</v>
          </cell>
          <cell r="AG518" t="str">
            <v>含税到厂</v>
          </cell>
        </row>
        <row r="519">
          <cell r="C519" t="str">
            <v>C49SZX20190108ZX</v>
          </cell>
          <cell r="Y519">
            <v>900000</v>
          </cell>
          <cell r="AG519" t="str">
            <v>含税到厂</v>
          </cell>
        </row>
        <row r="520">
          <cell r="C520" t="str">
            <v>C49SZX20190105ZX</v>
          </cell>
          <cell r="Y520">
            <v>550000</v>
          </cell>
          <cell r="AG520" t="str">
            <v xml:space="preserve">含税到厂 </v>
          </cell>
        </row>
        <row r="521">
          <cell r="C521" t="str">
            <v>C49SZX20190105ZX</v>
          </cell>
          <cell r="Y521">
            <v>550000</v>
          </cell>
          <cell r="AG521" t="str">
            <v xml:space="preserve">含税到厂 </v>
          </cell>
        </row>
        <row r="522">
          <cell r="C522" t="str">
            <v>C49SZX20190093JL</v>
          </cell>
          <cell r="Y522">
            <v>14000000</v>
          </cell>
          <cell r="AG522" t="str">
            <v>DAP SZ</v>
          </cell>
        </row>
        <row r="523">
          <cell r="C523" t="str">
            <v>C49SZX20190093JL</v>
          </cell>
          <cell r="Y523">
            <v>14000000</v>
          </cell>
          <cell r="AG523" t="str">
            <v>DAP SZ</v>
          </cell>
        </row>
        <row r="524">
          <cell r="C524" t="str">
            <v>C49SZX20190093JL</v>
          </cell>
          <cell r="Y524">
            <v>10000000</v>
          </cell>
          <cell r="AG524" t="str">
            <v>DAP SZ</v>
          </cell>
        </row>
        <row r="525">
          <cell r="C525" t="str">
            <v>C49SZX20190093JL</v>
          </cell>
          <cell r="Y525">
            <v>10000000</v>
          </cell>
          <cell r="AG525" t="str">
            <v>DAP SZ</v>
          </cell>
        </row>
        <row r="526">
          <cell r="C526" t="str">
            <v>C49SZX20190107DZ</v>
          </cell>
          <cell r="Y526">
            <v>934800</v>
          </cell>
          <cell r="AG526" t="str">
            <v>含税到厂</v>
          </cell>
        </row>
        <row r="527">
          <cell r="C527" t="str">
            <v>C49SZX20190109MZ</v>
          </cell>
          <cell r="Y527">
            <v>11900000</v>
          </cell>
          <cell r="AG527" t="str">
            <v>CIF HK</v>
          </cell>
        </row>
        <row r="528">
          <cell r="C528" t="str">
            <v>C49SZX20190109MZ</v>
          </cell>
          <cell r="Y528">
            <v>11900000</v>
          </cell>
          <cell r="AG528" t="str">
            <v>CIF HK</v>
          </cell>
        </row>
        <row r="529">
          <cell r="C529" t="str">
            <v>C28SHA20190025KC</v>
          </cell>
          <cell r="Y529">
            <v>265000</v>
          </cell>
          <cell r="AG529" t="str">
            <v>含税到厂</v>
          </cell>
        </row>
        <row r="530">
          <cell r="C530" t="str">
            <v>PG-GL02-201906140004</v>
          </cell>
          <cell r="Y530">
            <v>520000</v>
          </cell>
          <cell r="AG530" t="str">
            <v>含税到厂</v>
          </cell>
        </row>
        <row r="531">
          <cell r="C531" t="str">
            <v>C49SZX20190033SX</v>
          </cell>
          <cell r="Y531">
            <v>578800</v>
          </cell>
          <cell r="AG531" t="str">
            <v>含税到厂</v>
          </cell>
        </row>
        <row r="532">
          <cell r="C532" t="str">
            <v>C49SZX20190114MX</v>
          </cell>
          <cell r="Y532">
            <v>820000</v>
          </cell>
          <cell r="AG532" t="str">
            <v>含税到厂</v>
          </cell>
        </row>
        <row r="533">
          <cell r="C533" t="str">
            <v>C49SZX20190110ZX</v>
          </cell>
          <cell r="Y533">
            <v>720000</v>
          </cell>
          <cell r="AG533" t="str">
            <v>含税到厂</v>
          </cell>
        </row>
        <row r="534">
          <cell r="C534" t="str">
            <v>C49SZX20190110ZX</v>
          </cell>
          <cell r="Y534">
            <v>720000</v>
          </cell>
          <cell r="AG534" t="str">
            <v>含税到厂</v>
          </cell>
        </row>
        <row r="535">
          <cell r="C535" t="str">
            <v>C49SZX20190110ZX</v>
          </cell>
          <cell r="Y535">
            <v>720000</v>
          </cell>
          <cell r="AG535" t="str">
            <v>含税到厂</v>
          </cell>
        </row>
        <row r="536">
          <cell r="C536" t="str">
            <v>C49SZX20190118R1SS</v>
          </cell>
          <cell r="Y536">
            <v>760000</v>
          </cell>
          <cell r="AG536" t="str">
            <v>含税到厂</v>
          </cell>
        </row>
        <row r="537">
          <cell r="C537" t="str">
            <v>C49SZX20190118R1SS</v>
          </cell>
          <cell r="Y537">
            <v>760000</v>
          </cell>
          <cell r="AG537" t="str">
            <v>含税到厂</v>
          </cell>
        </row>
        <row r="538">
          <cell r="C538" t="str">
            <v>C49SZX20190118R1SS</v>
          </cell>
          <cell r="Y538">
            <v>550000</v>
          </cell>
          <cell r="AG538" t="str">
            <v>含税到厂</v>
          </cell>
        </row>
        <row r="539">
          <cell r="C539" t="str">
            <v>C49SZX20190118SS</v>
          </cell>
          <cell r="Y539">
            <v>550000</v>
          </cell>
          <cell r="AG539" t="str">
            <v>含税到厂</v>
          </cell>
        </row>
        <row r="540">
          <cell r="C540" t="str">
            <v>C49SZX20190118SS</v>
          </cell>
          <cell r="Y540">
            <v>550000</v>
          </cell>
          <cell r="AG540" t="str">
            <v>含税到厂</v>
          </cell>
        </row>
        <row r="541">
          <cell r="C541" t="str">
            <v>C49SZX20190115SS</v>
          </cell>
          <cell r="Y541">
            <v>540000</v>
          </cell>
          <cell r="AG541" t="str">
            <v>含税到厂</v>
          </cell>
        </row>
        <row r="542">
          <cell r="C542" t="str">
            <v>C49SZX20190113LC</v>
          </cell>
          <cell r="Y542">
            <v>1200000</v>
          </cell>
          <cell r="AG542" t="str">
            <v>含税到厂</v>
          </cell>
        </row>
        <row r="543">
          <cell r="C543" t="str">
            <v>C49SZX20190113LC</v>
          </cell>
          <cell r="Y543">
            <v>800000</v>
          </cell>
          <cell r="AG543" t="str">
            <v>含税到厂</v>
          </cell>
        </row>
        <row r="544">
          <cell r="C544" t="str">
            <v>C49SZX20190113LC</v>
          </cell>
          <cell r="Y544">
            <v>800000</v>
          </cell>
          <cell r="AG544" t="str">
            <v>含税到厂</v>
          </cell>
        </row>
        <row r="545">
          <cell r="C545" t="str">
            <v>C49SZX20190119SX</v>
          </cell>
          <cell r="Y545">
            <v>993333.33</v>
          </cell>
          <cell r="AG545" t="str">
            <v>含税到厂</v>
          </cell>
        </row>
        <row r="546">
          <cell r="C546" t="str">
            <v>C49SZX20190119SX</v>
          </cell>
          <cell r="Y546">
            <v>993333.33</v>
          </cell>
          <cell r="AG546" t="str">
            <v>含税到厂</v>
          </cell>
        </row>
        <row r="547">
          <cell r="C547" t="str">
            <v>C49SZX20190119SX</v>
          </cell>
          <cell r="Y547">
            <v>993333.33</v>
          </cell>
          <cell r="AG547" t="str">
            <v>含税到厂</v>
          </cell>
        </row>
        <row r="548">
          <cell r="C548" t="str">
            <v>C49SZX20190119SX</v>
          </cell>
          <cell r="Y548">
            <v>650000</v>
          </cell>
          <cell r="AG548" t="str">
            <v>含税到厂</v>
          </cell>
        </row>
        <row r="549">
          <cell r="C549" t="str">
            <v>C49SZX20190119SX</v>
          </cell>
          <cell r="Y549">
            <v>650000</v>
          </cell>
          <cell r="AG549" t="str">
            <v>含税到厂</v>
          </cell>
        </row>
        <row r="550">
          <cell r="C550" t="str">
            <v>C49SZX20190119SX</v>
          </cell>
          <cell r="Y550">
            <v>650000</v>
          </cell>
          <cell r="AG550" t="str">
            <v>含税到厂</v>
          </cell>
        </row>
        <row r="551">
          <cell r="C551" t="str">
            <v>C49SZX20190119SX</v>
          </cell>
          <cell r="Y551">
            <v>650000</v>
          </cell>
          <cell r="AG551" t="str">
            <v>含税到厂</v>
          </cell>
        </row>
        <row r="552">
          <cell r="C552" t="str">
            <v>C49SZX20190119SX</v>
          </cell>
          <cell r="Y552">
            <v>650000</v>
          </cell>
          <cell r="AG552" t="str">
            <v>含税到厂</v>
          </cell>
        </row>
        <row r="553">
          <cell r="C553" t="str">
            <v>C49SZX20190122JL</v>
          </cell>
          <cell r="Y553">
            <v>910000</v>
          </cell>
          <cell r="AG553" t="str">
            <v>含税到厂</v>
          </cell>
        </row>
        <row r="554">
          <cell r="C554" t="str">
            <v>C49SZX20190126MZ</v>
          </cell>
          <cell r="Y554">
            <v>870000</v>
          </cell>
          <cell r="AG554" t="str">
            <v>含税到厂</v>
          </cell>
        </row>
        <row r="555">
          <cell r="C555" t="str">
            <v>C49SZX20190121JY</v>
          </cell>
          <cell r="Y555">
            <v>590000</v>
          </cell>
          <cell r="AG555" t="str">
            <v>含税到厂</v>
          </cell>
        </row>
        <row r="556">
          <cell r="C556" t="str">
            <v>C49SZX20190125KW</v>
          </cell>
          <cell r="Y556">
            <v>17025000</v>
          </cell>
          <cell r="AG556" t="str">
            <v>CIF HK</v>
          </cell>
        </row>
        <row r="557">
          <cell r="C557" t="str">
            <v>C49SZX20190125KW</v>
          </cell>
          <cell r="Y557">
            <v>17025000</v>
          </cell>
          <cell r="AG557" t="str">
            <v>CIF HK</v>
          </cell>
        </row>
        <row r="558">
          <cell r="C558" t="str">
            <v>C49SZX20190117SX</v>
          </cell>
          <cell r="Y558">
            <v>678000</v>
          </cell>
          <cell r="AG558" t="str">
            <v>含税到厂</v>
          </cell>
        </row>
        <row r="559">
          <cell r="C559" t="str">
            <v>C49SZX20190127JY</v>
          </cell>
          <cell r="Y559">
            <v>750000</v>
          </cell>
          <cell r="AG559" t="str">
            <v>含税到厂</v>
          </cell>
        </row>
        <row r="560">
          <cell r="C560" t="str">
            <v>C49SZX20190120DY</v>
          </cell>
          <cell r="Y560">
            <v>1020000</v>
          </cell>
          <cell r="AG560" t="str">
            <v>含税到厂</v>
          </cell>
        </row>
        <row r="561">
          <cell r="C561" t="str">
            <v>C49SZX20190130JL</v>
          </cell>
          <cell r="Y561">
            <v>785000</v>
          </cell>
          <cell r="AG561" t="str">
            <v>含税到厂</v>
          </cell>
        </row>
        <row r="562">
          <cell r="C562" t="str">
            <v>C49SZX20190129DZ</v>
          </cell>
          <cell r="Y562">
            <v>840000</v>
          </cell>
          <cell r="AG562" t="str">
            <v>含税到厂</v>
          </cell>
        </row>
        <row r="563">
          <cell r="C563" t="str">
            <v>C49SZX20190129DZ</v>
          </cell>
          <cell r="Y563">
            <v>840000</v>
          </cell>
          <cell r="AG563" t="str">
            <v>含税到厂</v>
          </cell>
        </row>
        <row r="564">
          <cell r="C564" t="str">
            <v>C49SZX20190129DZ</v>
          </cell>
          <cell r="Y564">
            <v>840000</v>
          </cell>
          <cell r="AG564" t="str">
            <v>含税到厂</v>
          </cell>
        </row>
        <row r="565">
          <cell r="C565" t="str">
            <v>C49SZX20190129DZ</v>
          </cell>
          <cell r="Y565">
            <v>840000</v>
          </cell>
          <cell r="AG565" t="str">
            <v>含税到厂</v>
          </cell>
        </row>
        <row r="566">
          <cell r="C566" t="str">
            <v>C49SZX20190129DZ</v>
          </cell>
          <cell r="Y566">
            <v>840000</v>
          </cell>
          <cell r="AG566" t="str">
            <v>含税到厂</v>
          </cell>
        </row>
        <row r="567">
          <cell r="C567" t="str">
            <v>C49SZX20190129DZ</v>
          </cell>
          <cell r="Y567">
            <v>840000</v>
          </cell>
          <cell r="AG567" t="str">
            <v>含税到厂</v>
          </cell>
        </row>
        <row r="568">
          <cell r="C568" t="str">
            <v>C49SZX20190129DZ</v>
          </cell>
          <cell r="Y568">
            <v>840000</v>
          </cell>
          <cell r="AG568" t="str">
            <v>含税到厂</v>
          </cell>
        </row>
        <row r="569">
          <cell r="C569" t="str">
            <v>C49SZX20190129DZ</v>
          </cell>
          <cell r="Y569">
            <v>840000</v>
          </cell>
          <cell r="AG569" t="str">
            <v>含税到厂</v>
          </cell>
        </row>
        <row r="570">
          <cell r="C570" t="str">
            <v>C49SZX20190129DZ</v>
          </cell>
          <cell r="Y570">
            <v>624100</v>
          </cell>
          <cell r="AG570" t="str">
            <v>含税到厂</v>
          </cell>
        </row>
        <row r="571">
          <cell r="C571" t="str">
            <v>C49SZX20190129DZ</v>
          </cell>
          <cell r="Y571">
            <v>624100</v>
          </cell>
          <cell r="AG571" t="str">
            <v>含税到厂</v>
          </cell>
        </row>
        <row r="572">
          <cell r="C572" t="str">
            <v>C49SZX20190129DZ</v>
          </cell>
          <cell r="Y572">
            <v>624100</v>
          </cell>
          <cell r="AG572" t="str">
            <v>含税到厂</v>
          </cell>
        </row>
        <row r="573">
          <cell r="C573" t="str">
            <v>C49SZX20190129DZ</v>
          </cell>
          <cell r="Y573">
            <v>624100</v>
          </cell>
          <cell r="AG573" t="str">
            <v>含税到厂</v>
          </cell>
        </row>
        <row r="574">
          <cell r="C574" t="str">
            <v>C49SZX20190135SX</v>
          </cell>
          <cell r="Y574">
            <v>1050000</v>
          </cell>
          <cell r="AG574" t="str">
            <v>含税到厂</v>
          </cell>
        </row>
        <row r="575">
          <cell r="C575" t="str">
            <v>C49SZX20190135SX</v>
          </cell>
          <cell r="Y575">
            <v>1050000</v>
          </cell>
          <cell r="AG575" t="str">
            <v>含税到厂</v>
          </cell>
        </row>
        <row r="576">
          <cell r="C576" t="str">
            <v>C49SZX20190123SX</v>
          </cell>
          <cell r="Y576">
            <v>1112500</v>
          </cell>
          <cell r="AG576" t="str">
            <v>含税到厂</v>
          </cell>
        </row>
        <row r="577">
          <cell r="C577" t="str">
            <v>C49SZX20190123SX</v>
          </cell>
          <cell r="Y577">
            <v>1112500</v>
          </cell>
          <cell r="AG577" t="str">
            <v>含税到厂</v>
          </cell>
        </row>
        <row r="578">
          <cell r="C578" t="str">
            <v>C49SZX20190128DZ</v>
          </cell>
          <cell r="Y578">
            <v>690000</v>
          </cell>
          <cell r="AG578" t="str">
            <v>CIF HK</v>
          </cell>
        </row>
        <row r="579">
          <cell r="C579" t="str">
            <v>C49SZX20190128DZ</v>
          </cell>
          <cell r="Y579">
            <v>690000</v>
          </cell>
          <cell r="AG579" t="str">
            <v>CIF HK</v>
          </cell>
        </row>
        <row r="580">
          <cell r="C580" t="str">
            <v>C49SZX201900131JL</v>
          </cell>
          <cell r="Y580">
            <v>1160000</v>
          </cell>
          <cell r="AG580" t="str">
            <v>含税到厂</v>
          </cell>
        </row>
        <row r="581">
          <cell r="C581" t="str">
            <v>C49SZX201900131JL</v>
          </cell>
          <cell r="Y581">
            <v>1090000</v>
          </cell>
          <cell r="AG581" t="str">
            <v>含税到厂</v>
          </cell>
        </row>
        <row r="582">
          <cell r="C582" t="str">
            <v>C49SZX201900131JL</v>
          </cell>
          <cell r="Y582">
            <v>1090000</v>
          </cell>
          <cell r="AG582" t="str">
            <v>含税到厂</v>
          </cell>
        </row>
        <row r="583">
          <cell r="C583" t="str">
            <v>C49SZX20190133MX</v>
          </cell>
          <cell r="Y583">
            <v>880000</v>
          </cell>
          <cell r="AG583" t="str">
            <v>含税到厂</v>
          </cell>
        </row>
        <row r="584">
          <cell r="C584" t="str">
            <v>C49SZX20190133MX</v>
          </cell>
          <cell r="Y584">
            <v>600000</v>
          </cell>
          <cell r="AG584" t="str">
            <v>含税到厂</v>
          </cell>
        </row>
        <row r="585">
          <cell r="C585" t="str">
            <v>C49SZX20190140SS</v>
          </cell>
          <cell r="Y585">
            <v>560000</v>
          </cell>
          <cell r="AG585" t="str">
            <v>含税到厂</v>
          </cell>
        </row>
        <row r="586">
          <cell r="C586" t="str">
            <v>C49SZX20190142KW</v>
          </cell>
          <cell r="Y586">
            <v>1080000</v>
          </cell>
          <cell r="AG586" t="str">
            <v>含税到厂</v>
          </cell>
        </row>
        <row r="587">
          <cell r="C587" t="str">
            <v>C49SZX20190139SX</v>
          </cell>
          <cell r="Y587">
            <v>1300000</v>
          </cell>
          <cell r="AG587" t="str">
            <v>含税到厂</v>
          </cell>
        </row>
        <row r="588">
          <cell r="C588" t="str">
            <v>C49SZX20190139SX</v>
          </cell>
          <cell r="Y588">
            <v>1300000</v>
          </cell>
          <cell r="AG588" t="str">
            <v>含税到厂</v>
          </cell>
        </row>
        <row r="589">
          <cell r="C589" t="str">
            <v>C49SZX20190138ZX</v>
          </cell>
          <cell r="Y589">
            <v>182250</v>
          </cell>
          <cell r="AG589" t="str">
            <v>CIF HK</v>
          </cell>
        </row>
        <row r="590">
          <cell r="C590" t="str">
            <v>C49SZX20190138ZX</v>
          </cell>
          <cell r="Y590">
            <v>182250</v>
          </cell>
          <cell r="AG590" t="str">
            <v>CIF HK</v>
          </cell>
        </row>
        <row r="591">
          <cell r="C591" t="str">
            <v>C49SZX20190145DZ</v>
          </cell>
          <cell r="Y591">
            <v>885000</v>
          </cell>
          <cell r="AG591" t="str">
            <v>含税到厂</v>
          </cell>
        </row>
        <row r="592">
          <cell r="C592" t="str">
            <v>C49SZX20190145DZ</v>
          </cell>
          <cell r="Y592">
            <v>885000</v>
          </cell>
          <cell r="AG592" t="str">
            <v>含税到厂</v>
          </cell>
        </row>
        <row r="593">
          <cell r="C593" t="str">
            <v>C49SZX20190146DZ</v>
          </cell>
          <cell r="Y593">
            <v>1416800</v>
          </cell>
          <cell r="AG593" t="str">
            <v>含税到厂</v>
          </cell>
        </row>
        <row r="594">
          <cell r="C594" t="str">
            <v>C49SZX20190146DZ</v>
          </cell>
          <cell r="Y594">
            <v>1416800</v>
          </cell>
          <cell r="AG594" t="str">
            <v>含税到厂</v>
          </cell>
        </row>
        <row r="595">
          <cell r="C595" t="str">
            <v>C49SZX20190146DZ</v>
          </cell>
          <cell r="Y595">
            <v>1416800</v>
          </cell>
          <cell r="AG595" t="str">
            <v>含税到厂</v>
          </cell>
        </row>
        <row r="596">
          <cell r="C596" t="str">
            <v>C49SZX20190146DZ</v>
          </cell>
          <cell r="Y596">
            <v>1416800</v>
          </cell>
          <cell r="AG596" t="str">
            <v>含税到厂</v>
          </cell>
        </row>
        <row r="597">
          <cell r="C597" t="str">
            <v>C49SZX20190146DZ</v>
          </cell>
          <cell r="Y597">
            <v>1416800</v>
          </cell>
          <cell r="AG597" t="str">
            <v>含税到厂</v>
          </cell>
        </row>
        <row r="598">
          <cell r="C598" t="str">
            <v>C49SZX20190146DZ</v>
          </cell>
          <cell r="Y598">
            <v>1416800</v>
          </cell>
          <cell r="AG598" t="str">
            <v>含税到厂</v>
          </cell>
        </row>
        <row r="599">
          <cell r="C599" t="str">
            <v>C49SZX20190147DZ</v>
          </cell>
          <cell r="Y599">
            <v>18880000</v>
          </cell>
          <cell r="AG599" t="str">
            <v>CIF HK</v>
          </cell>
        </row>
        <row r="600">
          <cell r="C600" t="str">
            <v>C49SZX20190147DZ</v>
          </cell>
          <cell r="Y600">
            <v>18880000</v>
          </cell>
          <cell r="AG600" t="str">
            <v>CIF HK</v>
          </cell>
        </row>
        <row r="601">
          <cell r="C601" t="str">
            <v>C49SZX20190147DZ</v>
          </cell>
          <cell r="Y601">
            <v>18880000</v>
          </cell>
          <cell r="AG601" t="str">
            <v>CIF HK</v>
          </cell>
        </row>
        <row r="602">
          <cell r="C602" t="str">
            <v>C49SZX20190147DZ</v>
          </cell>
          <cell r="Y602">
            <v>18880000</v>
          </cell>
          <cell r="AG602" t="str">
            <v>CIF HK</v>
          </cell>
        </row>
        <row r="603">
          <cell r="C603" t="str">
            <v>C49SZX20190147DZ</v>
          </cell>
          <cell r="Y603">
            <v>18880000</v>
          </cell>
          <cell r="AG603" t="str">
            <v>CIF HK</v>
          </cell>
        </row>
        <row r="604">
          <cell r="C604" t="str">
            <v>C49SZX20190147DZ</v>
          </cell>
          <cell r="Y604">
            <v>18880000</v>
          </cell>
          <cell r="AG604" t="str">
            <v>CIF HK</v>
          </cell>
        </row>
        <row r="605">
          <cell r="C605" t="str">
            <v>C49SZX20190143SX</v>
          </cell>
          <cell r="Y605">
            <v>9100000</v>
          </cell>
          <cell r="AG605" t="str">
            <v>DAP SZ</v>
          </cell>
        </row>
        <row r="606">
          <cell r="C606" t="str">
            <v>C49SZX20190148SX</v>
          </cell>
          <cell r="Y606">
            <v>1000000</v>
          </cell>
          <cell r="AG606" t="str">
            <v>含税到厂</v>
          </cell>
        </row>
        <row r="607">
          <cell r="C607" t="str">
            <v>C49SZX20190148SX</v>
          </cell>
          <cell r="Y607">
            <v>580000</v>
          </cell>
          <cell r="AG607" t="str">
            <v>含税到厂</v>
          </cell>
        </row>
        <row r="608">
          <cell r="C608" t="str">
            <v>C49SZX20190028MZR1</v>
          </cell>
          <cell r="Y608">
            <v>15000000</v>
          </cell>
          <cell r="AG608" t="str">
            <v>DAP SZ</v>
          </cell>
        </row>
        <row r="609">
          <cell r="C609" t="str">
            <v>C49SZX20190028MZR1</v>
          </cell>
          <cell r="Y609">
            <v>15000000</v>
          </cell>
          <cell r="AG609" t="str">
            <v>DAP SZ</v>
          </cell>
        </row>
        <row r="610">
          <cell r="C610" t="str">
            <v>C49SZX20190028MZR1</v>
          </cell>
          <cell r="Y610">
            <v>12000000</v>
          </cell>
          <cell r="AG610" t="str">
            <v>DAP SZ</v>
          </cell>
        </row>
        <row r="611">
          <cell r="C611" t="str">
            <v>C49SZX20190028MZR1</v>
          </cell>
          <cell r="Y611">
            <v>12000000</v>
          </cell>
          <cell r="AG611" t="str">
            <v>DAP SZ</v>
          </cell>
        </row>
        <row r="612">
          <cell r="C612" t="str">
            <v>C49SZX20190151MZ</v>
          </cell>
          <cell r="Y612">
            <v>15000000</v>
          </cell>
          <cell r="AG612" t="str">
            <v>DAP SZ</v>
          </cell>
        </row>
        <row r="613">
          <cell r="C613" t="str">
            <v>C49SZX20190151MZ</v>
          </cell>
          <cell r="Y613">
            <v>12000000</v>
          </cell>
          <cell r="AG613" t="str">
            <v>DAP SZ</v>
          </cell>
        </row>
        <row r="614">
          <cell r="C614" t="str">
            <v>C49SZX20190152JL</v>
          </cell>
          <cell r="Y614">
            <v>891000</v>
          </cell>
          <cell r="AG614" t="str">
            <v>含税到厂</v>
          </cell>
        </row>
        <row r="615">
          <cell r="C615" t="str">
            <v>C49SZX20190155JY</v>
          </cell>
          <cell r="Y615">
            <v>13760000</v>
          </cell>
          <cell r="AG615" t="str">
            <v>DAP SZ</v>
          </cell>
        </row>
        <row r="616">
          <cell r="C616" t="str">
            <v>C49SZX20190155JY</v>
          </cell>
          <cell r="Y616">
            <v>8000000</v>
          </cell>
          <cell r="AG616" t="str">
            <v>DAP SZ</v>
          </cell>
        </row>
        <row r="617">
          <cell r="C617" t="str">
            <v>C49SZX20190157CX</v>
          </cell>
          <cell r="Y617">
            <v>9196000</v>
          </cell>
          <cell r="AG617" t="str">
            <v>DAP SZ</v>
          </cell>
        </row>
        <row r="618">
          <cell r="C618" t="str">
            <v>C28SZX20190077KC</v>
          </cell>
          <cell r="Y618">
            <v>50000</v>
          </cell>
          <cell r="AG618" t="str">
            <v>CIF 越南</v>
          </cell>
        </row>
        <row r="619">
          <cell r="C619" t="str">
            <v>C49SZX20190159SS</v>
          </cell>
          <cell r="Y619">
            <v>11000000</v>
          </cell>
          <cell r="AG619" t="str">
            <v>DAP SZ</v>
          </cell>
        </row>
        <row r="620">
          <cell r="C620" t="str">
            <v>C49SZX20190161SX</v>
          </cell>
          <cell r="Y620">
            <v>11200000</v>
          </cell>
          <cell r="AG620" t="str">
            <v>DAP SZ</v>
          </cell>
        </row>
        <row r="621">
          <cell r="C621" t="str">
            <v>C49SZX20190116CX</v>
          </cell>
          <cell r="Y621">
            <v>1000000</v>
          </cell>
          <cell r="AG621" t="str">
            <v>含税到厂</v>
          </cell>
        </row>
        <row r="622">
          <cell r="C622" t="str">
            <v>C49SZX20190116CX</v>
          </cell>
          <cell r="Y622">
            <v>800000</v>
          </cell>
          <cell r="AG622" t="str">
            <v>含税到厂</v>
          </cell>
        </row>
        <row r="623">
          <cell r="C623" t="str">
            <v>C49SZX20190153JL</v>
          </cell>
          <cell r="Y623">
            <v>530000</v>
          </cell>
          <cell r="AG623" t="str">
            <v>含税到厂</v>
          </cell>
        </row>
        <row r="624">
          <cell r="C624" t="str">
            <v>C49SZX20190153JL</v>
          </cell>
          <cell r="Y624">
            <v>530000</v>
          </cell>
          <cell r="AG624" t="str">
            <v>含税到厂</v>
          </cell>
        </row>
        <row r="625">
          <cell r="C625" t="str">
            <v>C49SZX20190156-1ZX</v>
          </cell>
          <cell r="Y625">
            <v>10000000</v>
          </cell>
          <cell r="AG625" t="str">
            <v>DAP GZ</v>
          </cell>
        </row>
        <row r="626">
          <cell r="C626" t="str">
            <v>C49SZX20190156-2ZX</v>
          </cell>
          <cell r="Y626">
            <v>9900000</v>
          </cell>
          <cell r="AG626" t="str">
            <v>DAP GZ</v>
          </cell>
        </row>
        <row r="627">
          <cell r="C627" t="str">
            <v>C49SZX20190156-1ZX</v>
          </cell>
          <cell r="Y627">
            <v>12750000</v>
          </cell>
          <cell r="AG627" t="str">
            <v>DAP GZ</v>
          </cell>
        </row>
        <row r="628">
          <cell r="C628" t="str">
            <v>C49SZX20190156-1ZX</v>
          </cell>
          <cell r="Y628">
            <v>12750000</v>
          </cell>
          <cell r="AG628" t="str">
            <v>DAP GZ</v>
          </cell>
        </row>
        <row r="629">
          <cell r="C629" t="str">
            <v>C49SZX20190156-2ZX</v>
          </cell>
          <cell r="Y629">
            <v>12600000</v>
          </cell>
          <cell r="AG629" t="str">
            <v>DAP GZ</v>
          </cell>
        </row>
        <row r="630">
          <cell r="C630" t="str">
            <v>C49SZX20190156-2ZX</v>
          </cell>
          <cell r="Y630">
            <v>12600000</v>
          </cell>
          <cell r="AG630" t="str">
            <v>DAP GZ</v>
          </cell>
        </row>
        <row r="631">
          <cell r="C631" t="str">
            <v>C49SZX20190156-2ZX</v>
          </cell>
          <cell r="Y631">
            <v>12600000</v>
          </cell>
          <cell r="AG631" t="str">
            <v>DAP GZ</v>
          </cell>
        </row>
        <row r="632">
          <cell r="C632" t="str">
            <v>C49SZX20190158ZX</v>
          </cell>
          <cell r="Y632">
            <v>10000000</v>
          </cell>
          <cell r="AG632" t="str">
            <v>DAP GZ</v>
          </cell>
        </row>
        <row r="633">
          <cell r="C633" t="str">
            <v>C49SZX20190158ZX</v>
          </cell>
          <cell r="Y633">
            <v>10000000</v>
          </cell>
          <cell r="AG633" t="str">
            <v>DAP GZ</v>
          </cell>
        </row>
        <row r="634">
          <cell r="C634" t="str">
            <v>C49SZX20190158ZX</v>
          </cell>
          <cell r="Y634">
            <v>10000000</v>
          </cell>
          <cell r="AG634" t="str">
            <v>DAP GZ</v>
          </cell>
        </row>
        <row r="635">
          <cell r="C635" t="str">
            <v>C49SZX20190158ZX</v>
          </cell>
          <cell r="Y635">
            <v>12650000</v>
          </cell>
          <cell r="AG635" t="str">
            <v>DAP GZ</v>
          </cell>
        </row>
        <row r="636">
          <cell r="C636" t="str">
            <v>C49SZX20190158ZX</v>
          </cell>
          <cell r="Y636">
            <v>12650000</v>
          </cell>
          <cell r="AG636" t="str">
            <v>DAP GZ</v>
          </cell>
        </row>
        <row r="637">
          <cell r="C637" t="str">
            <v>C49SZX20190158ZX</v>
          </cell>
          <cell r="Y637">
            <v>12650000</v>
          </cell>
          <cell r="AG637" t="str">
            <v>DAP GZ</v>
          </cell>
        </row>
        <row r="638">
          <cell r="C638" t="str">
            <v>C49SZX20190158ZX</v>
          </cell>
          <cell r="Y638">
            <v>12650000</v>
          </cell>
          <cell r="AG638" t="str">
            <v>DAP GZ</v>
          </cell>
        </row>
        <row r="639">
          <cell r="C639" t="str">
            <v>C49SZX20190158ZX</v>
          </cell>
          <cell r="Y639">
            <v>12650000</v>
          </cell>
          <cell r="AG639" t="str">
            <v>DAP GZ</v>
          </cell>
        </row>
        <row r="640">
          <cell r="C640" t="str">
            <v>C49SZX20190158ZX</v>
          </cell>
          <cell r="Y640">
            <v>12650000</v>
          </cell>
          <cell r="AG640" t="str">
            <v>DAP GZ</v>
          </cell>
        </row>
        <row r="641">
          <cell r="C641" t="str">
            <v>C49SZX20190158ZX</v>
          </cell>
          <cell r="Y641">
            <v>12650000</v>
          </cell>
          <cell r="AG641" t="str">
            <v>DAP GZ</v>
          </cell>
        </row>
        <row r="642">
          <cell r="C642" t="str">
            <v>C49SZX20190158ZX</v>
          </cell>
          <cell r="Y642">
            <v>12650000</v>
          </cell>
          <cell r="AG642" t="str">
            <v>DAP GZ</v>
          </cell>
        </row>
        <row r="643">
          <cell r="C643" t="str">
            <v>C49SZX20190158ZX</v>
          </cell>
          <cell r="Y643">
            <v>12650000</v>
          </cell>
          <cell r="AG643" t="str">
            <v>DAP GZ</v>
          </cell>
        </row>
        <row r="644">
          <cell r="C644" t="str">
            <v>C49SZX20190158ZX</v>
          </cell>
          <cell r="Y644">
            <v>12650000</v>
          </cell>
          <cell r="AG644" t="str">
            <v>DAP GZ</v>
          </cell>
        </row>
        <row r="645">
          <cell r="C645" t="str">
            <v>C49SZX20190158ZX</v>
          </cell>
          <cell r="Y645">
            <v>12650000</v>
          </cell>
          <cell r="AG645" t="str">
            <v>DAP GZ</v>
          </cell>
        </row>
        <row r="646">
          <cell r="C646" t="str">
            <v>C49SZX20190158ZX</v>
          </cell>
          <cell r="Y646">
            <v>12650000</v>
          </cell>
          <cell r="AG646" t="str">
            <v>DAP GZ</v>
          </cell>
        </row>
        <row r="647">
          <cell r="C647" t="str">
            <v>C49SZX20190168JL</v>
          </cell>
          <cell r="Y647">
            <v>560000</v>
          </cell>
          <cell r="AG647" t="str">
            <v>含税到厂</v>
          </cell>
        </row>
        <row r="648">
          <cell r="C648" t="str">
            <v>C49SZX20190165DZ</v>
          </cell>
          <cell r="Y648">
            <v>7000000</v>
          </cell>
          <cell r="AG648" t="str">
            <v>CIF HK</v>
          </cell>
        </row>
        <row r="649">
          <cell r="C649" t="str">
            <v>C49SZX20190165DZ</v>
          </cell>
          <cell r="Y649">
            <v>7000000</v>
          </cell>
          <cell r="AG649" t="str">
            <v>CIF HK</v>
          </cell>
        </row>
        <row r="650">
          <cell r="C650" t="str">
            <v>C49SZX20190163JY</v>
          </cell>
          <cell r="Y650">
            <v>11000000</v>
          </cell>
          <cell r="AG650" t="str">
            <v>DAP SZ</v>
          </cell>
        </row>
        <row r="651">
          <cell r="C651" t="str">
            <v>C49SZX20190163JY</v>
          </cell>
          <cell r="Y651">
            <v>11000000</v>
          </cell>
          <cell r="AG651" t="str">
            <v>DAP SZ</v>
          </cell>
        </row>
        <row r="652">
          <cell r="C652" t="str">
            <v>C49SZX20190163JY</v>
          </cell>
          <cell r="Y652">
            <v>11000000</v>
          </cell>
          <cell r="AG652" t="str">
            <v>DAP SZ</v>
          </cell>
        </row>
        <row r="653">
          <cell r="C653" t="str">
            <v>C49SZX20190163JY</v>
          </cell>
          <cell r="Y653">
            <v>11000000</v>
          </cell>
          <cell r="AG653" t="str">
            <v>DAP SZ</v>
          </cell>
        </row>
        <row r="654">
          <cell r="C654" t="str">
            <v>C49SZX20190163JY</v>
          </cell>
          <cell r="Y654">
            <v>11000000</v>
          </cell>
          <cell r="AG654" t="str">
            <v>DAP SZ</v>
          </cell>
        </row>
        <row r="655">
          <cell r="C655" t="str">
            <v>C49SZX20190163JY</v>
          </cell>
          <cell r="Y655">
            <v>7750000</v>
          </cell>
          <cell r="AG655" t="str">
            <v>DAP SZ</v>
          </cell>
        </row>
        <row r="656">
          <cell r="C656" t="str">
            <v>C49SZX20190163JY</v>
          </cell>
          <cell r="Y656">
            <v>7750000</v>
          </cell>
          <cell r="AG656" t="str">
            <v>DAP SZ</v>
          </cell>
        </row>
        <row r="657">
          <cell r="C657" t="str">
            <v>C49SZX20190163JY</v>
          </cell>
          <cell r="Y657">
            <v>7750000</v>
          </cell>
          <cell r="AG657" t="str">
            <v>DAP SZ</v>
          </cell>
        </row>
        <row r="658">
          <cell r="C658" t="str">
            <v>C49SZX20190163JY</v>
          </cell>
          <cell r="Y658">
            <v>7750000</v>
          </cell>
          <cell r="AG658" t="str">
            <v>DAP SZ</v>
          </cell>
        </row>
        <row r="659">
          <cell r="C659" t="str">
            <v>C49SZX20190160ZX</v>
          </cell>
          <cell r="Y659">
            <v>14700000</v>
          </cell>
          <cell r="AG659" t="str">
            <v>DAP HZ</v>
          </cell>
        </row>
        <row r="660">
          <cell r="C660" t="str">
            <v>C28SZX20190085YY</v>
          </cell>
          <cell r="Y660">
            <v>260000</v>
          </cell>
          <cell r="AG660" t="str">
            <v>含税到厂</v>
          </cell>
        </row>
        <row r="661">
          <cell r="C661" t="str">
            <v>C49SZX20190617SS</v>
          </cell>
          <cell r="Y661">
            <v>8200000</v>
          </cell>
          <cell r="AG661" t="str">
            <v>DAP DG</v>
          </cell>
        </row>
        <row r="662">
          <cell r="C662" t="str">
            <v>C49SZX20190170SS</v>
          </cell>
          <cell r="Y662">
            <v>1360000</v>
          </cell>
          <cell r="AG662" t="str">
            <v>含税到厂</v>
          </cell>
        </row>
        <row r="663">
          <cell r="C663" t="str">
            <v>C49SZX20190171CX</v>
          </cell>
          <cell r="Y663">
            <v>12600000</v>
          </cell>
          <cell r="AG663" t="str">
            <v>DAP SZ</v>
          </cell>
        </row>
        <row r="664">
          <cell r="C664" t="str">
            <v>C49SZX20190172ZX</v>
          </cell>
          <cell r="Y664">
            <v>9000000</v>
          </cell>
          <cell r="AG664" t="str">
            <v>CIF HK</v>
          </cell>
        </row>
        <row r="665">
          <cell r="C665" t="str">
            <v>C49SZX20190172ZX</v>
          </cell>
          <cell r="Y665">
            <v>12900000</v>
          </cell>
          <cell r="AG665" t="str">
            <v>CIF HK</v>
          </cell>
        </row>
        <row r="666">
          <cell r="C666" t="str">
            <v>C49SZX20190172ZX</v>
          </cell>
          <cell r="Y666">
            <v>12900000</v>
          </cell>
          <cell r="AG666" t="str">
            <v>CIF HK</v>
          </cell>
        </row>
        <row r="667">
          <cell r="C667" t="str">
            <v>C49SZX20190169MZ</v>
          </cell>
          <cell r="Y667">
            <v>12800000</v>
          </cell>
          <cell r="AG667" t="str">
            <v>CIF HK</v>
          </cell>
        </row>
        <row r="668">
          <cell r="C668" t="str">
            <v>C49SZX20190157CX</v>
          </cell>
          <cell r="Y668">
            <v>12274000</v>
          </cell>
          <cell r="AG668" t="str">
            <v>DAP SZ</v>
          </cell>
        </row>
        <row r="669">
          <cell r="C669" t="str">
            <v>C49SZX20190175SX</v>
          </cell>
          <cell r="Y669">
            <v>1664000</v>
          </cell>
          <cell r="AG669" t="str">
            <v>DDP DG</v>
          </cell>
        </row>
        <row r="670">
          <cell r="C670" t="str">
            <v>C49SZX20190179SX</v>
          </cell>
          <cell r="Y670">
            <v>864000</v>
          </cell>
          <cell r="AG670" t="str">
            <v>DDP SZ</v>
          </cell>
        </row>
        <row r="671">
          <cell r="C671" t="str">
            <v>C49SZX20190179SX</v>
          </cell>
          <cell r="Y671">
            <v>864000</v>
          </cell>
          <cell r="AG671" t="str">
            <v>DDP SZ</v>
          </cell>
        </row>
        <row r="672">
          <cell r="C672" t="str">
            <v>C49SZX20190167SS</v>
          </cell>
          <cell r="Y672">
            <v>12350000</v>
          </cell>
          <cell r="AG672" t="str">
            <v>DAP SZ</v>
          </cell>
        </row>
        <row r="673">
          <cell r="C673" t="str">
            <v>C49SZX20190167SS</v>
          </cell>
          <cell r="Y673">
            <v>12350000</v>
          </cell>
          <cell r="AG673" t="str">
            <v>DAP SZ</v>
          </cell>
        </row>
        <row r="674">
          <cell r="C674" t="str">
            <v>C28SZX20190099YY</v>
          </cell>
          <cell r="Y674">
            <v>79000</v>
          </cell>
          <cell r="AG674" t="str">
            <v>CIF HK</v>
          </cell>
        </row>
        <row r="675">
          <cell r="C675" t="str">
            <v>C28SZX20190097YY</v>
          </cell>
          <cell r="Y675">
            <v>51000</v>
          </cell>
          <cell r="AG675" t="str">
            <v>CIF HK</v>
          </cell>
        </row>
        <row r="676">
          <cell r="C676" t="str">
            <v>C49SZX20190181DY</v>
          </cell>
          <cell r="Y676">
            <v>1090000</v>
          </cell>
          <cell r="AG676" t="str">
            <v>DDP SZ</v>
          </cell>
        </row>
        <row r="677">
          <cell r="C677" t="str">
            <v>C49SZX20190177SS</v>
          </cell>
          <cell r="Y677">
            <v>11840000</v>
          </cell>
          <cell r="AG677" t="str">
            <v>DAP SZ</v>
          </cell>
        </row>
        <row r="678">
          <cell r="C678" t="str">
            <v>C49SZX20190180SS</v>
          </cell>
          <cell r="Y678">
            <v>7400000</v>
          </cell>
          <cell r="AG678" t="str">
            <v>DAP SZ</v>
          </cell>
        </row>
        <row r="679">
          <cell r="C679" t="str">
            <v>C49SZX20190160R1ZX</v>
          </cell>
          <cell r="Y679">
            <v>14700000</v>
          </cell>
          <cell r="AG679" t="str">
            <v>DAP HZ</v>
          </cell>
        </row>
        <row r="680">
          <cell r="C680" t="str">
            <v>C49SZX20190173DZ</v>
          </cell>
          <cell r="Y680">
            <v>15830000</v>
          </cell>
          <cell r="AG680" t="str">
            <v>CIF HK</v>
          </cell>
        </row>
        <row r="681">
          <cell r="C681" t="str">
            <v>C49SZX20190173DZ</v>
          </cell>
          <cell r="Y681">
            <v>15830000</v>
          </cell>
          <cell r="AG681" t="str">
            <v>CIF HK</v>
          </cell>
        </row>
        <row r="682">
          <cell r="C682" t="str">
            <v>C49SZX20190173DZ</v>
          </cell>
          <cell r="Y682">
            <v>15830000</v>
          </cell>
          <cell r="AG682" t="str">
            <v>CIF HK</v>
          </cell>
        </row>
        <row r="683">
          <cell r="C683" t="str">
            <v>C49SZX20190149SX</v>
          </cell>
          <cell r="Y683">
            <v>1530000</v>
          </cell>
          <cell r="AG683" t="str">
            <v>DDP HZ</v>
          </cell>
        </row>
        <row r="684">
          <cell r="C684" t="str">
            <v>C49SZX20190141SS</v>
          </cell>
          <cell r="Y684">
            <v>11000000</v>
          </cell>
          <cell r="AG684" t="str">
            <v>CIF HK</v>
          </cell>
        </row>
        <row r="685">
          <cell r="C685" t="str">
            <v>C49SZX20190141SS</v>
          </cell>
          <cell r="Y685">
            <v>11000000</v>
          </cell>
          <cell r="AG685" t="str">
            <v>CIF HK</v>
          </cell>
        </row>
        <row r="686">
          <cell r="C686" t="str">
            <v>C49SZX20190141SS</v>
          </cell>
          <cell r="Y686">
            <v>11000000</v>
          </cell>
          <cell r="AG686" t="str">
            <v>CIF HK</v>
          </cell>
        </row>
        <row r="687">
          <cell r="C687" t="str">
            <v>C49SZX20190141SS</v>
          </cell>
          <cell r="Y687">
            <v>11000000</v>
          </cell>
          <cell r="AG687" t="str">
            <v>CIF HK</v>
          </cell>
        </row>
        <row r="688">
          <cell r="C688" t="str">
            <v>C49SZX20190141SS</v>
          </cell>
          <cell r="Y688">
            <v>11000000</v>
          </cell>
          <cell r="AG688" t="str">
            <v>CIF HK</v>
          </cell>
        </row>
        <row r="689">
          <cell r="C689" t="str">
            <v>C49SZX20190141SS</v>
          </cell>
          <cell r="Y689">
            <v>7722000</v>
          </cell>
          <cell r="AG689" t="str">
            <v>CIF HK</v>
          </cell>
        </row>
        <row r="690">
          <cell r="C690" t="str">
            <v>C49SZX20190141SS</v>
          </cell>
          <cell r="Y690">
            <v>7722000</v>
          </cell>
          <cell r="AG690" t="str">
            <v>CIF HK</v>
          </cell>
        </row>
        <row r="691">
          <cell r="C691" t="str">
            <v>C49SZX20190141SS</v>
          </cell>
          <cell r="Y691">
            <v>7722000</v>
          </cell>
          <cell r="AG691" t="str">
            <v>CIF HK</v>
          </cell>
        </row>
        <row r="692">
          <cell r="C692" t="str">
            <v>C49SZX20190141SS</v>
          </cell>
          <cell r="Y692">
            <v>7722000</v>
          </cell>
          <cell r="AG692" t="str">
            <v>CIF HK</v>
          </cell>
        </row>
        <row r="693">
          <cell r="C693" t="str">
            <v>C49SZX20190141SS</v>
          </cell>
          <cell r="Y693">
            <v>7722000</v>
          </cell>
          <cell r="AG693" t="str">
            <v>CIF HK</v>
          </cell>
        </row>
        <row r="694">
          <cell r="C694" t="str">
            <v>C49SZX20190141SS</v>
          </cell>
          <cell r="Y694">
            <v>7722000</v>
          </cell>
          <cell r="AG694" t="str">
            <v>CIF HK</v>
          </cell>
        </row>
        <row r="695">
          <cell r="C695" t="str">
            <v>C28SZX20190098YY</v>
          </cell>
          <cell r="Y695">
            <v>5820000</v>
          </cell>
          <cell r="AG695" t="str">
            <v>CIF HK</v>
          </cell>
        </row>
        <row r="696">
          <cell r="C696" t="str">
            <v>C49SZX20190182JL</v>
          </cell>
          <cell r="Y696">
            <v>11000000</v>
          </cell>
          <cell r="AG696" t="str">
            <v>CIF HK</v>
          </cell>
        </row>
        <row r="697">
          <cell r="C697" t="str">
            <v>C49SZX20190182JL</v>
          </cell>
          <cell r="Y697">
            <v>11000000</v>
          </cell>
          <cell r="AG697" t="str">
            <v>CIF HK</v>
          </cell>
        </row>
        <row r="698">
          <cell r="C698" t="str">
            <v>C49SZX20190182JL</v>
          </cell>
          <cell r="Y698">
            <v>11000000</v>
          </cell>
          <cell r="AG698" t="str">
            <v>CIF HK</v>
          </cell>
        </row>
        <row r="699">
          <cell r="C699" t="str">
            <v>C49SZX20190182JL</v>
          </cell>
          <cell r="Y699">
            <v>10510000</v>
          </cell>
          <cell r="AG699" t="str">
            <v>CIF HK</v>
          </cell>
        </row>
        <row r="700">
          <cell r="C700" t="str">
            <v>C49SZX20190185DZ</v>
          </cell>
          <cell r="Y700">
            <v>1550000</v>
          </cell>
          <cell r="AG700" t="str">
            <v>DDP SZ</v>
          </cell>
        </row>
        <row r="701">
          <cell r="C701" t="str">
            <v>C49SZX20190185DZ</v>
          </cell>
          <cell r="Y701">
            <v>1550000</v>
          </cell>
          <cell r="AG701" t="str">
            <v>DDP SZ</v>
          </cell>
        </row>
        <row r="702">
          <cell r="C702" t="str">
            <v>FS20191216</v>
          </cell>
          <cell r="Y702">
            <v>7150000</v>
          </cell>
          <cell r="AG702" t="str">
            <v>CIF HK</v>
          </cell>
        </row>
        <row r="703">
          <cell r="C703" t="str">
            <v>C49SZX20190189DY</v>
          </cell>
          <cell r="Y703">
            <v>600000</v>
          </cell>
          <cell r="AG703" t="str">
            <v>含税到厂</v>
          </cell>
        </row>
        <row r="704">
          <cell r="C704" t="str">
            <v>C49SZX20190187JY</v>
          </cell>
          <cell r="Y704">
            <v>16200000</v>
          </cell>
          <cell r="AG704" t="str">
            <v>DAP SZ</v>
          </cell>
        </row>
        <row r="705">
          <cell r="C705" t="str">
            <v>C49SZX20190187JY</v>
          </cell>
          <cell r="Y705">
            <v>10200000</v>
          </cell>
          <cell r="AG705" t="str">
            <v>DAP SZ</v>
          </cell>
        </row>
        <row r="706">
          <cell r="C706" t="str">
            <v>C49SZX20190188JY</v>
          </cell>
          <cell r="Y706">
            <v>10600000</v>
          </cell>
          <cell r="AG706" t="str">
            <v>DAP SZ</v>
          </cell>
        </row>
        <row r="707">
          <cell r="C707" t="str">
            <v>C49SZX20190188JY</v>
          </cell>
          <cell r="Y707">
            <v>8150000</v>
          </cell>
          <cell r="AG707" t="str">
            <v>DAP SZ</v>
          </cell>
        </row>
        <row r="708">
          <cell r="C708" t="str">
            <v>C49SZX20190188JY</v>
          </cell>
          <cell r="Y708">
            <v>8150000</v>
          </cell>
          <cell r="AG708" t="str">
            <v>DAP SZ</v>
          </cell>
        </row>
        <row r="709">
          <cell r="C709" t="str">
            <v>C49SZX20190186SS</v>
          </cell>
          <cell r="Y709">
            <v>1450000</v>
          </cell>
          <cell r="AG709" t="str">
            <v>含税到厂</v>
          </cell>
        </row>
        <row r="710">
          <cell r="C710" t="str">
            <v>C49SZX20190186SS</v>
          </cell>
          <cell r="Y710">
            <v>1450000</v>
          </cell>
          <cell r="AG710" t="str">
            <v>含税到厂</v>
          </cell>
        </row>
        <row r="711">
          <cell r="C711" t="str">
            <v>C49SZX20190033SX</v>
          </cell>
          <cell r="Y711">
            <v>602800</v>
          </cell>
          <cell r="AG711" t="str">
            <v>含税到厂</v>
          </cell>
        </row>
        <row r="712">
          <cell r="C712" t="str">
            <v>C49SZX20190192MZ</v>
          </cell>
          <cell r="Y712">
            <v>12500000</v>
          </cell>
          <cell r="AG712" t="str">
            <v>CIF HK</v>
          </cell>
        </row>
        <row r="713">
          <cell r="C713" t="str">
            <v>C49SZX20190192MZ</v>
          </cell>
          <cell r="Y713">
            <v>9000000</v>
          </cell>
          <cell r="AG713" t="str">
            <v>CIF HK</v>
          </cell>
        </row>
        <row r="714">
          <cell r="C714" t="str">
            <v>C49SZX20190193SS</v>
          </cell>
          <cell r="Y714">
            <v>1400000</v>
          </cell>
          <cell r="AG714" t="str">
            <v>含税到厂</v>
          </cell>
        </row>
        <row r="715">
          <cell r="C715" t="str">
            <v>C49SZX20200001SX</v>
          </cell>
          <cell r="Y715">
            <v>15000000</v>
          </cell>
          <cell r="AG715" t="str">
            <v>DAP DG</v>
          </cell>
        </row>
        <row r="716">
          <cell r="C716" t="str">
            <v>C49SZX20200001SX</v>
          </cell>
          <cell r="Y716">
            <v>9442000</v>
          </cell>
          <cell r="AG716" t="str">
            <v>DAP DG</v>
          </cell>
        </row>
        <row r="717">
          <cell r="C717" t="str">
            <v>C49SZX20200002MZ</v>
          </cell>
          <cell r="Y717">
            <v>11300000</v>
          </cell>
          <cell r="AG717" t="str">
            <v>DAP DG</v>
          </cell>
        </row>
        <row r="718">
          <cell r="C718" t="str">
            <v>C28BJS20190108LY</v>
          </cell>
          <cell r="Y718">
            <v>328000</v>
          </cell>
          <cell r="AG718" t="str">
            <v>含税到厂</v>
          </cell>
        </row>
        <row r="719">
          <cell r="C719" t="str">
            <v>C49SZX20200003CX</v>
          </cell>
          <cell r="Y719">
            <v>14500000</v>
          </cell>
          <cell r="AG719" t="str">
            <v>DAP ST</v>
          </cell>
        </row>
        <row r="720">
          <cell r="C720" t="str">
            <v>C49SZX20190195KW</v>
          </cell>
          <cell r="Y720">
            <v>1500000</v>
          </cell>
          <cell r="AG720" t="str">
            <v>含税到厂</v>
          </cell>
        </row>
        <row r="721">
          <cell r="C721" t="str">
            <v>C49SZX20190195KW</v>
          </cell>
          <cell r="Y721">
            <v>1500000</v>
          </cell>
          <cell r="AG721" t="str">
            <v>含税到厂</v>
          </cell>
        </row>
        <row r="722">
          <cell r="C722" t="str">
            <v>C49SZX20200005SS</v>
          </cell>
          <cell r="Y722">
            <v>11714000</v>
          </cell>
          <cell r="AG722" t="str">
            <v>DAP SZ</v>
          </cell>
        </row>
        <row r="723">
          <cell r="C723" t="str">
            <v>C49SZX20200008MX</v>
          </cell>
          <cell r="Y723">
            <v>10736800</v>
          </cell>
          <cell r="AG723" t="str">
            <v>CIF HK</v>
          </cell>
        </row>
        <row r="724">
          <cell r="C724" t="str">
            <v>C49SZX20200008MX</v>
          </cell>
          <cell r="Y724">
            <v>7158000</v>
          </cell>
          <cell r="AG724" t="str">
            <v>CIF HK</v>
          </cell>
        </row>
        <row r="725">
          <cell r="C725" t="str">
            <v>C49SZX20200012SS</v>
          </cell>
          <cell r="Y725">
            <v>11344000</v>
          </cell>
          <cell r="AG725" t="str">
            <v>DAP SZ</v>
          </cell>
        </row>
        <row r="726">
          <cell r="C726" t="str">
            <v>C49SZX20200010DZ</v>
          </cell>
          <cell r="Y726">
            <v>850000</v>
          </cell>
          <cell r="AG726" t="str">
            <v>含税到厂</v>
          </cell>
        </row>
        <row r="727">
          <cell r="C727" t="str">
            <v>C49SZX20200010DZ</v>
          </cell>
          <cell r="Y727">
            <v>850000</v>
          </cell>
          <cell r="AG727" t="str">
            <v>含税到厂</v>
          </cell>
        </row>
        <row r="728">
          <cell r="C728" t="str">
            <v>C49SZX20200013SS</v>
          </cell>
          <cell r="Y728">
            <v>9163000</v>
          </cell>
          <cell r="AG728" t="str">
            <v>DAP SZ</v>
          </cell>
        </row>
        <row r="729">
          <cell r="C729" t="str">
            <v>C49SZX20200013SS</v>
          </cell>
          <cell r="Y729">
            <v>9163000</v>
          </cell>
          <cell r="AG729" t="str">
            <v>DAP SZ</v>
          </cell>
        </row>
        <row r="730">
          <cell r="C730" t="str">
            <v>C49SZX20200015JL</v>
          </cell>
          <cell r="Y730">
            <v>10400000</v>
          </cell>
          <cell r="AG730" t="str">
            <v>CIF HK</v>
          </cell>
        </row>
        <row r="731">
          <cell r="C731" t="str">
            <v>C49SZX20200015JL</v>
          </cell>
          <cell r="Y731">
            <v>7200000</v>
          </cell>
          <cell r="AG731" t="str">
            <v>CIF HK</v>
          </cell>
        </row>
        <row r="732">
          <cell r="C732" t="str">
            <v>C49SZX20200016SX</v>
          </cell>
          <cell r="Y732">
            <v>8367850</v>
          </cell>
          <cell r="AG732" t="str">
            <v>DAP SZ</v>
          </cell>
        </row>
        <row r="733">
          <cell r="C733" t="str">
            <v>C49SZX20200016SX</v>
          </cell>
          <cell r="Y733">
            <v>8367850</v>
          </cell>
          <cell r="AG733" t="str">
            <v>DAP SZ</v>
          </cell>
        </row>
        <row r="734">
          <cell r="C734" t="str">
            <v>C49SZX20200017CX</v>
          </cell>
          <cell r="Y734">
            <v>9100000</v>
          </cell>
          <cell r="AG734" t="str">
            <v>DAP SZ</v>
          </cell>
        </row>
        <row r="735">
          <cell r="C735" t="str">
            <v>C49SZX20200017CX</v>
          </cell>
          <cell r="Y735">
            <v>9100000</v>
          </cell>
          <cell r="AG735" t="str">
            <v>DAP SZ</v>
          </cell>
        </row>
        <row r="736">
          <cell r="C736" t="str">
            <v>C49SZX20200018SX</v>
          </cell>
          <cell r="Y736">
            <v>15884750</v>
          </cell>
          <cell r="AG736" t="str">
            <v>DAP DG</v>
          </cell>
        </row>
        <row r="737">
          <cell r="C737" t="str">
            <v>C49SZX20200021SS</v>
          </cell>
          <cell r="Y737">
            <v>10800000</v>
          </cell>
          <cell r="AG737" t="str">
            <v>DAP SZ</v>
          </cell>
        </row>
        <row r="738">
          <cell r="C738" t="str">
            <v>C49SZX20200020SS</v>
          </cell>
          <cell r="Y738">
            <v>7400000</v>
          </cell>
          <cell r="AG738" t="str">
            <v>DAP SZ</v>
          </cell>
        </row>
        <row r="739">
          <cell r="C739" t="str">
            <v>C49SZX20200022SX</v>
          </cell>
          <cell r="Y739">
            <v>680000</v>
          </cell>
          <cell r="AG739" t="str">
            <v>含税到厂</v>
          </cell>
        </row>
        <row r="740">
          <cell r="C740" t="str">
            <v>C49SZX20200023SX</v>
          </cell>
          <cell r="Y740">
            <v>7367500</v>
          </cell>
          <cell r="AG740" t="str">
            <v>DAP DG</v>
          </cell>
        </row>
        <row r="741">
          <cell r="C741" t="str">
            <v>C49SZX20200023SX</v>
          </cell>
          <cell r="Y741">
            <v>7367500</v>
          </cell>
          <cell r="AG741" t="str">
            <v>DAP DG</v>
          </cell>
        </row>
        <row r="742">
          <cell r="C742" t="str">
            <v>C49SZX20200023SX</v>
          </cell>
          <cell r="Y742">
            <v>7367500</v>
          </cell>
          <cell r="AG742" t="str">
            <v>DAP DG</v>
          </cell>
        </row>
        <row r="743">
          <cell r="C743" t="str">
            <v>C49SZX20200023SX</v>
          </cell>
          <cell r="Y743">
            <v>7367500</v>
          </cell>
          <cell r="AG743" t="str">
            <v>DAP DG</v>
          </cell>
        </row>
        <row r="744">
          <cell r="C744" t="str">
            <v>C49SZX20200019SX</v>
          </cell>
          <cell r="Y744">
            <v>882530</v>
          </cell>
          <cell r="AG744" t="str">
            <v>含税到厂</v>
          </cell>
        </row>
        <row r="745">
          <cell r="C745" t="str">
            <v>C49SZX20200027JY</v>
          </cell>
          <cell r="Y745">
            <v>942920</v>
          </cell>
          <cell r="AG745" t="str">
            <v>DAP DG</v>
          </cell>
        </row>
        <row r="746">
          <cell r="C746" t="str">
            <v>C49SZX20200027JY</v>
          </cell>
          <cell r="Y746">
            <v>650000</v>
          </cell>
          <cell r="AG746" t="str">
            <v>DAP DG</v>
          </cell>
        </row>
        <row r="747">
          <cell r="C747" t="str">
            <v>C49SZX20200029SS</v>
          </cell>
          <cell r="Y747">
            <v>11998800</v>
          </cell>
          <cell r="AG747" t="str">
            <v>DAP SZ</v>
          </cell>
        </row>
        <row r="748">
          <cell r="C748" t="str">
            <v>C49SZX20200028JYR1</v>
          </cell>
          <cell r="Y748">
            <v>1031822</v>
          </cell>
          <cell r="AG748" t="str">
            <v>含税到厂</v>
          </cell>
        </row>
        <row r="749">
          <cell r="C749" t="str">
            <v>4300001028</v>
          </cell>
          <cell r="Y749">
            <v>303000</v>
          </cell>
          <cell r="AG749" t="str">
            <v>含税到厂</v>
          </cell>
        </row>
        <row r="750">
          <cell r="C750" t="str">
            <v>C49SZX20200009MX</v>
          </cell>
          <cell r="Y750">
            <v>790000</v>
          </cell>
          <cell r="AG750" t="str">
            <v>含税到厂</v>
          </cell>
        </row>
        <row r="751">
          <cell r="C751" t="str">
            <v>C49SZX20200030SX</v>
          </cell>
          <cell r="Y751">
            <v>17593685</v>
          </cell>
          <cell r="AG751" t="str">
            <v>DAP DG</v>
          </cell>
        </row>
        <row r="752">
          <cell r="C752" t="str">
            <v>C49SZX20200026SX</v>
          </cell>
          <cell r="Y752">
            <v>19000000</v>
          </cell>
          <cell r="AG752" t="str">
            <v>DAP DG</v>
          </cell>
        </row>
        <row r="753">
          <cell r="C753" t="str">
            <v>C49SZX20200031DZ</v>
          </cell>
          <cell r="Y753">
            <v>600000</v>
          </cell>
          <cell r="AG753" t="str">
            <v>含税到厂</v>
          </cell>
        </row>
        <row r="754">
          <cell r="C754" t="str">
            <v>C49SZX20200031DZ</v>
          </cell>
          <cell r="Y754">
            <v>900000</v>
          </cell>
          <cell r="AG754" t="str">
            <v>含税到厂</v>
          </cell>
        </row>
        <row r="755">
          <cell r="C755" t="str">
            <v>C49SZX20200036CX</v>
          </cell>
          <cell r="Y755">
            <v>9800000</v>
          </cell>
          <cell r="AG755" t="str">
            <v>DAP SZ</v>
          </cell>
        </row>
        <row r="756">
          <cell r="C756" t="str">
            <v>C49SZX20200036CX</v>
          </cell>
          <cell r="Y756">
            <v>11000000</v>
          </cell>
          <cell r="AG756" t="str">
            <v>DAP SZ</v>
          </cell>
        </row>
        <row r="757">
          <cell r="C757" t="str">
            <v>C49SZX20200007SS</v>
          </cell>
          <cell r="Y757">
            <v>15800000</v>
          </cell>
          <cell r="AG757" t="str">
            <v>DAP DG</v>
          </cell>
        </row>
        <row r="758">
          <cell r="C758" t="str">
            <v>C49SZX20200040MZ</v>
          </cell>
          <cell r="Y758">
            <v>15100000</v>
          </cell>
          <cell r="AG758" t="str">
            <v>CIF HK</v>
          </cell>
        </row>
        <row r="759">
          <cell r="C759" t="str">
            <v>C49SZX20200039SX</v>
          </cell>
          <cell r="Y759">
            <v>880000</v>
          </cell>
          <cell r="AG759" t="str">
            <v>含税到厂</v>
          </cell>
        </row>
        <row r="760">
          <cell r="C760" t="str">
            <v>C49SZX20200035JY</v>
          </cell>
          <cell r="Y760">
            <v>15943175</v>
          </cell>
          <cell r="AG760" t="str">
            <v>DAP HZ</v>
          </cell>
        </row>
        <row r="761">
          <cell r="C761" t="str">
            <v>C49SZX20200035JY</v>
          </cell>
          <cell r="Y761">
            <v>15943175</v>
          </cell>
          <cell r="AG761" t="str">
            <v>DAP HZ</v>
          </cell>
        </row>
        <row r="762">
          <cell r="C762" t="str">
            <v>C49SZX20200035JY</v>
          </cell>
          <cell r="Y762">
            <v>11000000</v>
          </cell>
          <cell r="AG762" t="str">
            <v>DAP HZ</v>
          </cell>
        </row>
        <row r="763">
          <cell r="C763" t="str">
            <v>C49SZX20200035JY</v>
          </cell>
          <cell r="Y763">
            <v>11000000</v>
          </cell>
          <cell r="AG763" t="str">
            <v>DAP HZ</v>
          </cell>
        </row>
        <row r="764">
          <cell r="C764" t="str">
            <v>C49SZX20200041JY</v>
          </cell>
          <cell r="Y764">
            <v>930000</v>
          </cell>
          <cell r="AG764" t="str">
            <v>含税到厂</v>
          </cell>
        </row>
        <row r="765">
          <cell r="C765" t="str">
            <v>C49SZX20200041JY</v>
          </cell>
          <cell r="Y765">
            <v>580000</v>
          </cell>
          <cell r="AG765" t="str">
            <v>含税到厂</v>
          </cell>
        </row>
        <row r="766">
          <cell r="C766" t="str">
            <v>C49SZX20200038SX</v>
          </cell>
          <cell r="Y766">
            <v>8300000</v>
          </cell>
          <cell r="AG766" t="str">
            <v>DAP DG</v>
          </cell>
        </row>
        <row r="767">
          <cell r="C767" t="str">
            <v>C49SZX20200006KW</v>
          </cell>
          <cell r="Y767">
            <v>15800000</v>
          </cell>
          <cell r="AG767" t="str">
            <v>CIF HK</v>
          </cell>
        </row>
        <row r="768">
          <cell r="C768" t="str">
            <v>C49SZX20200045SX</v>
          </cell>
          <cell r="Y768">
            <v>1067000</v>
          </cell>
          <cell r="AG768" t="str">
            <v>含税到厂</v>
          </cell>
        </row>
        <row r="769">
          <cell r="C769" t="str">
            <v>C49SZX20200050SX</v>
          </cell>
          <cell r="Y769">
            <v>790000</v>
          </cell>
          <cell r="AG769" t="str">
            <v>含税到厂</v>
          </cell>
        </row>
        <row r="770">
          <cell r="C770" t="str">
            <v>C49SZX20200049MX</v>
          </cell>
          <cell r="Y770">
            <v>830000</v>
          </cell>
          <cell r="AG770" t="str">
            <v>含税到厂</v>
          </cell>
        </row>
        <row r="771">
          <cell r="C771" t="str">
            <v>C49SZX20200049MX</v>
          </cell>
          <cell r="Y771">
            <v>830000</v>
          </cell>
          <cell r="AG771" t="str">
            <v>含税到厂</v>
          </cell>
        </row>
        <row r="772">
          <cell r="C772" t="str">
            <v>C49SZX20200049MX</v>
          </cell>
          <cell r="Y772">
            <v>830000</v>
          </cell>
          <cell r="AG772" t="str">
            <v>含税到厂</v>
          </cell>
        </row>
        <row r="773">
          <cell r="C773" t="str">
            <v>C49SZX20200049MX</v>
          </cell>
          <cell r="Y773">
            <v>830000</v>
          </cell>
          <cell r="AG773" t="str">
            <v>含税到厂</v>
          </cell>
        </row>
        <row r="774">
          <cell r="C774" t="str">
            <v>C49SZX20200042JL</v>
          </cell>
          <cell r="Y774">
            <v>530000</v>
          </cell>
          <cell r="AG774" t="str">
            <v>含税到厂</v>
          </cell>
        </row>
        <row r="775">
          <cell r="C775" t="str">
            <v>C49SZX20200048DZ</v>
          </cell>
          <cell r="Y775">
            <v>1158250</v>
          </cell>
          <cell r="AG775" t="str">
            <v>含税到厂</v>
          </cell>
        </row>
        <row r="776">
          <cell r="C776" t="str">
            <v>C49SZX20200048DZ</v>
          </cell>
          <cell r="Y776">
            <v>1158250</v>
          </cell>
          <cell r="AG776" t="str">
            <v>含税到厂</v>
          </cell>
        </row>
        <row r="777">
          <cell r="C777" t="str">
            <v>C49SZX20200048DZ</v>
          </cell>
          <cell r="Y777">
            <v>1158250</v>
          </cell>
          <cell r="AG777" t="str">
            <v>含税到厂</v>
          </cell>
        </row>
        <row r="778">
          <cell r="C778" t="str">
            <v>C49SZX20200051SX</v>
          </cell>
          <cell r="Y778">
            <v>860000</v>
          </cell>
          <cell r="AG778" t="str">
            <v>含税到厂</v>
          </cell>
        </row>
        <row r="779">
          <cell r="C779" t="str">
            <v>C49SZX20200051SX</v>
          </cell>
          <cell r="Y779">
            <v>1000000</v>
          </cell>
          <cell r="AG779" t="str">
            <v>含税到厂</v>
          </cell>
        </row>
        <row r="780">
          <cell r="C780" t="str">
            <v>C28SZX20200034YY</v>
          </cell>
          <cell r="Y780">
            <v>505600</v>
          </cell>
          <cell r="AG780" t="str">
            <v>含税到厂</v>
          </cell>
        </row>
        <row r="781">
          <cell r="C781" t="str">
            <v>C28SZX20200026YY</v>
          </cell>
          <cell r="Y781">
            <v>431000</v>
          </cell>
          <cell r="AG781" t="str">
            <v>含税到厂</v>
          </cell>
        </row>
        <row r="782">
          <cell r="C782" t="str">
            <v>C28SZX20200027YY</v>
          </cell>
          <cell r="Y782">
            <v>407100</v>
          </cell>
          <cell r="AG782" t="str">
            <v>含税到厂</v>
          </cell>
        </row>
        <row r="783">
          <cell r="C783" t="str">
            <v>C49SZX20200055SX</v>
          </cell>
          <cell r="Y783">
            <v>810000</v>
          </cell>
          <cell r="AG783" t="str">
            <v>含税到厂</v>
          </cell>
        </row>
        <row r="784">
          <cell r="C784" t="str">
            <v>C49SZX20200046JY</v>
          </cell>
          <cell r="Y784">
            <v>12000000</v>
          </cell>
          <cell r="AG784" t="str">
            <v>DAP SZ</v>
          </cell>
        </row>
        <row r="785">
          <cell r="C785" t="str">
            <v>C49SZX20200011DZ</v>
          </cell>
          <cell r="Y785">
            <v>580000</v>
          </cell>
          <cell r="AG785" t="str">
            <v>含税到厂</v>
          </cell>
        </row>
        <row r="786">
          <cell r="C786" t="str">
            <v>C49SZX20200047MZ</v>
          </cell>
          <cell r="Y786">
            <v>1050000</v>
          </cell>
          <cell r="AG786" t="str">
            <v>含税到厂</v>
          </cell>
        </row>
        <row r="787">
          <cell r="C787" t="str">
            <v>C49SZX20200047MZ</v>
          </cell>
          <cell r="Y787">
            <v>700000</v>
          </cell>
          <cell r="AG787" t="str">
            <v>含税到厂</v>
          </cell>
        </row>
        <row r="788">
          <cell r="C788" t="str">
            <v>C49SZX20200053SS</v>
          </cell>
          <cell r="Y788">
            <v>11000000</v>
          </cell>
          <cell r="AG788" t="str">
            <v>DAP SZ</v>
          </cell>
        </row>
        <row r="789">
          <cell r="C789" t="str">
            <v>C49SZX20200043CY</v>
          </cell>
          <cell r="Y789">
            <v>643012</v>
          </cell>
          <cell r="AG789" t="str">
            <v>含税到厂</v>
          </cell>
        </row>
        <row r="790">
          <cell r="C790" t="str">
            <v>C49SZX20200052JY</v>
          </cell>
          <cell r="Y790">
            <v>11256350</v>
          </cell>
          <cell r="AG790" t="str">
            <v>DAP HZ</v>
          </cell>
        </row>
        <row r="791">
          <cell r="C791" t="str">
            <v>C49SZX20200052JY</v>
          </cell>
          <cell r="Y791">
            <v>11256350</v>
          </cell>
          <cell r="AG791" t="str">
            <v>DAP HZ</v>
          </cell>
        </row>
        <row r="792">
          <cell r="C792" t="str">
            <v>C49SZX20200056MZ</v>
          </cell>
          <cell r="Y792">
            <v>10800000</v>
          </cell>
          <cell r="AG792" t="str">
            <v>DAP SZ</v>
          </cell>
        </row>
        <row r="793">
          <cell r="C793" t="str">
            <v>C49SZX20200037SX-R1</v>
          </cell>
          <cell r="Y793">
            <v>900000</v>
          </cell>
          <cell r="AG793" t="str">
            <v>含税到厂</v>
          </cell>
        </row>
        <row r="794">
          <cell r="C794" t="str">
            <v>C49SZX20200037SX-R1</v>
          </cell>
          <cell r="Y794">
            <v>620000</v>
          </cell>
          <cell r="AG794" t="str">
            <v>含税到厂</v>
          </cell>
        </row>
        <row r="795">
          <cell r="C795" t="str">
            <v>C49SZX20200060SX</v>
          </cell>
          <cell r="Y795">
            <v>1045000</v>
          </cell>
          <cell r="AG795" t="str">
            <v>含税到厂</v>
          </cell>
        </row>
        <row r="796">
          <cell r="C796" t="str">
            <v>C49SZX20200060SX</v>
          </cell>
          <cell r="Y796">
            <v>1045000</v>
          </cell>
          <cell r="AG796" t="str">
            <v>含税到厂</v>
          </cell>
        </row>
        <row r="797">
          <cell r="C797" t="str">
            <v>&lt;0&gt;-2020-5-F-010</v>
          </cell>
          <cell r="Y797">
            <v>310000</v>
          </cell>
          <cell r="AG797" t="str">
            <v>含税到厂</v>
          </cell>
        </row>
        <row r="798">
          <cell r="C798" t="str">
            <v>C49SZX20200057KW</v>
          </cell>
          <cell r="Y798">
            <v>13360000</v>
          </cell>
          <cell r="AG798" t="str">
            <v>DAP SZ</v>
          </cell>
        </row>
        <row r="799">
          <cell r="C799" t="str">
            <v>C49SZX20200057KW</v>
          </cell>
          <cell r="Y799">
            <v>8500000</v>
          </cell>
          <cell r="AG799" t="str">
            <v>DAP SZ</v>
          </cell>
        </row>
        <row r="800">
          <cell r="C800" t="str">
            <v>C49SZX20200033DZ</v>
          </cell>
          <cell r="Y800">
            <v>10300000</v>
          </cell>
          <cell r="AG800" t="str">
            <v>CIF HK</v>
          </cell>
        </row>
        <row r="801">
          <cell r="C801" t="str">
            <v>C49SZX20200033DZ</v>
          </cell>
          <cell r="Y801">
            <v>10300000</v>
          </cell>
          <cell r="AG801" t="str">
            <v>CIF HK</v>
          </cell>
        </row>
        <row r="802">
          <cell r="C802" t="str">
            <v>C49SZX20200033DZ</v>
          </cell>
          <cell r="Y802">
            <v>10300000</v>
          </cell>
          <cell r="AG802" t="str">
            <v>CIF HK</v>
          </cell>
        </row>
        <row r="803">
          <cell r="C803" t="str">
            <v>C49SZX20200025MX</v>
          </cell>
          <cell r="Y803">
            <v>570000</v>
          </cell>
          <cell r="AG803" t="str">
            <v>含税到厂</v>
          </cell>
        </row>
        <row r="804">
          <cell r="C804" t="str">
            <v>202005080315</v>
          </cell>
          <cell r="Y804">
            <v>468000</v>
          </cell>
          <cell r="AG804" t="str">
            <v>含税到厂</v>
          </cell>
        </row>
        <row r="805">
          <cell r="C805" t="str">
            <v>202005080315</v>
          </cell>
          <cell r="Y805">
            <v>468000</v>
          </cell>
          <cell r="AG805" t="str">
            <v>含税到厂</v>
          </cell>
        </row>
        <row r="806">
          <cell r="C806" t="str">
            <v>202005080315</v>
          </cell>
          <cell r="Y806">
            <v>468000</v>
          </cell>
          <cell r="AG806" t="str">
            <v>含税到厂</v>
          </cell>
        </row>
        <row r="807">
          <cell r="C807" t="str">
            <v>C49SZX20200058SS</v>
          </cell>
          <cell r="Y807">
            <v>780000</v>
          </cell>
          <cell r="AG807" t="str">
            <v>含税到厂</v>
          </cell>
        </row>
        <row r="808">
          <cell r="C808" t="str">
            <v>C49SZX20200058SS</v>
          </cell>
          <cell r="Y808">
            <v>1000000</v>
          </cell>
          <cell r="AG808" t="str">
            <v>含税到厂</v>
          </cell>
        </row>
        <row r="809">
          <cell r="C809" t="str">
            <v>C49SZX20200058SS</v>
          </cell>
          <cell r="Y809">
            <v>1000000</v>
          </cell>
          <cell r="AG809" t="str">
            <v>含税到厂</v>
          </cell>
        </row>
        <row r="810">
          <cell r="C810" t="str">
            <v>C49SZX2200059CX</v>
          </cell>
          <cell r="Y810">
            <v>14356000</v>
          </cell>
          <cell r="AG810" t="str">
            <v>DAP SZ</v>
          </cell>
        </row>
        <row r="811">
          <cell r="C811" t="str">
            <v>C49SZX20200062SS</v>
          </cell>
          <cell r="Y811">
            <v>690000</v>
          </cell>
          <cell r="AG811" t="str">
            <v>含税到厂</v>
          </cell>
        </row>
        <row r="812">
          <cell r="C812" t="str">
            <v>C49SZX20200065JZ</v>
          </cell>
          <cell r="Y812">
            <v>570000</v>
          </cell>
          <cell r="AG812" t="str">
            <v>含税到厂</v>
          </cell>
        </row>
        <row r="813">
          <cell r="C813" t="str">
            <v>C49SZX20200061JY</v>
          </cell>
          <cell r="Y813">
            <v>7000000</v>
          </cell>
          <cell r="AG813" t="str">
            <v>DAP SZ</v>
          </cell>
        </row>
        <row r="814">
          <cell r="C814" t="str">
            <v>C49SZX20200067JZ</v>
          </cell>
          <cell r="Y814">
            <v>1500000</v>
          </cell>
          <cell r="AG814" t="str">
            <v>含税到厂</v>
          </cell>
        </row>
        <row r="815">
          <cell r="C815" t="str">
            <v>C49SZX20200067JZ</v>
          </cell>
          <cell r="Y815">
            <v>1500000</v>
          </cell>
          <cell r="AG815" t="str">
            <v>含税到厂</v>
          </cell>
        </row>
        <row r="816">
          <cell r="C816" t="str">
            <v>C49SZX20200063SS</v>
          </cell>
          <cell r="Y816">
            <v>540000</v>
          </cell>
          <cell r="AG816" t="str">
            <v>含税到厂</v>
          </cell>
        </row>
        <row r="817">
          <cell r="C817" t="str">
            <v>C49SZX20200069JY</v>
          </cell>
          <cell r="Y817">
            <v>11430000</v>
          </cell>
          <cell r="AG817" t="str">
            <v>DAP SZ</v>
          </cell>
        </row>
        <row r="818">
          <cell r="C818" t="str">
            <v>C49SZX20200076JL</v>
          </cell>
          <cell r="Y818">
            <v>848000</v>
          </cell>
          <cell r="AG818" t="str">
            <v>含税到厂</v>
          </cell>
        </row>
        <row r="819">
          <cell r="C819" t="str">
            <v>C49SZX20200076JL</v>
          </cell>
          <cell r="Y819">
            <v>580000</v>
          </cell>
          <cell r="AG819" t="str">
            <v>含税到厂</v>
          </cell>
        </row>
        <row r="820">
          <cell r="C820" t="str">
            <v>C49SZX20200076JL</v>
          </cell>
          <cell r="Y820">
            <v>580000</v>
          </cell>
          <cell r="AG820" t="str">
            <v>含税到厂</v>
          </cell>
        </row>
        <row r="821">
          <cell r="C821" t="str">
            <v>C49SZX20200077JZ</v>
          </cell>
          <cell r="Y821">
            <v>1500000</v>
          </cell>
          <cell r="AG821" t="str">
            <v>含税到厂</v>
          </cell>
        </row>
        <row r="822">
          <cell r="C822" t="str">
            <v>C49SZX20200071JY</v>
          </cell>
          <cell r="Y822">
            <v>12000000</v>
          </cell>
          <cell r="AG822" t="str">
            <v>DAP SZ</v>
          </cell>
        </row>
        <row r="823">
          <cell r="C823" t="str">
            <v>C49SZX20200071JY</v>
          </cell>
          <cell r="Y823">
            <v>8200000</v>
          </cell>
          <cell r="AG823" t="str">
            <v>DAP SZ</v>
          </cell>
        </row>
        <row r="824">
          <cell r="C824" t="str">
            <v>C49SZX20200079KW</v>
          </cell>
          <cell r="Y824">
            <v>1000000</v>
          </cell>
          <cell r="AG824" t="str">
            <v>含税到厂</v>
          </cell>
        </row>
        <row r="825">
          <cell r="C825" t="str">
            <v>C49SZX20200079KW</v>
          </cell>
          <cell r="Y825">
            <v>800000</v>
          </cell>
          <cell r="AG825" t="str">
            <v>含税到厂</v>
          </cell>
        </row>
        <row r="826">
          <cell r="C826" t="str">
            <v>C49SZX20200081DZ</v>
          </cell>
          <cell r="Y826">
            <v>12169500</v>
          </cell>
          <cell r="AG826" t="str">
            <v>CIF HK</v>
          </cell>
        </row>
        <row r="827">
          <cell r="C827" t="str">
            <v>C49SZX20200081DZ</v>
          </cell>
          <cell r="Y827">
            <v>8169500</v>
          </cell>
          <cell r="AG827" t="str">
            <v>CIF HK</v>
          </cell>
        </row>
        <row r="828">
          <cell r="C828" t="str">
            <v>C49SZX20200081DZ</v>
          </cell>
          <cell r="Y828">
            <v>8169500</v>
          </cell>
          <cell r="AG828" t="str">
            <v>CIF HK</v>
          </cell>
        </row>
        <row r="829">
          <cell r="C829" t="str">
            <v>C49SZX20200082DZ</v>
          </cell>
          <cell r="Y829">
            <v>12169500</v>
          </cell>
          <cell r="AG829" t="str">
            <v>CIF HK</v>
          </cell>
        </row>
        <row r="830">
          <cell r="C830" t="str">
            <v>C49SZX20200085JL</v>
          </cell>
          <cell r="Y830">
            <v>577500</v>
          </cell>
          <cell r="AG830" t="str">
            <v>含税到厂</v>
          </cell>
        </row>
        <row r="831">
          <cell r="C831" t="str">
            <v>C49SZX20200085JL</v>
          </cell>
          <cell r="Y831">
            <v>577500</v>
          </cell>
          <cell r="AG831" t="str">
            <v>含税到厂</v>
          </cell>
        </row>
        <row r="832">
          <cell r="C832" t="str">
            <v>C49SZX20200083JL</v>
          </cell>
          <cell r="Y832">
            <v>590000</v>
          </cell>
          <cell r="AG832" t="str">
            <v>含税到厂</v>
          </cell>
        </row>
        <row r="833">
          <cell r="C833" t="str">
            <v>C49SZX20200032DZ</v>
          </cell>
          <cell r="Y833">
            <v>13200000</v>
          </cell>
          <cell r="AG833" t="str">
            <v>CIF HK</v>
          </cell>
        </row>
        <row r="834">
          <cell r="C834" t="str">
            <v>C49SZX20200032DZ</v>
          </cell>
          <cell r="Y834">
            <v>9200000</v>
          </cell>
          <cell r="AG834" t="str">
            <v>CIF HK</v>
          </cell>
        </row>
        <row r="835">
          <cell r="C835" t="str">
            <v>C49SZX20200032DZ</v>
          </cell>
          <cell r="Y835">
            <v>9200000</v>
          </cell>
          <cell r="AG835" t="str">
            <v>CIF HK</v>
          </cell>
        </row>
        <row r="836">
          <cell r="C836" t="str">
            <v>C49SZX20200032DZ</v>
          </cell>
          <cell r="Y836">
            <v>9200000</v>
          </cell>
          <cell r="AG836" t="str">
            <v>CIF HK</v>
          </cell>
        </row>
        <row r="837">
          <cell r="C837" t="str">
            <v>C49SZX20200070JY</v>
          </cell>
          <cell r="Y837">
            <v>15000000</v>
          </cell>
          <cell r="AG837" t="str">
            <v>DAP HZ</v>
          </cell>
        </row>
        <row r="838">
          <cell r="C838" t="str">
            <v>C49SZX20200070JY</v>
          </cell>
          <cell r="Y838">
            <v>10100100</v>
          </cell>
          <cell r="AG838" t="str">
            <v>DAP HZ</v>
          </cell>
        </row>
        <row r="839">
          <cell r="C839" t="str">
            <v>C49SZX20200070JY</v>
          </cell>
          <cell r="Y839">
            <v>10100100</v>
          </cell>
          <cell r="AG839" t="str">
            <v>DAP HZ</v>
          </cell>
        </row>
        <row r="840">
          <cell r="C840" t="str">
            <v>C49SZX20200090SS</v>
          </cell>
          <cell r="Y840">
            <v>7300000</v>
          </cell>
          <cell r="AG840" t="str">
            <v>DAP DG</v>
          </cell>
        </row>
        <row r="841">
          <cell r="C841" t="str">
            <v>C49SZX20200087DZ</v>
          </cell>
          <cell r="Y841">
            <v>1250000</v>
          </cell>
          <cell r="AG841" t="str">
            <v>含税到厂</v>
          </cell>
        </row>
        <row r="842">
          <cell r="C842" t="str">
            <v>C49SZX20200072JY</v>
          </cell>
          <cell r="Y842">
            <v>7900000</v>
          </cell>
          <cell r="AG842" t="str">
            <v>DAP DG</v>
          </cell>
        </row>
        <row r="843">
          <cell r="C843" t="str">
            <v>C49SZX20200116JL</v>
          </cell>
          <cell r="Y843">
            <v>14000000</v>
          </cell>
          <cell r="AG843" t="str">
            <v>DAP SZ</v>
          </cell>
        </row>
        <row r="844">
          <cell r="C844" t="str">
            <v>C49SZX20200116JL</v>
          </cell>
          <cell r="Y844">
            <v>14000000</v>
          </cell>
          <cell r="AG844" t="str">
            <v>DAP SZ</v>
          </cell>
        </row>
        <row r="845">
          <cell r="C845" t="str">
            <v>C49SZX20200116JL</v>
          </cell>
          <cell r="Y845">
            <v>14000000</v>
          </cell>
          <cell r="AG845" t="str">
            <v>DAP SZ</v>
          </cell>
        </row>
        <row r="846">
          <cell r="C846" t="str">
            <v>C49SZX20200116JL</v>
          </cell>
          <cell r="Y846">
            <v>14000000</v>
          </cell>
          <cell r="AG846" t="str">
            <v>DAP SZ</v>
          </cell>
        </row>
        <row r="847">
          <cell r="C847" t="str">
            <v>C49SZX20200116JL</v>
          </cell>
          <cell r="Y847">
            <v>24000000</v>
          </cell>
          <cell r="AG847" t="str">
            <v>DAP SZ</v>
          </cell>
        </row>
        <row r="848">
          <cell r="C848" t="str">
            <v>C49SZX20200086JL</v>
          </cell>
          <cell r="Y848">
            <v>900000</v>
          </cell>
          <cell r="AG848" t="str">
            <v>含税到厂</v>
          </cell>
        </row>
        <row r="849">
          <cell r="C849" t="str">
            <v>C49SZX20200086JL</v>
          </cell>
          <cell r="Y849">
            <v>630000</v>
          </cell>
          <cell r="AG849" t="str">
            <v>含税到厂</v>
          </cell>
        </row>
        <row r="850">
          <cell r="C850" t="str">
            <v>C49SZX20200088SS</v>
          </cell>
          <cell r="Y850">
            <v>12100000</v>
          </cell>
          <cell r="AG850" t="str">
            <v>DAP SZ</v>
          </cell>
        </row>
        <row r="851">
          <cell r="C851" t="str">
            <v>C28SZX20200049KC</v>
          </cell>
          <cell r="Y851">
            <v>59000</v>
          </cell>
          <cell r="AG851" t="str">
            <v>CIF HK</v>
          </cell>
        </row>
        <row r="852">
          <cell r="C852" t="str">
            <v>C49SZX20200095R1SS</v>
          </cell>
          <cell r="Y852">
            <v>6565000</v>
          </cell>
          <cell r="AG852" t="str">
            <v>DAP SZ</v>
          </cell>
        </row>
        <row r="853">
          <cell r="C853" t="str">
            <v>C49SZX20200095R1SS</v>
          </cell>
          <cell r="Y853">
            <v>6565000</v>
          </cell>
          <cell r="AG853" t="str">
            <v>DAP SZ</v>
          </cell>
        </row>
        <row r="854">
          <cell r="C854" t="str">
            <v>C49SZX20200092SS</v>
          </cell>
          <cell r="Y854">
            <v>12663000</v>
          </cell>
          <cell r="AG854" t="str">
            <v>DAP SZ</v>
          </cell>
        </row>
        <row r="855">
          <cell r="C855" t="str">
            <v>C49SZX20200068MZ</v>
          </cell>
          <cell r="Y855">
            <v>10500000</v>
          </cell>
          <cell r="AG855" t="str">
            <v>DAP SZ</v>
          </cell>
        </row>
        <row r="856">
          <cell r="C856" t="str">
            <v>C49SZX20200093SS</v>
          </cell>
          <cell r="Y856">
            <v>11000000</v>
          </cell>
          <cell r="AG856" t="str">
            <v>DAP SZ</v>
          </cell>
        </row>
        <row r="857">
          <cell r="C857" t="str">
            <v>C49SZX20200075EC</v>
          </cell>
          <cell r="Y857">
            <v>10000000</v>
          </cell>
          <cell r="AG857" t="str">
            <v>CIF HK</v>
          </cell>
        </row>
        <row r="858">
          <cell r="C858" t="str">
            <v>C49SZX20200075EC</v>
          </cell>
          <cell r="Y858">
            <v>10000000</v>
          </cell>
          <cell r="AG858" t="str">
            <v>CIF HK</v>
          </cell>
        </row>
        <row r="859">
          <cell r="C859" t="str">
            <v>C49SZX20200075EC</v>
          </cell>
          <cell r="Y859">
            <v>14200000</v>
          </cell>
          <cell r="AG859" t="str">
            <v>CIF HK</v>
          </cell>
        </row>
        <row r="860">
          <cell r="C860" t="str">
            <v>C49SZX20200098ZX</v>
          </cell>
          <cell r="Y860">
            <v>7300000</v>
          </cell>
          <cell r="AG860" t="str">
            <v>DAP SZ</v>
          </cell>
        </row>
        <row r="861">
          <cell r="C861" t="str">
            <v>C49SZX20200098ZX</v>
          </cell>
          <cell r="Y861">
            <v>7300000</v>
          </cell>
          <cell r="AG861" t="str">
            <v>DAP SZ</v>
          </cell>
        </row>
        <row r="862">
          <cell r="C862" t="str">
            <v>C49SZX20200089JL-R2</v>
          </cell>
          <cell r="Y862">
            <v>10800000</v>
          </cell>
          <cell r="AG862" t="str">
            <v>CIF HK</v>
          </cell>
        </row>
        <row r="863">
          <cell r="C863" t="str">
            <v>C49SZX20200089JL-R2</v>
          </cell>
          <cell r="Y863">
            <v>10800000</v>
          </cell>
          <cell r="AG863" t="str">
            <v>CIF HK</v>
          </cell>
        </row>
        <row r="864">
          <cell r="C864" t="str">
            <v>C49SZX20200089JL-R3</v>
          </cell>
          <cell r="Y864">
            <v>10800000</v>
          </cell>
          <cell r="AG864" t="str">
            <v>CIF HK</v>
          </cell>
        </row>
        <row r="865">
          <cell r="C865" t="str">
            <v>C49SZX20200089JL-R3</v>
          </cell>
          <cell r="Y865">
            <v>10800000</v>
          </cell>
          <cell r="AG865" t="str">
            <v>CIF HK</v>
          </cell>
        </row>
        <row r="866">
          <cell r="C866" t="str">
            <v>C49SZX20200089JL-R2</v>
          </cell>
          <cell r="Y866">
            <v>6896000</v>
          </cell>
          <cell r="AG866" t="str">
            <v>CIF HK</v>
          </cell>
        </row>
        <row r="867">
          <cell r="C867" t="str">
            <v>C49SZX20200089JL-R2</v>
          </cell>
          <cell r="Y867">
            <v>6896000</v>
          </cell>
          <cell r="AG867" t="str">
            <v>CIF HK</v>
          </cell>
        </row>
        <row r="868">
          <cell r="C868" t="str">
            <v>C49SZX20200089JL-R3</v>
          </cell>
          <cell r="Y868">
            <v>6896000</v>
          </cell>
          <cell r="AG868" t="str">
            <v>CIF HK</v>
          </cell>
        </row>
        <row r="869">
          <cell r="C869" t="str">
            <v>C49SZX20200089JL-R3</v>
          </cell>
          <cell r="Y869">
            <v>6896000</v>
          </cell>
          <cell r="AG869" t="str">
            <v>CIF HK</v>
          </cell>
        </row>
        <row r="870">
          <cell r="C870" t="str">
            <v>C49SZX20200103SS</v>
          </cell>
          <cell r="Y870">
            <v>7942000</v>
          </cell>
          <cell r="AG870" t="str">
            <v>DAP SZ</v>
          </cell>
        </row>
        <row r="871">
          <cell r="C871" t="str">
            <v>C49SZX20200105SS</v>
          </cell>
          <cell r="Y871">
            <v>8758000</v>
          </cell>
          <cell r="AG871" t="str">
            <v>DAP SZ</v>
          </cell>
        </row>
        <row r="872">
          <cell r="C872" t="str">
            <v>C49SZX20200101MZ</v>
          </cell>
          <cell r="Y872">
            <v>21400000</v>
          </cell>
          <cell r="AG872" t="str">
            <v>CIF HK</v>
          </cell>
        </row>
        <row r="873">
          <cell r="C873" t="str">
            <v>C49SZX20200102MZ</v>
          </cell>
          <cell r="Y873">
            <v>12000000</v>
          </cell>
          <cell r="AG873" t="str">
            <v>CIF HK</v>
          </cell>
        </row>
        <row r="874">
          <cell r="C874" t="str">
            <v>C49SZX20200102MZ</v>
          </cell>
          <cell r="Y874">
            <v>12000000</v>
          </cell>
          <cell r="AG874" t="str">
            <v>CIF HK</v>
          </cell>
        </row>
        <row r="875">
          <cell r="C875" t="str">
            <v>C49SZX20200102MZ</v>
          </cell>
          <cell r="Y875">
            <v>8040000</v>
          </cell>
          <cell r="AG875" t="str">
            <v>CIF HK</v>
          </cell>
        </row>
        <row r="876">
          <cell r="C876" t="str">
            <v>C49SZX20200102MZ</v>
          </cell>
          <cell r="Y876">
            <v>8040000</v>
          </cell>
          <cell r="AG876" t="str">
            <v>CIF HK</v>
          </cell>
        </row>
        <row r="877">
          <cell r="C877" t="str">
            <v>C49SZX20200073JY</v>
          </cell>
          <cell r="Y877">
            <v>9500000</v>
          </cell>
          <cell r="AG877" t="str">
            <v>DAP DG</v>
          </cell>
        </row>
        <row r="878">
          <cell r="C878" t="str">
            <v>C49SZX20200106SS</v>
          </cell>
          <cell r="Y878">
            <v>12365000</v>
          </cell>
          <cell r="AG878" t="str">
            <v>DAP SZ</v>
          </cell>
        </row>
        <row r="879">
          <cell r="C879" t="str">
            <v>C49SZX20200096MZ</v>
          </cell>
          <cell r="Y879">
            <v>775000</v>
          </cell>
          <cell r="AG879" t="str">
            <v>含税到厂</v>
          </cell>
        </row>
        <row r="880">
          <cell r="C880" t="str">
            <v>C49SZX20200066SX</v>
          </cell>
          <cell r="Y880">
            <v>7175000</v>
          </cell>
          <cell r="AG880" t="str">
            <v>DAP HZ</v>
          </cell>
        </row>
        <row r="881">
          <cell r="C881" t="str">
            <v>C49SZX20200066SX</v>
          </cell>
          <cell r="Y881">
            <v>7175000</v>
          </cell>
          <cell r="AG881" t="str">
            <v>DAP HZ</v>
          </cell>
        </row>
        <row r="882">
          <cell r="C882" t="str">
            <v>C49SZX20200110MZ</v>
          </cell>
          <cell r="Y882">
            <v>14000000</v>
          </cell>
          <cell r="AG882" t="str">
            <v>CIF HK</v>
          </cell>
        </row>
        <row r="883">
          <cell r="C883" t="str">
            <v>C49SZX20200110MZ</v>
          </cell>
          <cell r="Y883">
            <v>10000000</v>
          </cell>
          <cell r="AG883" t="str">
            <v>CIF HK</v>
          </cell>
        </row>
        <row r="884">
          <cell r="C884" t="str">
            <v>C49SZX20200097JY</v>
          </cell>
          <cell r="Y884">
            <v>575200</v>
          </cell>
          <cell r="AG884" t="str">
            <v>含税到厂</v>
          </cell>
        </row>
        <row r="885">
          <cell r="C885" t="str">
            <v>C49SZX20200125JY</v>
          </cell>
          <cell r="Y885">
            <v>7771400</v>
          </cell>
          <cell r="AG885" t="str">
            <v>DAP SZ</v>
          </cell>
        </row>
        <row r="886">
          <cell r="C886" t="str">
            <v>C49SZX20200188JY</v>
          </cell>
          <cell r="Y886">
            <v>7771400</v>
          </cell>
          <cell r="AG886" t="str">
            <v>DAP SZ</v>
          </cell>
        </row>
        <row r="887">
          <cell r="C887" t="str">
            <v>C49SZX20200108JL</v>
          </cell>
          <cell r="Y887">
            <v>10500000</v>
          </cell>
          <cell r="AG887" t="str">
            <v>DAP SZ</v>
          </cell>
        </row>
        <row r="888">
          <cell r="C888" t="str">
            <v>C49SZX20200109JL</v>
          </cell>
          <cell r="Y888">
            <v>10500000</v>
          </cell>
          <cell r="AG888" t="str">
            <v>DAP SZ</v>
          </cell>
        </row>
        <row r="889">
          <cell r="C889" t="str">
            <v>C49SZX20200093R1SS</v>
          </cell>
          <cell r="Y889">
            <v>6400000</v>
          </cell>
          <cell r="AG889" t="str">
            <v>DAP SZ</v>
          </cell>
        </row>
        <row r="890">
          <cell r="C890" t="str">
            <v>C49SZX20210028DZ</v>
          </cell>
          <cell r="Y890">
            <v>25000000</v>
          </cell>
          <cell r="AG890" t="str">
            <v>CIF HK</v>
          </cell>
        </row>
        <row r="891">
          <cell r="C891" t="str">
            <v>C49SZX20210028DZ</v>
          </cell>
          <cell r="Y891">
            <v>17800000</v>
          </cell>
          <cell r="AG891" t="str">
            <v>CIF HK</v>
          </cell>
        </row>
        <row r="892">
          <cell r="C892" t="str">
            <v>C49SZX20200099SS</v>
          </cell>
          <cell r="Y892">
            <v>12725000</v>
          </cell>
          <cell r="AG892" t="str">
            <v>DAP SZ</v>
          </cell>
        </row>
        <row r="893">
          <cell r="C893" t="str">
            <v>C49SZX20200111JY</v>
          </cell>
          <cell r="Y893">
            <v>6600000</v>
          </cell>
          <cell r="AG893" t="str">
            <v>DAP SZ</v>
          </cell>
        </row>
        <row r="894">
          <cell r="C894" t="str">
            <v>C49SZX20200112SS</v>
          </cell>
          <cell r="Y894">
            <v>11834000</v>
          </cell>
          <cell r="AG894" t="str">
            <v>DAP SZ</v>
          </cell>
        </row>
        <row r="895">
          <cell r="C895" t="str">
            <v>C49SZX20200115SX</v>
          </cell>
          <cell r="Y895">
            <v>7620000</v>
          </cell>
          <cell r="AG895" t="str">
            <v>DAP JX</v>
          </cell>
        </row>
        <row r="896">
          <cell r="C896" t="str">
            <v>C49SZX20200115SX</v>
          </cell>
          <cell r="Y896">
            <v>7620000</v>
          </cell>
          <cell r="AG896" t="str">
            <v>DAP JX</v>
          </cell>
        </row>
        <row r="897">
          <cell r="C897" t="str">
            <v>C49SZX20200117SX</v>
          </cell>
          <cell r="Y897">
            <v>7620000</v>
          </cell>
          <cell r="AG897" t="str">
            <v>DAP JX</v>
          </cell>
        </row>
        <row r="898">
          <cell r="C898" t="str">
            <v>C49SZX20200117SX</v>
          </cell>
          <cell r="Y898">
            <v>7620000</v>
          </cell>
          <cell r="AG898" t="str">
            <v>DAP JX</v>
          </cell>
        </row>
        <row r="899">
          <cell r="C899" t="str">
            <v>C49SZX20200117SX</v>
          </cell>
          <cell r="Y899">
            <v>7620000</v>
          </cell>
          <cell r="AG899" t="str">
            <v>DAP JX</v>
          </cell>
        </row>
        <row r="900">
          <cell r="C900" t="str">
            <v>C49SZX20200120SX</v>
          </cell>
          <cell r="Y900">
            <v>9300000</v>
          </cell>
          <cell r="AG900" t="str">
            <v>DAP SZ</v>
          </cell>
        </row>
        <row r="901">
          <cell r="C901" t="str">
            <v>C49SZX20200118SS</v>
          </cell>
          <cell r="Y901">
            <v>10500000</v>
          </cell>
          <cell r="AG901" t="str">
            <v>DAP SZ</v>
          </cell>
        </row>
        <row r="902">
          <cell r="C902" t="str">
            <v>BS-SZGZ20071306-ZB</v>
          </cell>
          <cell r="Y902">
            <v>1600000</v>
          </cell>
          <cell r="AG902" t="str">
            <v>DDP SZ</v>
          </cell>
        </row>
        <row r="903">
          <cell r="C903" t="str">
            <v>C49SZX20200119SS</v>
          </cell>
          <cell r="Y903">
            <v>840000</v>
          </cell>
          <cell r="AG903" t="str">
            <v>含税到厂</v>
          </cell>
        </row>
        <row r="904">
          <cell r="C904" t="str">
            <v>C28BJS20200053LY</v>
          </cell>
          <cell r="Y904">
            <v>400000</v>
          </cell>
          <cell r="AG904" t="str">
            <v>含税到厂</v>
          </cell>
        </row>
        <row r="905">
          <cell r="C905" t="str">
            <v>C28BJS20200054LY</v>
          </cell>
          <cell r="Y905">
            <v>1400000</v>
          </cell>
          <cell r="AG905" t="str">
            <v>含税到厂</v>
          </cell>
        </row>
        <row r="906">
          <cell r="C906" t="str">
            <v>102955-ESE-LEL</v>
          </cell>
          <cell r="Y906">
            <v>2975</v>
          </cell>
          <cell r="AG906" t="str">
            <v>含税到厂</v>
          </cell>
        </row>
        <row r="907">
          <cell r="C907" t="str">
            <v>C49SZX20200099R1SS</v>
          </cell>
          <cell r="Y907">
            <v>12465000</v>
          </cell>
          <cell r="AG907" t="str">
            <v>DAP SZ</v>
          </cell>
        </row>
        <row r="908">
          <cell r="C908" t="str">
            <v>C49SZX20200122JY</v>
          </cell>
          <cell r="Y908">
            <v>12545000</v>
          </cell>
          <cell r="AG908" t="str">
            <v>DAP SZ</v>
          </cell>
        </row>
        <row r="909">
          <cell r="C909" t="str">
            <v>C49SZX20200130JZ</v>
          </cell>
          <cell r="Y909">
            <v>12099500</v>
          </cell>
          <cell r="AG909" t="str">
            <v>DAP GZ</v>
          </cell>
        </row>
        <row r="910">
          <cell r="C910" t="str">
            <v>C49SZX20200130JZ</v>
          </cell>
          <cell r="Y910">
            <v>12099500</v>
          </cell>
          <cell r="AG910" t="str">
            <v>DAP GZ</v>
          </cell>
        </row>
        <row r="911">
          <cell r="C911" t="str">
            <v>C49SZX20200130JZ</v>
          </cell>
          <cell r="Y911">
            <v>12099500</v>
          </cell>
          <cell r="AG911" t="str">
            <v>DAP GZ</v>
          </cell>
        </row>
        <row r="912">
          <cell r="C912" t="str">
            <v>C49SZX20200130JZ</v>
          </cell>
          <cell r="Y912">
            <v>12099500</v>
          </cell>
          <cell r="AG912" t="str">
            <v>DAP GZ</v>
          </cell>
        </row>
        <row r="913">
          <cell r="C913" t="str">
            <v>C49SZX20200121JL</v>
          </cell>
          <cell r="Y913">
            <v>950000</v>
          </cell>
          <cell r="AG913" t="str">
            <v>含税到厂</v>
          </cell>
        </row>
        <row r="914">
          <cell r="C914" t="str">
            <v>C49SZX20200121JL</v>
          </cell>
          <cell r="Y914">
            <v>650000</v>
          </cell>
          <cell r="AG914" t="str">
            <v>含税到厂</v>
          </cell>
        </row>
        <row r="915">
          <cell r="C915" t="str">
            <v>C49SZX20200131KW</v>
          </cell>
          <cell r="Y915">
            <v>510000</v>
          </cell>
          <cell r="AG915" t="str">
            <v>含税到厂</v>
          </cell>
        </row>
        <row r="916">
          <cell r="C916" t="str">
            <v>C49SZX20200078CY</v>
          </cell>
          <cell r="Y916">
            <v>15655000</v>
          </cell>
          <cell r="AG916" t="str">
            <v>DAP SZ</v>
          </cell>
        </row>
        <row r="917">
          <cell r="C917" t="str">
            <v>C49SZX20200078CY</v>
          </cell>
          <cell r="Y917">
            <v>15655000</v>
          </cell>
          <cell r="AG917" t="str">
            <v>DAP SZ</v>
          </cell>
        </row>
        <row r="918">
          <cell r="C918" t="str">
            <v>C49SZX20200078CY</v>
          </cell>
          <cell r="Y918">
            <v>7827500</v>
          </cell>
          <cell r="AG918" t="str">
            <v>DAP SZ</v>
          </cell>
        </row>
        <row r="919">
          <cell r="C919" t="str">
            <v>C49SZX20200078CY</v>
          </cell>
          <cell r="Y919">
            <v>7827500</v>
          </cell>
          <cell r="AG919" t="str">
            <v>DAP SZ</v>
          </cell>
        </row>
        <row r="920">
          <cell r="C920" t="str">
            <v>C49SZX20200078CY</v>
          </cell>
          <cell r="Y920">
            <v>7827500</v>
          </cell>
          <cell r="AG920" t="str">
            <v>DAP SZ</v>
          </cell>
        </row>
        <row r="921">
          <cell r="C921" t="str">
            <v>C49SZX20200078CY</v>
          </cell>
          <cell r="Y921">
            <v>7827500</v>
          </cell>
          <cell r="AG921" t="str">
            <v>DAP SZ</v>
          </cell>
        </row>
        <row r="922">
          <cell r="C922" t="str">
            <v>C49SZX20200126JY</v>
          </cell>
          <cell r="Y922">
            <v>611500</v>
          </cell>
          <cell r="AG922" t="str">
            <v>含税到厂</v>
          </cell>
        </row>
        <row r="923">
          <cell r="C923" t="str">
            <v>C49SZX20200126JY</v>
          </cell>
          <cell r="Y923">
            <v>611500</v>
          </cell>
          <cell r="AG923" t="str">
            <v>含税到厂</v>
          </cell>
        </row>
        <row r="924">
          <cell r="C924" t="str">
            <v>C49SZX20200123DZ</v>
          </cell>
          <cell r="Y924">
            <v>1250000</v>
          </cell>
          <cell r="AG924" t="str">
            <v>含税到厂</v>
          </cell>
        </row>
        <row r="925">
          <cell r="C925" t="str">
            <v>C49SZX20200123DZ</v>
          </cell>
          <cell r="Y925">
            <v>1250000</v>
          </cell>
          <cell r="AG925" t="str">
            <v>含税到厂</v>
          </cell>
        </row>
        <row r="926">
          <cell r="C926" t="str">
            <v>C49SZX20200123DZ</v>
          </cell>
          <cell r="Y926">
            <v>600000</v>
          </cell>
          <cell r="AG926" t="str">
            <v>含税到厂</v>
          </cell>
        </row>
        <row r="927">
          <cell r="C927" t="str">
            <v>C28SZX20200056KC</v>
          </cell>
          <cell r="Y927">
            <v>503780</v>
          </cell>
          <cell r="AG927" t="str">
            <v>含税到厂</v>
          </cell>
        </row>
        <row r="928">
          <cell r="C928" t="str">
            <v>C28SZX20200055KC</v>
          </cell>
          <cell r="Y928">
            <v>462900</v>
          </cell>
          <cell r="AG928" t="str">
            <v>含税到厂</v>
          </cell>
        </row>
        <row r="929">
          <cell r="C929" t="str">
            <v>C49SZX20200139JZ</v>
          </cell>
          <cell r="Y929">
            <v>6628360</v>
          </cell>
          <cell r="AG929" t="str">
            <v>DAP GZ</v>
          </cell>
        </row>
        <row r="930">
          <cell r="C930" t="str">
            <v>C49SZX20200139JZ</v>
          </cell>
          <cell r="Y930">
            <v>6628360</v>
          </cell>
          <cell r="AG930" t="str">
            <v>DAP GZ</v>
          </cell>
        </row>
        <row r="931">
          <cell r="C931" t="str">
            <v>C49SZX20200139JZ</v>
          </cell>
          <cell r="Y931">
            <v>6628360</v>
          </cell>
          <cell r="AG931" t="str">
            <v>DAP GZ</v>
          </cell>
        </row>
        <row r="932">
          <cell r="C932" t="str">
            <v>C49SZX20200139JZ</v>
          </cell>
          <cell r="Y932">
            <v>6628360</v>
          </cell>
          <cell r="AG932" t="str">
            <v>DAP GZ</v>
          </cell>
        </row>
        <row r="933">
          <cell r="C933" t="str">
            <v>C49SZX20200139JZ</v>
          </cell>
          <cell r="Y933">
            <v>6628360</v>
          </cell>
          <cell r="AG933" t="str">
            <v>DAP GZ</v>
          </cell>
        </row>
        <row r="934">
          <cell r="C934" t="str">
            <v>C49SZX20200138JZ</v>
          </cell>
          <cell r="Y934">
            <v>6628360</v>
          </cell>
          <cell r="AG934" t="str">
            <v>DAP GZ</v>
          </cell>
        </row>
        <row r="935">
          <cell r="C935" t="str">
            <v>C49SZX20200138JZ</v>
          </cell>
          <cell r="Y935">
            <v>6628360</v>
          </cell>
          <cell r="AG935" t="str">
            <v>DAP GZ</v>
          </cell>
        </row>
        <row r="936">
          <cell r="C936" t="str">
            <v>C49SZX20200138JZ</v>
          </cell>
          <cell r="Y936">
            <v>6628360</v>
          </cell>
          <cell r="AG936" t="str">
            <v>DAP GZ</v>
          </cell>
        </row>
        <row r="937">
          <cell r="C937" t="str">
            <v>C49SZX20200138JZ</v>
          </cell>
          <cell r="Y937">
            <v>6628360</v>
          </cell>
          <cell r="AG937" t="str">
            <v>DAP GZ</v>
          </cell>
        </row>
        <row r="938">
          <cell r="C938" t="str">
            <v>C49SZX20200138JZ</v>
          </cell>
          <cell r="Y938">
            <v>6628360</v>
          </cell>
          <cell r="AG938" t="str">
            <v>DAP GZ</v>
          </cell>
        </row>
        <row r="939">
          <cell r="C939" t="str">
            <v>C49SZX20200133JL</v>
          </cell>
          <cell r="Y939">
            <v>500000</v>
          </cell>
          <cell r="AG939" t="str">
            <v>含税到厂</v>
          </cell>
        </row>
        <row r="940">
          <cell r="C940" t="str">
            <v>C49SZX20200132SX</v>
          </cell>
          <cell r="Y940">
            <v>1010000</v>
          </cell>
          <cell r="AG940" t="str">
            <v>含税到厂</v>
          </cell>
        </row>
        <row r="941">
          <cell r="C941" t="str">
            <v>C49SZX20200143MZ</v>
          </cell>
          <cell r="Y941">
            <v>915000</v>
          </cell>
          <cell r="AG941" t="str">
            <v>含税到厂</v>
          </cell>
        </row>
        <row r="942">
          <cell r="C942" t="str">
            <v>C49SZX20200137SS</v>
          </cell>
          <cell r="Y942">
            <v>6850000</v>
          </cell>
          <cell r="AG942" t="str">
            <v>DAP SZ</v>
          </cell>
        </row>
        <row r="943">
          <cell r="C943" t="str">
            <v>C49SZX20200127KW</v>
          </cell>
          <cell r="Y943">
            <v>1450000</v>
          </cell>
          <cell r="AG943" t="str">
            <v>含税到厂</v>
          </cell>
        </row>
        <row r="944">
          <cell r="C944" t="str">
            <v>C49SZX20200146RW</v>
          </cell>
          <cell r="Y944">
            <v>78997</v>
          </cell>
          <cell r="AG944" t="str">
            <v>CIF HK</v>
          </cell>
        </row>
        <row r="945">
          <cell r="C945" t="str">
            <v>C49SZX20200140RSX</v>
          </cell>
          <cell r="Y945">
            <v>770000</v>
          </cell>
          <cell r="AG945" t="str">
            <v>含税到厂</v>
          </cell>
        </row>
        <row r="946">
          <cell r="C946" t="str">
            <v>C49SZX20200140RSX</v>
          </cell>
          <cell r="Y946">
            <v>1000000</v>
          </cell>
          <cell r="AG946" t="str">
            <v>含税到厂</v>
          </cell>
        </row>
        <row r="947">
          <cell r="C947" t="str">
            <v>SOLMT2061001</v>
          </cell>
          <cell r="Y947">
            <v>34000</v>
          </cell>
          <cell r="AG947" t="str">
            <v>含税到厂</v>
          </cell>
        </row>
        <row r="948">
          <cell r="C948" t="str">
            <v>C49SZX20200141SX</v>
          </cell>
          <cell r="Y948">
            <v>815000</v>
          </cell>
          <cell r="AG948" t="str">
            <v>含税到厂</v>
          </cell>
        </row>
        <row r="949">
          <cell r="C949" t="str">
            <v>C49SZX20200141SX</v>
          </cell>
          <cell r="Y949">
            <v>815000</v>
          </cell>
          <cell r="AG949" t="str">
            <v>含税到厂</v>
          </cell>
        </row>
        <row r="950">
          <cell r="C950" t="str">
            <v>C49SZX20200141SX</v>
          </cell>
          <cell r="Y950">
            <v>815000</v>
          </cell>
          <cell r="AG950" t="str">
            <v>含税到厂</v>
          </cell>
        </row>
        <row r="951">
          <cell r="C951" t="str">
            <v>C49SZX20200141SX</v>
          </cell>
          <cell r="Y951">
            <v>815000</v>
          </cell>
          <cell r="AG951" t="str">
            <v>含税到厂</v>
          </cell>
        </row>
        <row r="952">
          <cell r="C952" t="str">
            <v>C49SZX20200135DZ</v>
          </cell>
          <cell r="Y952">
            <v>16270000</v>
          </cell>
          <cell r="AG952" t="str">
            <v>CIF HK</v>
          </cell>
        </row>
        <row r="953">
          <cell r="C953" t="str">
            <v>C49SZX20200150SS</v>
          </cell>
          <cell r="Y953">
            <v>7448000</v>
          </cell>
          <cell r="AG953" t="str">
            <v>DAP FS</v>
          </cell>
        </row>
        <row r="954">
          <cell r="C954" t="str">
            <v>C49SZX20200150SS</v>
          </cell>
          <cell r="Y954">
            <v>7448000</v>
          </cell>
          <cell r="AG954" t="str">
            <v>DAP FS</v>
          </cell>
        </row>
        <row r="955">
          <cell r="C955" t="str">
            <v>C49SZX20200148JYR1</v>
          </cell>
          <cell r="Y955">
            <v>1136000</v>
          </cell>
          <cell r="AG955" t="str">
            <v>含税到厂</v>
          </cell>
        </row>
        <row r="956">
          <cell r="C956" t="str">
            <v>C49SZX20200149JL</v>
          </cell>
          <cell r="Y956">
            <v>500000</v>
          </cell>
          <cell r="AG956" t="str">
            <v>含税到厂</v>
          </cell>
        </row>
        <row r="957">
          <cell r="C957" t="str">
            <v>C49SZX20200153SS</v>
          </cell>
          <cell r="Y957">
            <v>10734000</v>
          </cell>
          <cell r="AG957" t="str">
            <v>DAP SZ</v>
          </cell>
        </row>
        <row r="958">
          <cell r="C958" t="str">
            <v>C49SZX20200153SS</v>
          </cell>
          <cell r="Y958">
            <v>10734000</v>
          </cell>
          <cell r="AG958" t="str">
            <v>DAP SZ</v>
          </cell>
        </row>
        <row r="959">
          <cell r="C959" t="str">
            <v>C49SZX20200153SS</v>
          </cell>
          <cell r="Y959">
            <v>10734000</v>
          </cell>
          <cell r="AG959" t="str">
            <v>DAP SZ</v>
          </cell>
        </row>
        <row r="960">
          <cell r="C960" t="str">
            <v>C49SZX20200157SX</v>
          </cell>
          <cell r="Y960">
            <v>530000</v>
          </cell>
          <cell r="AG960" t="str">
            <v>含税到厂</v>
          </cell>
        </row>
        <row r="961">
          <cell r="C961" t="str">
            <v>C49SZX20200129JL</v>
          </cell>
          <cell r="Y961">
            <v>8688000</v>
          </cell>
          <cell r="AG961" t="str">
            <v>CIF HK</v>
          </cell>
        </row>
        <row r="962">
          <cell r="C962" t="str">
            <v>C49SZX20200129JL</v>
          </cell>
          <cell r="Y962">
            <v>8688000</v>
          </cell>
          <cell r="AG962" t="str">
            <v>CIF HK</v>
          </cell>
        </row>
        <row r="963">
          <cell r="C963" t="str">
            <v>C49SZX20200129JL</v>
          </cell>
          <cell r="Y963">
            <v>8688000</v>
          </cell>
          <cell r="AG963" t="str">
            <v>CIF HK</v>
          </cell>
        </row>
        <row r="964">
          <cell r="C964" t="str">
            <v>C49SZX20200156JL</v>
          </cell>
          <cell r="Y964">
            <v>12800000</v>
          </cell>
          <cell r="AG964" t="str">
            <v>CIF HK</v>
          </cell>
        </row>
        <row r="965">
          <cell r="C965" t="str">
            <v>C49SZX20200156JL</v>
          </cell>
          <cell r="Y965">
            <v>12800000</v>
          </cell>
          <cell r="AG965" t="str">
            <v>CIF HK</v>
          </cell>
        </row>
        <row r="966">
          <cell r="C966" t="str">
            <v>C49SZX20200156JL</v>
          </cell>
          <cell r="Y966">
            <v>7348000</v>
          </cell>
          <cell r="AG966" t="str">
            <v>CIF HK</v>
          </cell>
        </row>
        <row r="967">
          <cell r="C967" t="str">
            <v>C49SZX20200156JL</v>
          </cell>
          <cell r="Y967">
            <v>7348000</v>
          </cell>
          <cell r="AG967" t="str">
            <v>CIF HK</v>
          </cell>
        </row>
        <row r="968">
          <cell r="C968" t="str">
            <v>C49SZX20200089JL-R1</v>
          </cell>
          <cell r="Y968">
            <v>10800000</v>
          </cell>
          <cell r="AG968" t="str">
            <v>CIF HK</v>
          </cell>
        </row>
        <row r="969">
          <cell r="C969" t="str">
            <v>C49SZX20200089JL-R1</v>
          </cell>
          <cell r="Y969">
            <v>10800000</v>
          </cell>
          <cell r="AG969" t="str">
            <v>CIF HK</v>
          </cell>
        </row>
        <row r="970">
          <cell r="C970" t="str">
            <v>C49SZX20200089JL-R1</v>
          </cell>
          <cell r="Y970">
            <v>10800000</v>
          </cell>
          <cell r="AG970" t="str">
            <v>CIF HK</v>
          </cell>
        </row>
        <row r="971">
          <cell r="C971" t="str">
            <v>C49SZX20200089JL-R1</v>
          </cell>
          <cell r="Y971">
            <v>10800000</v>
          </cell>
          <cell r="AG971" t="str">
            <v>CIF HK</v>
          </cell>
        </row>
        <row r="972">
          <cell r="C972" t="str">
            <v>C49SZX20200089JL-R1</v>
          </cell>
          <cell r="Y972">
            <v>6896000</v>
          </cell>
          <cell r="AG972" t="str">
            <v>CIF HK</v>
          </cell>
        </row>
        <row r="973">
          <cell r="C973" t="str">
            <v>C49SZX20200089JL-R1</v>
          </cell>
          <cell r="Y973">
            <v>6896000</v>
          </cell>
          <cell r="AG973" t="str">
            <v>CIF HK</v>
          </cell>
        </row>
        <row r="974">
          <cell r="C974" t="str">
            <v>C49SZX20200089JL-R1</v>
          </cell>
          <cell r="Y974">
            <v>6896000</v>
          </cell>
          <cell r="AG974" t="str">
            <v>CIF HK</v>
          </cell>
        </row>
        <row r="975">
          <cell r="C975" t="str">
            <v>C49SZX20200089JL-R1</v>
          </cell>
          <cell r="Y975">
            <v>6896000</v>
          </cell>
          <cell r="AG975" t="str">
            <v>CIF HK</v>
          </cell>
        </row>
        <row r="976">
          <cell r="C976" t="str">
            <v>C49SZX20200161SS</v>
          </cell>
          <cell r="Y976">
            <v>7932000</v>
          </cell>
          <cell r="AG976" t="str">
            <v>DAP SZ</v>
          </cell>
        </row>
        <row r="977">
          <cell r="C977" t="str">
            <v>C49SZX20200152SX</v>
          </cell>
          <cell r="Y977">
            <v>15300000</v>
          </cell>
          <cell r="AG977" t="str">
            <v>DAP SZ</v>
          </cell>
        </row>
        <row r="978">
          <cell r="C978" t="str">
            <v>C49SZX20200160JL</v>
          </cell>
          <cell r="Y978">
            <v>8460000</v>
          </cell>
          <cell r="AG978" t="str">
            <v>CIF HK</v>
          </cell>
        </row>
        <row r="979">
          <cell r="C979" t="str">
            <v>C49SZX20200160JL</v>
          </cell>
          <cell r="Y979">
            <v>13500000</v>
          </cell>
          <cell r="AG979" t="str">
            <v>CIF HK</v>
          </cell>
        </row>
        <row r="980">
          <cell r="C980" t="str">
            <v>C49SZX20200155JD</v>
          </cell>
          <cell r="Y980">
            <v>900000</v>
          </cell>
          <cell r="AG980" t="str">
            <v>含税到厂</v>
          </cell>
        </row>
        <row r="981">
          <cell r="C981" t="str">
            <v>C49SZX20200155JD</v>
          </cell>
          <cell r="Y981">
            <v>900000</v>
          </cell>
          <cell r="AG981" t="str">
            <v>含税到厂</v>
          </cell>
        </row>
        <row r="982">
          <cell r="C982" t="str">
            <v>C49SZX20200155JD</v>
          </cell>
          <cell r="Y982">
            <v>875000</v>
          </cell>
          <cell r="AG982" t="str">
            <v>含税到厂</v>
          </cell>
        </row>
        <row r="983">
          <cell r="C983" t="str">
            <v>C49SZX20200155JD</v>
          </cell>
          <cell r="Y983">
            <v>875000</v>
          </cell>
          <cell r="AG983" t="str">
            <v>含税到厂</v>
          </cell>
        </row>
        <row r="984">
          <cell r="C984" t="str">
            <v>C28SZX20200069KC</v>
          </cell>
          <cell r="Y984">
            <v>248000</v>
          </cell>
          <cell r="AG984" t="str">
            <v>含税到厂</v>
          </cell>
        </row>
        <row r="985">
          <cell r="C985" t="str">
            <v>C49SZX20200159EC</v>
          </cell>
          <cell r="Y985">
            <v>11000000</v>
          </cell>
          <cell r="AG985" t="str">
            <v>DAP HZ</v>
          </cell>
        </row>
        <row r="986">
          <cell r="C986" t="str">
            <v>C49SZX20200167MX-R1</v>
          </cell>
          <cell r="Y986">
            <v>19700000</v>
          </cell>
          <cell r="AG986" t="str">
            <v>DAP SZ</v>
          </cell>
        </row>
        <row r="987">
          <cell r="C987" t="str">
            <v>C49SZX20200165SX</v>
          </cell>
          <cell r="Y987">
            <v>11687500</v>
          </cell>
          <cell r="AG987" t="str">
            <v>DAP SZ</v>
          </cell>
        </row>
        <row r="988">
          <cell r="C988" t="str">
            <v>C49SZX20200165SX</v>
          </cell>
          <cell r="Y988">
            <v>11687500</v>
          </cell>
          <cell r="AG988" t="str">
            <v>DAP SZ</v>
          </cell>
        </row>
        <row r="989">
          <cell r="C989" t="str">
            <v>C49SZX20200165SX</v>
          </cell>
          <cell r="Y989">
            <v>11687500</v>
          </cell>
          <cell r="AG989" t="str">
            <v>DAP SZ</v>
          </cell>
        </row>
        <row r="990">
          <cell r="C990" t="str">
            <v>C49SZX20200165SX</v>
          </cell>
          <cell r="Y990">
            <v>11687500</v>
          </cell>
          <cell r="AG990" t="str">
            <v>DAP SZ</v>
          </cell>
        </row>
        <row r="991">
          <cell r="C991" t="str">
            <v>C49SZX20200165SX</v>
          </cell>
          <cell r="Y991">
            <v>11687500</v>
          </cell>
          <cell r="AG991" t="str">
            <v>DAP SZ</v>
          </cell>
        </row>
        <row r="992">
          <cell r="C992" t="str">
            <v>C49SZX20200165SX</v>
          </cell>
          <cell r="Y992">
            <v>11687500</v>
          </cell>
          <cell r="AG992" t="str">
            <v>DAP SZ</v>
          </cell>
        </row>
        <row r="993">
          <cell r="C993" t="str">
            <v>C49SZX20200165SX</v>
          </cell>
          <cell r="Y993">
            <v>11687500</v>
          </cell>
          <cell r="AG993" t="str">
            <v>DAP SZ</v>
          </cell>
        </row>
        <row r="994">
          <cell r="C994" t="str">
            <v>C49SZX20200165SX</v>
          </cell>
          <cell r="Y994">
            <v>11687500</v>
          </cell>
          <cell r="AG994" t="str">
            <v>DAP SZ</v>
          </cell>
        </row>
        <row r="995">
          <cell r="C995" t="str">
            <v>C49SZX20200159JY</v>
          </cell>
          <cell r="Y995">
            <v>6600000</v>
          </cell>
          <cell r="AG995" t="str">
            <v>DAP SZ</v>
          </cell>
        </row>
        <row r="996">
          <cell r="C996" t="str">
            <v>C28SZX20200084KC</v>
          </cell>
          <cell r="Y996">
            <v>420000</v>
          </cell>
          <cell r="AG996" t="str">
            <v>含税到厂</v>
          </cell>
        </row>
        <row r="997">
          <cell r="C997" t="str">
            <v>C49SZX20200168SX</v>
          </cell>
          <cell r="Y997">
            <v>518000</v>
          </cell>
          <cell r="AG997" t="str">
            <v>含税到厂</v>
          </cell>
        </row>
        <row r="998">
          <cell r="C998" t="str">
            <v>C49SZX20200172SS</v>
          </cell>
          <cell r="Y998">
            <v>12306000</v>
          </cell>
          <cell r="AG998" t="str">
            <v>DAP SZ</v>
          </cell>
        </row>
        <row r="999">
          <cell r="C999" t="str">
            <v>C49SZX20200167EC</v>
          </cell>
          <cell r="Y999">
            <v>10000000</v>
          </cell>
          <cell r="AG999" t="str">
            <v>CIF HK</v>
          </cell>
        </row>
        <row r="1000">
          <cell r="C1000" t="str">
            <v>C49SZX20200167EC</v>
          </cell>
          <cell r="Y1000">
            <v>10000000</v>
          </cell>
          <cell r="AG1000" t="str">
            <v>CIF HK</v>
          </cell>
        </row>
        <row r="1001">
          <cell r="C1001" t="str">
            <v>C49SZX20200167EC</v>
          </cell>
          <cell r="Y1001">
            <v>14200000</v>
          </cell>
          <cell r="AG1001" t="str">
            <v>CIF HK</v>
          </cell>
        </row>
        <row r="1002">
          <cell r="C1002" t="str">
            <v>C49SZX20200177DY</v>
          </cell>
          <cell r="Y1002">
            <v>982000</v>
          </cell>
          <cell r="AG1002" t="str">
            <v>含税到厂</v>
          </cell>
        </row>
        <row r="1003">
          <cell r="C1003" t="str">
            <v>C49SZX20200176SX</v>
          </cell>
          <cell r="Y1003">
            <v>15000000</v>
          </cell>
          <cell r="AG1003" t="str">
            <v>DAP DG</v>
          </cell>
        </row>
        <row r="1004">
          <cell r="C1004" t="str">
            <v>C49SZX20200176SX</v>
          </cell>
          <cell r="Y1004">
            <v>15000000</v>
          </cell>
          <cell r="AG1004" t="str">
            <v>DAP DG</v>
          </cell>
        </row>
        <row r="1005">
          <cell r="C1005" t="str">
            <v>C49SZX20200176SX</v>
          </cell>
          <cell r="Y1005">
            <v>6800000</v>
          </cell>
          <cell r="AG1005" t="str">
            <v>DAP DG</v>
          </cell>
        </row>
        <row r="1006">
          <cell r="C1006" t="str">
            <v>C49SZX20200151RX</v>
          </cell>
          <cell r="Y1006">
            <v>6850000</v>
          </cell>
          <cell r="AG1006" t="str">
            <v>DAP SZ</v>
          </cell>
        </row>
        <row r="1007">
          <cell r="C1007" t="str">
            <v>C49SZX20200178SS</v>
          </cell>
          <cell r="Y1007">
            <v>8500000</v>
          </cell>
          <cell r="AG1007" t="str">
            <v>DAP DG</v>
          </cell>
        </row>
        <row r="1008">
          <cell r="C1008" t="str">
            <v>C49SZX20200169DZ</v>
          </cell>
          <cell r="Y1008">
            <v>7672500</v>
          </cell>
          <cell r="AG1008" t="str">
            <v>CIF HK</v>
          </cell>
        </row>
        <row r="1009">
          <cell r="C1009" t="str">
            <v>C49SZX20200169DZ</v>
          </cell>
          <cell r="Y1009">
            <v>7672500</v>
          </cell>
          <cell r="AG1009" t="str">
            <v>CIF HK</v>
          </cell>
        </row>
        <row r="1010">
          <cell r="C1010" t="str">
            <v>C49SZX20200169DZ</v>
          </cell>
          <cell r="Y1010">
            <v>7672500</v>
          </cell>
          <cell r="AG1010" t="str">
            <v>CIF HK</v>
          </cell>
        </row>
        <row r="1011">
          <cell r="C1011" t="str">
            <v>C49SZX20200169DZ</v>
          </cell>
          <cell r="Y1011">
            <v>7672500</v>
          </cell>
          <cell r="AG1011" t="str">
            <v>CIF HK</v>
          </cell>
        </row>
        <row r="1012">
          <cell r="C1012" t="str">
            <v>C49SZX20200175JY</v>
          </cell>
          <cell r="Y1012">
            <v>12910000</v>
          </cell>
          <cell r="AG1012" t="str">
            <v>DAP SZ</v>
          </cell>
        </row>
        <row r="1013">
          <cell r="C1013" t="str">
            <v>C49SZX20200179MZ</v>
          </cell>
          <cell r="Y1013">
            <v>9000000</v>
          </cell>
          <cell r="AG1013" t="str">
            <v>CIF HK</v>
          </cell>
        </row>
        <row r="1014">
          <cell r="C1014" t="str">
            <v>C49SZX20200179MZ</v>
          </cell>
          <cell r="Y1014">
            <v>13300000</v>
          </cell>
          <cell r="AG1014" t="str">
            <v>CIF HK</v>
          </cell>
        </row>
        <row r="1015">
          <cell r="C1015" t="str">
            <v>C49SZX20200171DZ</v>
          </cell>
          <cell r="Y1015">
            <v>1400000</v>
          </cell>
          <cell r="AG1015" t="str">
            <v>含税到厂</v>
          </cell>
        </row>
        <row r="1016">
          <cell r="C1016" t="str">
            <v>C49SZX20200171DZ</v>
          </cell>
          <cell r="Y1016">
            <v>1400000</v>
          </cell>
          <cell r="AG1016" t="str">
            <v>含税到厂</v>
          </cell>
        </row>
        <row r="1017">
          <cell r="C1017" t="str">
            <v>C49SZX20200170DZ</v>
          </cell>
          <cell r="Y1017">
            <v>17531000</v>
          </cell>
          <cell r="AG1017" t="str">
            <v>CIF HK</v>
          </cell>
        </row>
        <row r="1018">
          <cell r="C1018" t="str">
            <v>C49SZX20200170DZ</v>
          </cell>
          <cell r="Y1018">
            <v>17531000</v>
          </cell>
          <cell r="AG1018" t="str">
            <v>CIF HK</v>
          </cell>
        </row>
        <row r="1019">
          <cell r="C1019" t="str">
            <v>C28SZX20200086KC</v>
          </cell>
          <cell r="Y1019">
            <v>51000</v>
          </cell>
          <cell r="AG1019" t="str">
            <v>CIF HK</v>
          </cell>
        </row>
        <row r="1020">
          <cell r="C1020" t="str">
            <v>C28SZX20200087KC</v>
          </cell>
          <cell r="Y1020">
            <v>5820000</v>
          </cell>
          <cell r="AG1020" t="str">
            <v>CIF HK</v>
          </cell>
        </row>
        <row r="1021">
          <cell r="C1021" t="str">
            <v>C28SZX20200088KC</v>
          </cell>
          <cell r="Y1021">
            <v>79000</v>
          </cell>
          <cell r="AG1021" t="str">
            <v>CIF HK</v>
          </cell>
        </row>
        <row r="1022">
          <cell r="C1022" t="str">
            <v>C49SZX20200180SX</v>
          </cell>
          <cell r="Y1022">
            <v>12704790</v>
          </cell>
          <cell r="AG1022" t="str">
            <v>DAP SZ</v>
          </cell>
        </row>
        <row r="1023">
          <cell r="C1023" t="str">
            <v>C49SZX20200180SX</v>
          </cell>
          <cell r="Y1023">
            <v>12704790</v>
          </cell>
          <cell r="AG1023" t="str">
            <v>DAP SZ</v>
          </cell>
        </row>
        <row r="1024">
          <cell r="C1024" t="str">
            <v>C49SZX20200181SX</v>
          </cell>
          <cell r="Y1024">
            <v>7485110</v>
          </cell>
          <cell r="AG1024" t="str">
            <v>DAP SZ</v>
          </cell>
        </row>
        <row r="1025">
          <cell r="C1025" t="str">
            <v>C49SZX20200181SX</v>
          </cell>
          <cell r="Y1025">
            <v>7485110</v>
          </cell>
          <cell r="AG1025" t="str">
            <v>DAP SZ</v>
          </cell>
        </row>
        <row r="1026">
          <cell r="C1026" t="str">
            <v>C49SZX20200173MX</v>
          </cell>
          <cell r="Y1026">
            <v>500000</v>
          </cell>
          <cell r="AG1026" t="str">
            <v>含税到厂</v>
          </cell>
        </row>
        <row r="1027">
          <cell r="C1027" t="str">
            <v>C49SZX20200173MX</v>
          </cell>
          <cell r="Y1027">
            <v>500000</v>
          </cell>
          <cell r="AG1027" t="str">
            <v>含税到厂</v>
          </cell>
        </row>
        <row r="1028">
          <cell r="C1028" t="str">
            <v>C49SZX20200182JY</v>
          </cell>
          <cell r="Y1028">
            <v>12600000</v>
          </cell>
          <cell r="AG1028" t="str">
            <v>DAP SZ</v>
          </cell>
        </row>
        <row r="1029">
          <cell r="C1029" t="str">
            <v>C49SZX20200187SX</v>
          </cell>
          <cell r="Y1029">
            <v>555000</v>
          </cell>
          <cell r="AG1029" t="str">
            <v>含税到厂</v>
          </cell>
        </row>
        <row r="1030">
          <cell r="C1030" t="str">
            <v>C49SZX20200187SX</v>
          </cell>
          <cell r="Y1030">
            <v>555000</v>
          </cell>
          <cell r="AG1030" t="str">
            <v>含税到厂</v>
          </cell>
        </row>
        <row r="1031">
          <cell r="C1031" t="str">
            <v>C49SZX20200187SX</v>
          </cell>
          <cell r="Y1031">
            <v>1000000</v>
          </cell>
          <cell r="AG1031" t="str">
            <v>含税到厂</v>
          </cell>
        </row>
        <row r="1032">
          <cell r="C1032" t="str">
            <v>C49SZX20200113SS</v>
          </cell>
          <cell r="Y1032">
            <v>15450000</v>
          </cell>
          <cell r="AG1032" t="str">
            <v>DAP SZ</v>
          </cell>
        </row>
        <row r="1033">
          <cell r="C1033" t="str">
            <v>C49SZX20200113SS</v>
          </cell>
          <cell r="Y1033">
            <v>15450000</v>
          </cell>
          <cell r="AG1033" t="str">
            <v>DAP SZ</v>
          </cell>
        </row>
        <row r="1034">
          <cell r="C1034" t="str">
            <v>C49SZX20210003JY</v>
          </cell>
          <cell r="Y1034">
            <v>7771400</v>
          </cell>
          <cell r="AG1034" t="str">
            <v>DAP SZ</v>
          </cell>
        </row>
        <row r="1035">
          <cell r="C1035" t="str">
            <v>C49SZX20210003JY</v>
          </cell>
          <cell r="Y1035">
            <v>7771400</v>
          </cell>
          <cell r="AG1035" t="str">
            <v>DAP SZ</v>
          </cell>
        </row>
        <row r="1036">
          <cell r="C1036" t="str">
            <v>C49SZX20200158JL</v>
          </cell>
          <cell r="Y1036">
            <v>15000000</v>
          </cell>
          <cell r="AG1036" t="str">
            <v>CIF HK</v>
          </cell>
        </row>
        <row r="1037">
          <cell r="C1037" t="str">
            <v>C49SZX20200190SS</v>
          </cell>
          <cell r="Y1037">
            <v>11930000</v>
          </cell>
          <cell r="AG1037" t="str">
            <v>DAP SZ</v>
          </cell>
        </row>
        <row r="1038">
          <cell r="C1038" t="str">
            <v>C49SZX20200193SX</v>
          </cell>
          <cell r="Y1038">
            <v>140000</v>
          </cell>
          <cell r="AG1038" t="str">
            <v>DAP SZ</v>
          </cell>
        </row>
        <row r="1039">
          <cell r="C1039" t="str">
            <v>C49SZX20200195SS</v>
          </cell>
          <cell r="Y1039">
            <v>12575000</v>
          </cell>
          <cell r="AG1039" t="str">
            <v>DAP SZ</v>
          </cell>
        </row>
        <row r="1040">
          <cell r="C1040" t="str">
            <v>C49SZX20200191SS</v>
          </cell>
          <cell r="Y1040">
            <v>9526667</v>
          </cell>
          <cell r="AG1040" t="str">
            <v>CIF HK</v>
          </cell>
        </row>
        <row r="1041">
          <cell r="C1041" t="str">
            <v>C49SZX20200191SS</v>
          </cell>
          <cell r="Y1041">
            <v>9526667</v>
          </cell>
          <cell r="AG1041" t="str">
            <v>CIF HK</v>
          </cell>
        </row>
        <row r="1042">
          <cell r="C1042" t="str">
            <v>C49SZX20200191SS</v>
          </cell>
          <cell r="Y1042">
            <v>9526667</v>
          </cell>
          <cell r="AG1042" t="str">
            <v>CIF HK</v>
          </cell>
        </row>
        <row r="1043">
          <cell r="C1043" t="str">
            <v>C49SZX20200191SS</v>
          </cell>
          <cell r="Y1043">
            <v>6300000</v>
          </cell>
          <cell r="AG1043" t="str">
            <v>CIF HK</v>
          </cell>
        </row>
        <row r="1044">
          <cell r="C1044" t="str">
            <v>C49SZX20200191SS</v>
          </cell>
          <cell r="Y1044">
            <v>6300000</v>
          </cell>
          <cell r="AG1044" t="str">
            <v>CIF HK</v>
          </cell>
        </row>
        <row r="1045">
          <cell r="C1045" t="str">
            <v>C49SZX20200166DY</v>
          </cell>
          <cell r="Y1045">
            <v>1450000</v>
          </cell>
          <cell r="AG1045" t="str">
            <v>含税到厂</v>
          </cell>
        </row>
        <row r="1046">
          <cell r="C1046" t="str">
            <v>C49SZX20200196EC</v>
          </cell>
          <cell r="Y1046">
            <v>790000</v>
          </cell>
          <cell r="AG1046" t="str">
            <v>含税到厂</v>
          </cell>
        </row>
        <row r="1047">
          <cell r="C1047" t="str">
            <v>C49SZX20200196EC</v>
          </cell>
          <cell r="Y1047">
            <v>790000</v>
          </cell>
          <cell r="AG1047" t="str">
            <v>含税到厂</v>
          </cell>
        </row>
        <row r="1048">
          <cell r="C1048" t="str">
            <v>C49SZX20200197SS</v>
          </cell>
          <cell r="Y1048">
            <v>6500000</v>
          </cell>
          <cell r="AG1048" t="str">
            <v>DAP SZ</v>
          </cell>
        </row>
        <row r="1049">
          <cell r="C1049" t="str">
            <v>C49SZX20200198JZ</v>
          </cell>
          <cell r="Y1049">
            <v>11500000</v>
          </cell>
          <cell r="AG1049" t="str">
            <v>DAP SZ</v>
          </cell>
        </row>
        <row r="1050">
          <cell r="C1050" t="str">
            <v>C49SZX20200198JZ</v>
          </cell>
          <cell r="Y1050">
            <v>11500000</v>
          </cell>
          <cell r="AG1050" t="str">
            <v>DAP SZ</v>
          </cell>
        </row>
        <row r="1051">
          <cell r="C1051" t="str">
            <v>C49SZX20200199MZ</v>
          </cell>
          <cell r="Y1051">
            <v>12000000</v>
          </cell>
          <cell r="AG1051" t="str">
            <v>CIF HK</v>
          </cell>
        </row>
        <row r="1052">
          <cell r="C1052" t="str">
            <v>C49SZX20200199MZ</v>
          </cell>
          <cell r="Y1052">
            <v>12000000</v>
          </cell>
          <cell r="AG1052" t="str">
            <v>CIF HK</v>
          </cell>
        </row>
        <row r="1053">
          <cell r="C1053" t="str">
            <v>C49SZX20200199MZ</v>
          </cell>
          <cell r="Y1053">
            <v>9000000</v>
          </cell>
          <cell r="AG1053" t="str">
            <v>CIF HK</v>
          </cell>
        </row>
        <row r="1054">
          <cell r="C1054" t="str">
            <v>C49SZX20200200SS</v>
          </cell>
          <cell r="Y1054">
            <v>8700000</v>
          </cell>
          <cell r="AG1054" t="str">
            <v>DAP SZ</v>
          </cell>
        </row>
        <row r="1055">
          <cell r="C1055" t="str">
            <v>C49SZX20200205JZ</v>
          </cell>
          <cell r="Y1055">
            <v>12600000</v>
          </cell>
          <cell r="AG1055" t="str">
            <v>DAP HZ</v>
          </cell>
        </row>
        <row r="1056">
          <cell r="C1056" t="str">
            <v>C49SZX20200205JZ</v>
          </cell>
          <cell r="Y1056">
            <v>9000000</v>
          </cell>
          <cell r="AG1056" t="str">
            <v>DAP HZ</v>
          </cell>
        </row>
        <row r="1057">
          <cell r="C1057" t="str">
            <v>C49SZX20200142SX</v>
          </cell>
          <cell r="Y1057">
            <v>15000000</v>
          </cell>
          <cell r="AG1057" t="str">
            <v>DAP SZ</v>
          </cell>
        </row>
        <row r="1058">
          <cell r="C1058" t="str">
            <v>C49SZX20200142SX</v>
          </cell>
          <cell r="Y1058">
            <v>10290000</v>
          </cell>
          <cell r="AG1058" t="str">
            <v>DAP SZ</v>
          </cell>
        </row>
        <row r="1059">
          <cell r="C1059" t="str">
            <v>C49SZX20200207MZ</v>
          </cell>
          <cell r="Y1059">
            <v>14760000</v>
          </cell>
          <cell r="AG1059" t="str">
            <v>CIF HK</v>
          </cell>
        </row>
        <row r="1060">
          <cell r="C1060" t="str">
            <v>C49SZX20200207MZ</v>
          </cell>
          <cell r="Y1060">
            <v>8250000</v>
          </cell>
          <cell r="AG1060" t="str">
            <v>CIF HK</v>
          </cell>
        </row>
        <row r="1061">
          <cell r="C1061" t="str">
            <v>C49SZX20200207MZ</v>
          </cell>
          <cell r="Y1061">
            <v>8250000</v>
          </cell>
          <cell r="AG1061" t="str">
            <v>CIF HK</v>
          </cell>
        </row>
        <row r="1062">
          <cell r="C1062" t="str">
            <v>C49SZX20200206MZ</v>
          </cell>
          <cell r="Y1062">
            <v>14760000</v>
          </cell>
          <cell r="AG1062" t="str">
            <v>CIF HK</v>
          </cell>
        </row>
        <row r="1063">
          <cell r="C1063" t="str">
            <v>C49SZX20200206MZ</v>
          </cell>
          <cell r="Y1063">
            <v>14760000</v>
          </cell>
          <cell r="AG1063" t="str">
            <v>CIF HK</v>
          </cell>
        </row>
        <row r="1064">
          <cell r="C1064" t="str">
            <v>C49SZX20200206MZ</v>
          </cell>
          <cell r="Y1064">
            <v>8250000</v>
          </cell>
          <cell r="AG1064" t="str">
            <v>CIF HK</v>
          </cell>
        </row>
        <row r="1065">
          <cell r="C1065" t="str">
            <v>C49SZX20200206MZ</v>
          </cell>
          <cell r="Y1065">
            <v>8250000</v>
          </cell>
          <cell r="AG1065" t="str">
            <v>CIF HK</v>
          </cell>
        </row>
        <row r="1066">
          <cell r="C1066" t="str">
            <v>C49SZX20200192SS</v>
          </cell>
          <cell r="Y1066">
            <v>9526667</v>
          </cell>
          <cell r="AG1066" t="str">
            <v>CIF HK</v>
          </cell>
        </row>
        <row r="1067">
          <cell r="C1067" t="str">
            <v>C49SZX20200192SS</v>
          </cell>
          <cell r="Y1067">
            <v>9526667</v>
          </cell>
          <cell r="AG1067" t="str">
            <v>CIF HK</v>
          </cell>
        </row>
        <row r="1068">
          <cell r="C1068" t="str">
            <v>C49SZX20200192SS</v>
          </cell>
          <cell r="Y1068">
            <v>9526667</v>
          </cell>
          <cell r="AG1068" t="str">
            <v>CIF HK</v>
          </cell>
        </row>
        <row r="1069">
          <cell r="C1069" t="str">
            <v>C49SZX20200203SS</v>
          </cell>
          <cell r="Y1069">
            <v>11420000</v>
          </cell>
          <cell r="AG1069" t="str">
            <v>DAP DG</v>
          </cell>
        </row>
        <row r="1070">
          <cell r="C1070" t="str">
            <v>C49SZX20200145JL</v>
          </cell>
          <cell r="Y1070">
            <v>15081320</v>
          </cell>
          <cell r="AG1070" t="str">
            <v>DAP GZ</v>
          </cell>
        </row>
        <row r="1071">
          <cell r="C1071" t="str">
            <v>C49SZX20200145JL</v>
          </cell>
          <cell r="Y1071">
            <v>15081320</v>
          </cell>
          <cell r="AG1071" t="str">
            <v>DAP GZ</v>
          </cell>
        </row>
        <row r="1072">
          <cell r="C1072" t="str">
            <v>C49SZX20200209SX</v>
          </cell>
          <cell r="Y1072">
            <v>553500</v>
          </cell>
          <cell r="AG1072" t="str">
            <v>含税到厂</v>
          </cell>
        </row>
        <row r="1073">
          <cell r="C1073" t="str">
            <v>C28SZX20200081KC</v>
          </cell>
          <cell r="Y1073">
            <v>707000</v>
          </cell>
          <cell r="AG1073" t="str">
            <v>含税到厂</v>
          </cell>
        </row>
        <row r="1074">
          <cell r="C1074" t="str">
            <v>C28SZX20200081KC</v>
          </cell>
          <cell r="Y1074">
            <v>707000</v>
          </cell>
          <cell r="AG1074" t="str">
            <v>含税到厂</v>
          </cell>
        </row>
        <row r="1075">
          <cell r="C1075" t="str">
            <v>C28SZX20200081KC</v>
          </cell>
          <cell r="Y1075">
            <v>707000</v>
          </cell>
          <cell r="AG1075" t="str">
            <v>含税到厂</v>
          </cell>
        </row>
        <row r="1076">
          <cell r="C1076" t="str">
            <v>C49SZX20200210RSX</v>
          </cell>
          <cell r="Y1076">
            <v>10425000</v>
          </cell>
          <cell r="AG1076" t="str">
            <v>DAP HZ</v>
          </cell>
        </row>
        <row r="1077">
          <cell r="C1077" t="str">
            <v>C49SZX20200210RSX</v>
          </cell>
          <cell r="Y1077">
            <v>10425000</v>
          </cell>
          <cell r="AG1077" t="str">
            <v>DAP HZ</v>
          </cell>
        </row>
        <row r="1078">
          <cell r="C1078" t="str">
            <v>C49SZX20200210RSX</v>
          </cell>
          <cell r="Y1078">
            <v>13000000</v>
          </cell>
          <cell r="AG1078" t="str">
            <v>DAP HZ</v>
          </cell>
        </row>
        <row r="1079">
          <cell r="C1079" t="str">
            <v>C49SZX20200210RSX</v>
          </cell>
          <cell r="Y1079">
            <v>13000000</v>
          </cell>
          <cell r="AG1079" t="str">
            <v>DAP HZ</v>
          </cell>
        </row>
        <row r="1080">
          <cell r="C1080" t="str">
            <v>C49SZX20200211SX</v>
          </cell>
          <cell r="Y1080">
            <v>13000000</v>
          </cell>
          <cell r="AG1080" t="str">
            <v>DAP SZ</v>
          </cell>
        </row>
        <row r="1081">
          <cell r="C1081" t="str">
            <v>C49SZX20200211SX</v>
          </cell>
          <cell r="Y1081">
            <v>9000000</v>
          </cell>
          <cell r="AG1081" t="str">
            <v>DAP SZ</v>
          </cell>
        </row>
        <row r="1082">
          <cell r="C1082" t="str">
            <v>C49SZX20200216JL</v>
          </cell>
          <cell r="Y1082">
            <v>12310000</v>
          </cell>
          <cell r="AG1082" t="str">
            <v>DAP SZ</v>
          </cell>
        </row>
        <row r="1083">
          <cell r="C1083" t="str">
            <v>C49SZX20200217JL</v>
          </cell>
          <cell r="Y1083">
            <v>11555000</v>
          </cell>
          <cell r="AG1083" t="str">
            <v>DAP SZ</v>
          </cell>
        </row>
        <row r="1084">
          <cell r="C1084" t="str">
            <v>C49SZX20200217JL</v>
          </cell>
          <cell r="Y1084">
            <v>11555000</v>
          </cell>
          <cell r="AG1084" t="str">
            <v>DAP SZ</v>
          </cell>
        </row>
        <row r="1085">
          <cell r="C1085" t="str">
            <v>C49SZX20200215JL</v>
          </cell>
          <cell r="Y1085">
            <v>500000</v>
          </cell>
          <cell r="AG1085" t="str">
            <v>含税到厂</v>
          </cell>
        </row>
        <row r="1086">
          <cell r="C1086" t="str">
            <v>C49SZX20200219SS</v>
          </cell>
          <cell r="Y1086">
            <v>7186000</v>
          </cell>
          <cell r="AG1086" t="str">
            <v>DAP SZ</v>
          </cell>
        </row>
        <row r="1087">
          <cell r="C1087" t="str">
            <v>C49SZX20200212SX</v>
          </cell>
          <cell r="Y1087">
            <v>7000000</v>
          </cell>
          <cell r="AG1087" t="str">
            <v>DAP BJ</v>
          </cell>
        </row>
        <row r="1088">
          <cell r="C1088" t="str">
            <v>C49SZX20200223SS</v>
          </cell>
          <cell r="Y1088">
            <v>6500000</v>
          </cell>
          <cell r="AG1088" t="str">
            <v>DAP SZ</v>
          </cell>
        </row>
        <row r="1089">
          <cell r="C1089" t="str">
            <v>C49SZX20200223SS</v>
          </cell>
          <cell r="Y1089">
            <v>6500000</v>
          </cell>
          <cell r="AG1089" t="str">
            <v>DAP SZ</v>
          </cell>
        </row>
        <row r="1090">
          <cell r="C1090" t="str">
            <v>C49SZX20200222SS</v>
          </cell>
          <cell r="Y1090">
            <v>7940000</v>
          </cell>
          <cell r="AG1090" t="str">
            <v>DAP SZ</v>
          </cell>
        </row>
        <row r="1091">
          <cell r="C1091" t="str">
            <v>C49SZX20200222SS</v>
          </cell>
          <cell r="Y1091">
            <v>7940000</v>
          </cell>
          <cell r="AG1091" t="str">
            <v>DAP SZ</v>
          </cell>
        </row>
        <row r="1092">
          <cell r="C1092" t="str">
            <v>C49SZX20200222SS</v>
          </cell>
          <cell r="Y1092">
            <v>7940000</v>
          </cell>
          <cell r="AG1092" t="str">
            <v>DAP SZ</v>
          </cell>
        </row>
        <row r="1093">
          <cell r="C1093" t="str">
            <v>C49SZX20200221MZ</v>
          </cell>
          <cell r="Y1093">
            <v>945000</v>
          </cell>
          <cell r="AG1093" t="str">
            <v>含税到厂</v>
          </cell>
        </row>
        <row r="1094">
          <cell r="C1094" t="str">
            <v>C49SZX20200221MZ</v>
          </cell>
          <cell r="Y1094">
            <v>945000</v>
          </cell>
          <cell r="AG1094" t="str">
            <v>含税到厂</v>
          </cell>
        </row>
        <row r="1095">
          <cell r="C1095" t="str">
            <v>C49SZX20200213MX</v>
          </cell>
          <cell r="Y1095">
            <v>10550000</v>
          </cell>
          <cell r="AG1095" t="str">
            <v>DAP SZ</v>
          </cell>
        </row>
        <row r="1096">
          <cell r="C1096" t="str">
            <v>C49SZX20200213MX</v>
          </cell>
          <cell r="Y1096">
            <v>10550000</v>
          </cell>
          <cell r="AG1096" t="str">
            <v>DAP SZ</v>
          </cell>
        </row>
        <row r="1097">
          <cell r="C1097" t="str">
            <v>C49SZX20200213MX</v>
          </cell>
          <cell r="Y1097">
            <v>10550000</v>
          </cell>
          <cell r="AG1097" t="str">
            <v>DAP SZ</v>
          </cell>
        </row>
        <row r="1098">
          <cell r="C1098" t="str">
            <v>C49SZX20200213MX</v>
          </cell>
          <cell r="Y1098">
            <v>10550000</v>
          </cell>
          <cell r="AG1098" t="str">
            <v>DAP SZ</v>
          </cell>
        </row>
        <row r="1099">
          <cell r="C1099" t="str">
            <v>C49SZX20200213MX</v>
          </cell>
          <cell r="Y1099">
            <v>10550000</v>
          </cell>
          <cell r="AG1099" t="str">
            <v>DAP SZ</v>
          </cell>
        </row>
        <row r="1100">
          <cell r="C1100" t="str">
            <v>C49SZX20200213MX</v>
          </cell>
          <cell r="Y1100">
            <v>10550000</v>
          </cell>
          <cell r="AG1100" t="str">
            <v>DAP SZ</v>
          </cell>
        </row>
        <row r="1101">
          <cell r="C1101" t="str">
            <v>C49SZX20200213MX</v>
          </cell>
          <cell r="Y1101">
            <v>10550000</v>
          </cell>
          <cell r="AG1101" t="str">
            <v>DAP SZ</v>
          </cell>
        </row>
        <row r="1102">
          <cell r="C1102" t="str">
            <v>C49SZX20200213MX</v>
          </cell>
          <cell r="Y1102">
            <v>10550000</v>
          </cell>
          <cell r="AG1102" t="str">
            <v>DAP SZ</v>
          </cell>
        </row>
        <row r="1103">
          <cell r="C1103" t="str">
            <v>C49SZX20200213MX</v>
          </cell>
          <cell r="Y1103">
            <v>10550000</v>
          </cell>
          <cell r="AG1103" t="str">
            <v>DAP SZ</v>
          </cell>
        </row>
        <row r="1104">
          <cell r="C1104" t="str">
            <v>C49SZX20200213MX</v>
          </cell>
          <cell r="Y1104">
            <v>10550000</v>
          </cell>
          <cell r="AG1104" t="str">
            <v>DAP SZ</v>
          </cell>
        </row>
        <row r="1105">
          <cell r="C1105" t="str">
            <v>C49SZX20200213MX</v>
          </cell>
          <cell r="Y1105">
            <v>6400000</v>
          </cell>
          <cell r="AG1105" t="str">
            <v>DAP SZ</v>
          </cell>
        </row>
        <row r="1106">
          <cell r="C1106" t="str">
            <v>C49SZX20200213MX</v>
          </cell>
          <cell r="Y1106">
            <v>6400000</v>
          </cell>
          <cell r="AG1106" t="str">
            <v>DAP SZ</v>
          </cell>
        </row>
        <row r="1107">
          <cell r="C1107" t="str">
            <v>C49SZX20200213MX</v>
          </cell>
          <cell r="Y1107">
            <v>6400000</v>
          </cell>
          <cell r="AG1107" t="str">
            <v>DAP SZ</v>
          </cell>
        </row>
        <row r="1108">
          <cell r="C1108" t="str">
            <v>C49SZX20200213MX</v>
          </cell>
          <cell r="Y1108">
            <v>6400000</v>
          </cell>
          <cell r="AG1108" t="str">
            <v>DAP SZ</v>
          </cell>
        </row>
        <row r="1109">
          <cell r="C1109" t="str">
            <v>C49SZX20200213MX</v>
          </cell>
          <cell r="Y1109">
            <v>6400000</v>
          </cell>
          <cell r="AG1109" t="str">
            <v>DAP SZ</v>
          </cell>
        </row>
        <row r="1110">
          <cell r="C1110" t="str">
            <v>C49SZX20200202JY</v>
          </cell>
          <cell r="Y1110">
            <v>13450000</v>
          </cell>
          <cell r="AG1110" t="str">
            <v>CIF HK</v>
          </cell>
        </row>
        <row r="1111">
          <cell r="C1111" t="str">
            <v>C49SZX20200202JY</v>
          </cell>
          <cell r="Y1111">
            <v>13450000</v>
          </cell>
          <cell r="AG1111" t="str">
            <v>CIF HK</v>
          </cell>
        </row>
        <row r="1112">
          <cell r="C1112" t="str">
            <v>C49SZX20200202JY</v>
          </cell>
          <cell r="Y1112">
            <v>13450000</v>
          </cell>
          <cell r="AG1112" t="str">
            <v>CIF HK</v>
          </cell>
        </row>
        <row r="1113">
          <cell r="C1113" t="str">
            <v>C49SZX20200202JY</v>
          </cell>
          <cell r="Y1113">
            <v>13450000</v>
          </cell>
          <cell r="AG1113" t="str">
            <v>CIF HK</v>
          </cell>
        </row>
        <row r="1114">
          <cell r="C1114" t="str">
            <v>C49SZX20200202JY</v>
          </cell>
          <cell r="Y1114">
            <v>9000000</v>
          </cell>
          <cell r="AG1114" t="str">
            <v>CIF HK</v>
          </cell>
        </row>
        <row r="1115">
          <cell r="C1115" t="str">
            <v>C49SZX20200202JY</v>
          </cell>
          <cell r="Y1115">
            <v>9000000</v>
          </cell>
          <cell r="AG1115" t="str">
            <v>CIF HK</v>
          </cell>
        </row>
        <row r="1116">
          <cell r="C1116" t="str">
            <v>C49SZX20200202JY</v>
          </cell>
          <cell r="Y1116">
            <v>9000000</v>
          </cell>
          <cell r="AG1116" t="str">
            <v>CIF HK</v>
          </cell>
        </row>
        <row r="1117">
          <cell r="C1117" t="str">
            <v>C49SZX20200202JY</v>
          </cell>
          <cell r="Y1117">
            <v>9000000</v>
          </cell>
          <cell r="AG1117" t="str">
            <v>CIF HK</v>
          </cell>
        </row>
        <row r="1118">
          <cell r="C1118" t="str">
            <v>C49SZX20200201JY</v>
          </cell>
          <cell r="Y1118">
            <v>13450000</v>
          </cell>
          <cell r="AG1118" t="str">
            <v>CIF HK</v>
          </cell>
        </row>
        <row r="1119">
          <cell r="C1119" t="str">
            <v>C49SZX20200201JY</v>
          </cell>
          <cell r="Y1119">
            <v>13450000</v>
          </cell>
          <cell r="AG1119" t="str">
            <v>CIF HK</v>
          </cell>
        </row>
        <row r="1120">
          <cell r="C1120" t="str">
            <v>C49SZX20200201JY</v>
          </cell>
          <cell r="Y1120">
            <v>13450000</v>
          </cell>
          <cell r="AG1120" t="str">
            <v>CIF HK</v>
          </cell>
        </row>
        <row r="1121">
          <cell r="C1121" t="str">
            <v>C49SZX20200201JY</v>
          </cell>
          <cell r="Y1121">
            <v>13450000</v>
          </cell>
          <cell r="AG1121" t="str">
            <v>CIF HK</v>
          </cell>
        </row>
        <row r="1122">
          <cell r="C1122" t="str">
            <v>C49SZX20200201JY</v>
          </cell>
          <cell r="Y1122">
            <v>9000000</v>
          </cell>
          <cell r="AG1122" t="str">
            <v>CIF HK</v>
          </cell>
        </row>
        <row r="1123">
          <cell r="C1123" t="str">
            <v>C49SZX20200201JY</v>
          </cell>
          <cell r="Y1123">
            <v>9000000</v>
          </cell>
          <cell r="AG1123" t="str">
            <v>CIF HK</v>
          </cell>
        </row>
        <row r="1124">
          <cell r="C1124" t="str">
            <v>C49SZX20200201JY</v>
          </cell>
          <cell r="Y1124">
            <v>9000000</v>
          </cell>
          <cell r="AG1124" t="str">
            <v>CIF HK</v>
          </cell>
        </row>
        <row r="1125">
          <cell r="C1125" t="str">
            <v>C49SZX20200201JY</v>
          </cell>
          <cell r="Y1125">
            <v>9000000</v>
          </cell>
          <cell r="AG1125" t="str">
            <v>CIF HK</v>
          </cell>
        </row>
        <row r="1126">
          <cell r="C1126" t="str">
            <v>C49SZX20200226SS</v>
          </cell>
          <cell r="Y1126">
            <v>7340000</v>
          </cell>
          <cell r="AG1126" t="str">
            <v>DAP SZ</v>
          </cell>
        </row>
        <row r="1127">
          <cell r="C1127" t="str">
            <v>C49SZX20200227MZ</v>
          </cell>
          <cell r="Y1127">
            <v>8000000</v>
          </cell>
          <cell r="AG1127" t="str">
            <v>DAP SZ</v>
          </cell>
        </row>
        <row r="1128">
          <cell r="C1128" t="str">
            <v>C49SZX20200229JY</v>
          </cell>
          <cell r="Y1128">
            <v>12000000</v>
          </cell>
          <cell r="AG1128" t="str">
            <v>DAP SZ</v>
          </cell>
        </row>
        <row r="1129">
          <cell r="C1129" t="str">
            <v>C49SZX20200228JZ</v>
          </cell>
          <cell r="Y1129">
            <v>12800000</v>
          </cell>
          <cell r="AG1129" t="str">
            <v>DAP HZ</v>
          </cell>
        </row>
        <row r="1130">
          <cell r="C1130" t="str">
            <v>C49SZX20200228JZ</v>
          </cell>
          <cell r="Y1130">
            <v>12800000</v>
          </cell>
          <cell r="AG1130" t="str">
            <v>DAP HZ</v>
          </cell>
        </row>
        <row r="1131">
          <cell r="C1131" t="str">
            <v>C49SZX20200228JZ</v>
          </cell>
          <cell r="Y1131">
            <v>9000000</v>
          </cell>
          <cell r="AG1131" t="str">
            <v>DAP HZ</v>
          </cell>
        </row>
        <row r="1132">
          <cell r="C1132" t="str">
            <v>C49SZX20200218JZ</v>
          </cell>
          <cell r="Y1132">
            <v>13500000</v>
          </cell>
          <cell r="AG1132" t="str">
            <v>DAP SZ</v>
          </cell>
        </row>
        <row r="1133">
          <cell r="C1133" t="str">
            <v>C49SZX20200230SS</v>
          </cell>
          <cell r="Y1133">
            <v>7590000</v>
          </cell>
          <cell r="AG1133" t="str">
            <v>DAP SZ</v>
          </cell>
        </row>
        <row r="1134">
          <cell r="C1134" t="str">
            <v>C49SZX20200231SX</v>
          </cell>
          <cell r="Y1134">
            <v>7575000</v>
          </cell>
          <cell r="AG1134" t="str">
            <v>DAP SZ</v>
          </cell>
        </row>
        <row r="1135">
          <cell r="C1135" t="str">
            <v>C49SZX20200231SX</v>
          </cell>
          <cell r="Y1135">
            <v>7575000</v>
          </cell>
          <cell r="AG1135" t="str">
            <v>DAP SZ</v>
          </cell>
        </row>
        <row r="1136">
          <cell r="C1136" t="str">
            <v>C49SZX20200232SX</v>
          </cell>
          <cell r="Y1136">
            <v>11338000</v>
          </cell>
          <cell r="AG1136" t="str">
            <v>DAP SZ</v>
          </cell>
        </row>
        <row r="1137">
          <cell r="C1137" t="str">
            <v>C49SZX20200232SX</v>
          </cell>
          <cell r="Y1137">
            <v>13580000</v>
          </cell>
          <cell r="AG1137" t="str">
            <v>DAP SZ</v>
          </cell>
        </row>
        <row r="1138">
          <cell r="C1138" t="str">
            <v>C49SZX20200232SX</v>
          </cell>
          <cell r="Y1138">
            <v>13580000</v>
          </cell>
          <cell r="AG1138" t="str">
            <v>DAP SZ</v>
          </cell>
        </row>
        <row r="1139">
          <cell r="C1139" t="str">
            <v>C49SZX20200162CY</v>
          </cell>
          <cell r="Y1139">
            <v>8225000</v>
          </cell>
          <cell r="AG1139" t="str">
            <v>DAP SZ</v>
          </cell>
        </row>
        <row r="1140">
          <cell r="C1140" t="str">
            <v>C49SZX20200080DY</v>
          </cell>
          <cell r="Y1140">
            <v>900000</v>
          </cell>
          <cell r="AG1140" t="str">
            <v>含税到厂</v>
          </cell>
        </row>
        <row r="1141">
          <cell r="C1141" t="str">
            <v>C49SZX20200080DY</v>
          </cell>
          <cell r="Y1141">
            <v>630000</v>
          </cell>
          <cell r="AG1141" t="str">
            <v>含税到厂</v>
          </cell>
        </row>
        <row r="1142">
          <cell r="C1142" t="str">
            <v>C49SZX20200237SX</v>
          </cell>
          <cell r="Y1142">
            <v>8600000</v>
          </cell>
          <cell r="AG1142" t="str">
            <v>DAP SZ</v>
          </cell>
        </row>
        <row r="1143">
          <cell r="C1143" t="str">
            <v>C49SZX20200237SX</v>
          </cell>
          <cell r="Y1143">
            <v>8600000</v>
          </cell>
          <cell r="AG1143" t="str">
            <v>DAP SZ</v>
          </cell>
        </row>
        <row r="1144">
          <cell r="C1144" t="str">
            <v>C49SZX20200238SX</v>
          </cell>
          <cell r="Y1144">
            <v>8150000</v>
          </cell>
          <cell r="AG1144" t="str">
            <v>DAP SZ</v>
          </cell>
        </row>
        <row r="1145">
          <cell r="C1145" t="str">
            <v>C49SZX20200238SX</v>
          </cell>
          <cell r="Y1145">
            <v>8150000</v>
          </cell>
          <cell r="AG1145" t="str">
            <v>DAP SZ</v>
          </cell>
        </row>
        <row r="1146">
          <cell r="C1146" t="str">
            <v>C49SZX20200238SX</v>
          </cell>
          <cell r="Y1146">
            <v>8150000</v>
          </cell>
          <cell r="AG1146" t="str">
            <v>DAP SZ</v>
          </cell>
        </row>
        <row r="1147">
          <cell r="C1147" t="str">
            <v>C49SZX20200238SX</v>
          </cell>
          <cell r="Y1147">
            <v>8150000</v>
          </cell>
          <cell r="AG1147" t="str">
            <v>DAP SZ</v>
          </cell>
        </row>
        <row r="1148">
          <cell r="C1148" t="str">
            <v>C49SZX20200240JL</v>
          </cell>
          <cell r="Y1148">
            <v>11530000</v>
          </cell>
          <cell r="AG1148" t="str">
            <v>CIF HK</v>
          </cell>
        </row>
        <row r="1149">
          <cell r="C1149" t="str">
            <v>C49SZX20200240JL</v>
          </cell>
          <cell r="Y1149">
            <v>11530000</v>
          </cell>
          <cell r="AG1149" t="str">
            <v>CIF HK</v>
          </cell>
        </row>
        <row r="1150">
          <cell r="C1150" t="str">
            <v>C49SZX20200240JL</v>
          </cell>
          <cell r="Y1150">
            <v>7500000</v>
          </cell>
          <cell r="AG1150" t="str">
            <v>CIF HK</v>
          </cell>
        </row>
        <row r="1151">
          <cell r="C1151" t="str">
            <v>C49SZX20200240JL</v>
          </cell>
          <cell r="Y1151">
            <v>7500000</v>
          </cell>
          <cell r="AG1151" t="str">
            <v>CIF HK</v>
          </cell>
        </row>
        <row r="1152">
          <cell r="C1152" t="str">
            <v>C49SZX20200233JL</v>
          </cell>
          <cell r="Y1152">
            <v>11530000</v>
          </cell>
          <cell r="AG1152" t="str">
            <v>CIF HK</v>
          </cell>
        </row>
        <row r="1153">
          <cell r="C1153" t="str">
            <v>C49SZX20200233JL</v>
          </cell>
          <cell r="Y1153">
            <v>11530000</v>
          </cell>
          <cell r="AG1153" t="str">
            <v>CIF HK</v>
          </cell>
        </row>
        <row r="1154">
          <cell r="C1154" t="str">
            <v>C49SZX20200233JL</v>
          </cell>
          <cell r="Y1154">
            <v>7500000</v>
          </cell>
          <cell r="AG1154" t="str">
            <v>CIF HK</v>
          </cell>
        </row>
        <row r="1155">
          <cell r="C1155" t="str">
            <v>C49SZX20200233JL</v>
          </cell>
          <cell r="Y1155">
            <v>7500000</v>
          </cell>
          <cell r="AG1155" t="str">
            <v>CIF HK</v>
          </cell>
        </row>
        <row r="1156">
          <cell r="C1156" t="str">
            <v>C49SZX20200241JL</v>
          </cell>
          <cell r="Y1156">
            <v>11530000</v>
          </cell>
          <cell r="AG1156" t="str">
            <v>CIF HK</v>
          </cell>
        </row>
        <row r="1157">
          <cell r="C1157" t="str">
            <v>C49SZX20200241JL</v>
          </cell>
          <cell r="Y1157">
            <v>11530000</v>
          </cell>
          <cell r="AG1157" t="str">
            <v>CIF HK</v>
          </cell>
        </row>
        <row r="1158">
          <cell r="C1158" t="str">
            <v>C49SZX20200241JL</v>
          </cell>
          <cell r="Y1158">
            <v>11530000</v>
          </cell>
          <cell r="AG1158" t="str">
            <v>CIF HK</v>
          </cell>
        </row>
        <row r="1159">
          <cell r="C1159" t="str">
            <v>C49SZX20200241JL</v>
          </cell>
          <cell r="Y1159">
            <v>11530000</v>
          </cell>
          <cell r="AG1159" t="str">
            <v>CIF HK</v>
          </cell>
        </row>
        <row r="1160">
          <cell r="C1160" t="str">
            <v>C49SZX20200241JL</v>
          </cell>
          <cell r="Y1160">
            <v>7500000</v>
          </cell>
          <cell r="AG1160" t="str">
            <v>CIF HK</v>
          </cell>
        </row>
        <row r="1161">
          <cell r="C1161" t="str">
            <v>C49SZX20200241JL</v>
          </cell>
          <cell r="Y1161">
            <v>7500000</v>
          </cell>
          <cell r="AG1161" t="str">
            <v>CIF HK</v>
          </cell>
        </row>
        <row r="1162">
          <cell r="C1162" t="str">
            <v>C49SZX20200241JL</v>
          </cell>
          <cell r="Y1162">
            <v>7500000</v>
          </cell>
          <cell r="AG1162" t="str">
            <v>CIF HK</v>
          </cell>
        </row>
        <row r="1163">
          <cell r="C1163" t="str">
            <v>C49SZX20200241JL</v>
          </cell>
          <cell r="Y1163">
            <v>7500000</v>
          </cell>
          <cell r="AG1163" t="str">
            <v>CIF HK</v>
          </cell>
        </row>
        <row r="1164">
          <cell r="C1164" t="str">
            <v>C49SZX20200239JL</v>
          </cell>
          <cell r="Y1164">
            <v>19000000</v>
          </cell>
          <cell r="AG1164" t="str">
            <v>CIF HK</v>
          </cell>
        </row>
        <row r="1165">
          <cell r="C1165" t="str">
            <v>C49SZX20200239JL</v>
          </cell>
          <cell r="Y1165">
            <v>19000000</v>
          </cell>
          <cell r="AG1165" t="str">
            <v>CIF HK</v>
          </cell>
        </row>
        <row r="1166">
          <cell r="C1166" t="str">
            <v>C49SZX20200239JL</v>
          </cell>
          <cell r="Y1166">
            <v>11000000</v>
          </cell>
          <cell r="AG1166" t="str">
            <v>CIF HK</v>
          </cell>
        </row>
        <row r="1167">
          <cell r="C1167" t="str">
            <v>C49SZX20200239JL</v>
          </cell>
          <cell r="Y1167">
            <v>11000000</v>
          </cell>
          <cell r="AG1167" t="str">
            <v>CIF HK</v>
          </cell>
        </row>
        <row r="1168">
          <cell r="C1168" t="str">
            <v>C49SZX20200240MZ</v>
          </cell>
          <cell r="Y1168">
            <v>12800000</v>
          </cell>
          <cell r="AG1168" t="str">
            <v>DAP SZ</v>
          </cell>
        </row>
        <row r="1169">
          <cell r="C1169" t="str">
            <v>ZS202012031533</v>
          </cell>
          <cell r="Y1169">
            <v>78997</v>
          </cell>
          <cell r="AG1169" t="str">
            <v>CIF HK</v>
          </cell>
        </row>
        <row r="1170">
          <cell r="C1170" t="str">
            <v>C49SZX20200245MZ</v>
          </cell>
          <cell r="Y1170">
            <v>13300000</v>
          </cell>
          <cell r="AG1170" t="str">
            <v>DAP FS</v>
          </cell>
        </row>
        <row r="1171">
          <cell r="C1171" t="str">
            <v>PO#102970-ESE-LEL</v>
          </cell>
          <cell r="Y1171">
            <v>3280</v>
          </cell>
          <cell r="AG1171" t="str">
            <v>含税到厂</v>
          </cell>
        </row>
        <row r="1172">
          <cell r="C1172" t="str">
            <v>C49SZX20200230JY</v>
          </cell>
          <cell r="Y1172">
            <v>7587500</v>
          </cell>
          <cell r="AG1172" t="str">
            <v>CIF HK</v>
          </cell>
        </row>
        <row r="1173">
          <cell r="C1173" t="str">
            <v>C49SZX20200230JY</v>
          </cell>
          <cell r="Y1173">
            <v>7587500</v>
          </cell>
          <cell r="AG1173" t="str">
            <v>CIF HK</v>
          </cell>
        </row>
        <row r="1174">
          <cell r="C1174" t="str">
            <v>C49SZX20200230JY</v>
          </cell>
          <cell r="Y1174">
            <v>7587500</v>
          </cell>
          <cell r="AG1174" t="str">
            <v>CIF HK</v>
          </cell>
        </row>
        <row r="1175">
          <cell r="C1175" t="str">
            <v>C49SZX20200230JY</v>
          </cell>
          <cell r="Y1175">
            <v>7587500</v>
          </cell>
          <cell r="AG1175" t="str">
            <v>CIF HK</v>
          </cell>
        </row>
        <row r="1176">
          <cell r="C1176" t="str">
            <v>C49SZX20200242DZ</v>
          </cell>
          <cell r="Y1176">
            <v>7700000</v>
          </cell>
          <cell r="AG1176" t="str">
            <v>CIF HK</v>
          </cell>
        </row>
        <row r="1177">
          <cell r="C1177" t="str">
            <v>C49SZX20200242DZ</v>
          </cell>
          <cell r="Y1177">
            <v>7700000</v>
          </cell>
          <cell r="AG1177" t="str">
            <v>CIF HK</v>
          </cell>
        </row>
        <row r="1178">
          <cell r="C1178" t="str">
            <v>C49SZX20200243DZ</v>
          </cell>
          <cell r="Y1178">
            <v>11900000</v>
          </cell>
          <cell r="AG1178" t="str">
            <v>CIF HK</v>
          </cell>
        </row>
        <row r="1179">
          <cell r="C1179" t="str">
            <v>C49SZX20200243DZ</v>
          </cell>
          <cell r="Y1179">
            <v>11900000</v>
          </cell>
          <cell r="AG1179" t="str">
            <v>CIF HK</v>
          </cell>
        </row>
        <row r="1180">
          <cell r="C1180" t="str">
            <v>C49SZX20200243DZ</v>
          </cell>
          <cell r="Y1180">
            <v>11900000</v>
          </cell>
          <cell r="AG1180" t="str">
            <v>CIF HK</v>
          </cell>
        </row>
        <row r="1181">
          <cell r="C1181" t="str">
            <v>C49SZX20200243DZ</v>
          </cell>
          <cell r="Y1181">
            <v>7500000</v>
          </cell>
          <cell r="AG1181" t="str">
            <v>CIF HK</v>
          </cell>
        </row>
        <row r="1182">
          <cell r="C1182" t="str">
            <v>C49SZX20200243DZ</v>
          </cell>
          <cell r="Y1182">
            <v>7500000</v>
          </cell>
          <cell r="AG1182" t="str">
            <v>CIF HK</v>
          </cell>
        </row>
        <row r="1183">
          <cell r="C1183" t="str">
            <v>C49SZX20200243DZ</v>
          </cell>
          <cell r="Y1183">
            <v>7500000</v>
          </cell>
          <cell r="AG1183" t="str">
            <v>CIF HK</v>
          </cell>
        </row>
        <row r="1184">
          <cell r="C1184" t="str">
            <v>C49SZX20200243DZ</v>
          </cell>
          <cell r="Y1184">
            <v>7500000</v>
          </cell>
          <cell r="AG1184" t="str">
            <v>CIF HK</v>
          </cell>
        </row>
        <row r="1185">
          <cell r="C1185" t="str">
            <v>C49SZX20200243DZ</v>
          </cell>
          <cell r="Y1185">
            <v>7500000</v>
          </cell>
          <cell r="AG1185" t="str">
            <v>CIF HK</v>
          </cell>
        </row>
        <row r="1186">
          <cell r="C1186" t="str">
            <v>C49SZX20200243DZ</v>
          </cell>
          <cell r="Y1186">
            <v>7500000</v>
          </cell>
          <cell r="AG1186" t="str">
            <v>CIF HK</v>
          </cell>
        </row>
        <row r="1187">
          <cell r="C1187" t="str">
            <v>C49SZX20200243DZ</v>
          </cell>
          <cell r="Y1187">
            <v>7500000</v>
          </cell>
          <cell r="AG1187" t="str">
            <v>CIF HK</v>
          </cell>
        </row>
        <row r="1188">
          <cell r="C1188" t="str">
            <v>C49SZX20200220SX</v>
          </cell>
          <cell r="Y1188">
            <v>1513500</v>
          </cell>
          <cell r="AG1188" t="str">
            <v>含税到厂</v>
          </cell>
        </row>
        <row r="1189">
          <cell r="C1189" t="str">
            <v>C49SZX20200220SX</v>
          </cell>
          <cell r="Y1189">
            <v>1513500</v>
          </cell>
          <cell r="AG1189" t="str">
            <v>含税到厂</v>
          </cell>
        </row>
        <row r="1190">
          <cell r="C1190" t="str">
            <v>C49SZX20200248SX</v>
          </cell>
          <cell r="Y1190">
            <v>640000</v>
          </cell>
          <cell r="AG1190" t="str">
            <v>含税到厂</v>
          </cell>
        </row>
        <row r="1191">
          <cell r="C1191" t="str">
            <v>C49SZX20200248SX</v>
          </cell>
          <cell r="Y1191">
            <v>640000</v>
          </cell>
          <cell r="AG1191" t="str">
            <v>含税到厂</v>
          </cell>
        </row>
        <row r="1192">
          <cell r="C1192" t="str">
            <v>C49SZX20200247MZ</v>
          </cell>
          <cell r="Y1192">
            <v>11500000</v>
          </cell>
          <cell r="AG1192" t="str">
            <v>CIF HK</v>
          </cell>
        </row>
        <row r="1193">
          <cell r="C1193" t="str">
            <v>C49SZX20200255JY</v>
          </cell>
          <cell r="Y1193">
            <v>8900000</v>
          </cell>
          <cell r="AG1193" t="str">
            <v>DAP SZ</v>
          </cell>
        </row>
        <row r="1194">
          <cell r="C1194" t="str">
            <v>C49SZX20200249SX</v>
          </cell>
          <cell r="Y1194">
            <v>13000000</v>
          </cell>
          <cell r="AG1194" t="str">
            <v>DAP SZ</v>
          </cell>
        </row>
        <row r="1195">
          <cell r="C1195" t="str">
            <v>C49SZX20200246MX</v>
          </cell>
          <cell r="Y1195">
            <v>11900000</v>
          </cell>
          <cell r="AG1195" t="str">
            <v>DAP DG</v>
          </cell>
        </row>
        <row r="1196">
          <cell r="C1196" t="str">
            <v>C49SZX20200257JY</v>
          </cell>
          <cell r="Y1196">
            <v>12400000</v>
          </cell>
          <cell r="AG1196" t="str">
            <v>DAP SZ</v>
          </cell>
        </row>
        <row r="1197">
          <cell r="C1197" t="str">
            <v>C49SZX20200257JY</v>
          </cell>
          <cell r="Y1197">
            <v>12400000</v>
          </cell>
          <cell r="AG1197" t="str">
            <v>DAP SZ</v>
          </cell>
        </row>
        <row r="1198">
          <cell r="C1198" t="str">
            <v>C49SZX20200257JY</v>
          </cell>
          <cell r="Y1198">
            <v>8660000</v>
          </cell>
          <cell r="AG1198" t="str">
            <v>DAP SZ</v>
          </cell>
        </row>
        <row r="1199">
          <cell r="C1199" t="str">
            <v>C49SZX20200257JY</v>
          </cell>
          <cell r="Y1199">
            <v>8660000</v>
          </cell>
          <cell r="AG1199" t="str">
            <v>DAP SZ</v>
          </cell>
        </row>
        <row r="1200">
          <cell r="C1200" t="str">
            <v>C49SZX20200258JY</v>
          </cell>
          <cell r="Y1200">
            <v>12400000</v>
          </cell>
          <cell r="AG1200" t="str">
            <v>DAP SZ</v>
          </cell>
        </row>
        <row r="1201">
          <cell r="C1201" t="str">
            <v>C49SZX20200258JY</v>
          </cell>
          <cell r="Y1201">
            <v>12400000</v>
          </cell>
          <cell r="AG1201" t="str">
            <v>DAP SZ</v>
          </cell>
        </row>
        <row r="1202">
          <cell r="C1202" t="str">
            <v>C49SZX20200258JY</v>
          </cell>
          <cell r="Y1202">
            <v>12400000</v>
          </cell>
          <cell r="AG1202" t="str">
            <v>DAP SZ</v>
          </cell>
        </row>
        <row r="1203">
          <cell r="C1203" t="str">
            <v>C49SZX20200258JY</v>
          </cell>
          <cell r="Y1203">
            <v>12400000</v>
          </cell>
          <cell r="AG1203" t="str">
            <v>DAP SZ</v>
          </cell>
        </row>
        <row r="1204">
          <cell r="C1204" t="str">
            <v>C49SZX20200258JY</v>
          </cell>
          <cell r="Y1204">
            <v>8518000</v>
          </cell>
          <cell r="AG1204" t="str">
            <v>DAP SZ</v>
          </cell>
        </row>
        <row r="1205">
          <cell r="C1205" t="str">
            <v>C49SZX20200258JY</v>
          </cell>
          <cell r="Y1205">
            <v>8518000</v>
          </cell>
          <cell r="AG1205" t="str">
            <v>DAP SZ</v>
          </cell>
        </row>
        <row r="1206">
          <cell r="C1206" t="str">
            <v>C49SZX20200260LC</v>
          </cell>
          <cell r="Y1206">
            <v>8110000</v>
          </cell>
          <cell r="AG1206" t="str">
            <v>DAP DG</v>
          </cell>
        </row>
        <row r="1207">
          <cell r="C1207" t="str">
            <v>C49SZX20210001SS</v>
          </cell>
          <cell r="Y1207">
            <v>11000000</v>
          </cell>
          <cell r="AG1207" t="str">
            <v>DAP SZ</v>
          </cell>
        </row>
        <row r="1208">
          <cell r="C1208" t="str">
            <v>C49SZX20210002SX</v>
          </cell>
          <cell r="Y1208">
            <v>12605000</v>
          </cell>
          <cell r="AG1208" t="str">
            <v>DAP SZ</v>
          </cell>
        </row>
        <row r="1209">
          <cell r="C1209" t="str">
            <v>C49SZX20210005SX</v>
          </cell>
          <cell r="Y1209">
            <v>8835532</v>
          </cell>
          <cell r="AG1209" t="str">
            <v>DAP SZ</v>
          </cell>
        </row>
        <row r="1210">
          <cell r="C1210" t="str">
            <v>C49SZX20210006SX</v>
          </cell>
          <cell r="Y1210">
            <v>9300000</v>
          </cell>
          <cell r="AG1210" t="str">
            <v>DAP FS</v>
          </cell>
        </row>
        <row r="1211">
          <cell r="C1211" t="str">
            <v>C49SZX20210007DZ</v>
          </cell>
          <cell r="Y1211">
            <v>875000</v>
          </cell>
          <cell r="AG1211" t="str">
            <v>含税到厂</v>
          </cell>
        </row>
        <row r="1212">
          <cell r="C1212" t="str">
            <v>C49SZX20210007DZ</v>
          </cell>
          <cell r="Y1212">
            <v>875000</v>
          </cell>
          <cell r="AG1212" t="str">
            <v>含税到厂</v>
          </cell>
        </row>
        <row r="1213">
          <cell r="C1213" t="str">
            <v>C49SZX20210007DZ</v>
          </cell>
          <cell r="Y1213">
            <v>875000</v>
          </cell>
          <cell r="AG1213" t="str">
            <v>含税到厂</v>
          </cell>
        </row>
        <row r="1214">
          <cell r="C1214" t="str">
            <v>C49SZX20210007DZ</v>
          </cell>
          <cell r="Y1214">
            <v>875000</v>
          </cell>
          <cell r="AG1214" t="str">
            <v>含税到厂</v>
          </cell>
        </row>
        <row r="1215">
          <cell r="C1215" t="str">
            <v>C49SZX20210012SX</v>
          </cell>
          <cell r="Y1215">
            <v>6800000</v>
          </cell>
          <cell r="AG1215" t="str">
            <v>DAP FS</v>
          </cell>
        </row>
        <row r="1216">
          <cell r="C1216">
            <v>4300001309</v>
          </cell>
          <cell r="Y1216">
            <v>354000</v>
          </cell>
          <cell r="AG1216" t="str">
            <v>含税到厂</v>
          </cell>
        </row>
        <row r="1217">
          <cell r="C1217" t="str">
            <v>C49SZX20210013SS</v>
          </cell>
          <cell r="Y1217">
            <v>8900000</v>
          </cell>
          <cell r="AG1217" t="str">
            <v>DAP SZ</v>
          </cell>
        </row>
        <row r="1218">
          <cell r="C1218" t="str">
            <v>C49SZX20210013SS</v>
          </cell>
          <cell r="Y1218">
            <v>12000000</v>
          </cell>
          <cell r="AG1218" t="str">
            <v>DAP SZ</v>
          </cell>
        </row>
        <row r="1219">
          <cell r="C1219" t="str">
            <v>C28SZX20200127RW</v>
          </cell>
          <cell r="Y1219">
            <v>13880000</v>
          </cell>
          <cell r="AG1219" t="str">
            <v>DAP DG</v>
          </cell>
        </row>
        <row r="1220">
          <cell r="C1220" t="str">
            <v>C49SZX20210018SX</v>
          </cell>
          <cell r="Y1220">
            <v>7100000</v>
          </cell>
          <cell r="AG1220" t="str">
            <v>DAP JA</v>
          </cell>
        </row>
        <row r="1221">
          <cell r="C1221" t="str">
            <v>C49SZX20210009MZ</v>
          </cell>
          <cell r="Y1221">
            <v>12000000</v>
          </cell>
          <cell r="AG1221" t="str">
            <v>DAP HZ</v>
          </cell>
        </row>
        <row r="1222">
          <cell r="C1222" t="str">
            <v>C49SZX20210009MZ</v>
          </cell>
          <cell r="Y1222">
            <v>12000000</v>
          </cell>
          <cell r="AG1222" t="str">
            <v>DAP HZ</v>
          </cell>
        </row>
        <row r="1223">
          <cell r="C1223" t="str">
            <v>C49SZX20210009MZ</v>
          </cell>
          <cell r="Y1223">
            <v>12000000</v>
          </cell>
          <cell r="AG1223" t="str">
            <v>DAP HZ</v>
          </cell>
        </row>
        <row r="1224">
          <cell r="C1224" t="str">
            <v>C49SZX20210009MZ</v>
          </cell>
          <cell r="Y1224">
            <v>9300000</v>
          </cell>
          <cell r="AG1224" t="str">
            <v>DAP HZ</v>
          </cell>
        </row>
        <row r="1225">
          <cell r="C1225" t="str">
            <v>C49SZX20210009MZ</v>
          </cell>
          <cell r="Y1225">
            <v>9300000</v>
          </cell>
          <cell r="AG1225" t="str">
            <v>DAP HZ</v>
          </cell>
        </row>
        <row r="1226">
          <cell r="C1226" t="str">
            <v>C49SZX20210009MZ</v>
          </cell>
          <cell r="Y1226">
            <v>9300000</v>
          </cell>
          <cell r="AG1226" t="str">
            <v>DAP HZ</v>
          </cell>
        </row>
        <row r="1227">
          <cell r="C1227" t="str">
            <v>C49SZX20210020SX</v>
          </cell>
          <cell r="Y1227">
            <v>6920000</v>
          </cell>
          <cell r="AG1227" t="str">
            <v>DAP HZ</v>
          </cell>
        </row>
        <row r="1228">
          <cell r="C1228" t="str">
            <v>C49SZX20210025DZ</v>
          </cell>
          <cell r="Y1228">
            <v>12640000</v>
          </cell>
          <cell r="AG1228" t="str">
            <v>DAP SZ</v>
          </cell>
        </row>
        <row r="1229">
          <cell r="C1229" t="str">
            <v>C49SZX20210026DZ</v>
          </cell>
          <cell r="Y1229">
            <v>13700000</v>
          </cell>
          <cell r="AG1229" t="str">
            <v>DAP CS</v>
          </cell>
        </row>
        <row r="1230">
          <cell r="C1230" t="str">
            <v>C49SZX20210026DZ</v>
          </cell>
          <cell r="Y1230">
            <v>13700000</v>
          </cell>
          <cell r="AG1230" t="str">
            <v>DAP CS</v>
          </cell>
        </row>
        <row r="1231">
          <cell r="C1231" t="str">
            <v>C49SZX20210010JY</v>
          </cell>
          <cell r="Y1231">
            <v>14400000</v>
          </cell>
          <cell r="AG1231" t="str">
            <v>CIF HK</v>
          </cell>
        </row>
        <row r="1232">
          <cell r="C1232" t="str">
            <v>C49SZX20210010JY</v>
          </cell>
          <cell r="Y1232">
            <v>14400000</v>
          </cell>
          <cell r="AG1232" t="str">
            <v>CIF HK</v>
          </cell>
        </row>
        <row r="1233">
          <cell r="C1233" t="str">
            <v>C49SZX20210010JY</v>
          </cell>
          <cell r="Y1233">
            <v>14400000</v>
          </cell>
          <cell r="AG1233" t="str">
            <v>CIF HK</v>
          </cell>
        </row>
        <row r="1234">
          <cell r="C1234" t="str">
            <v>C49SZX20210010JY</v>
          </cell>
          <cell r="Y1234">
            <v>9000000</v>
          </cell>
          <cell r="AG1234" t="str">
            <v>CIF HK</v>
          </cell>
        </row>
        <row r="1235">
          <cell r="C1235" t="str">
            <v>C49SZX20210010JY</v>
          </cell>
          <cell r="Y1235">
            <v>9000000</v>
          </cell>
          <cell r="AG1235" t="str">
            <v>CIF HK</v>
          </cell>
        </row>
        <row r="1236">
          <cell r="C1236" t="str">
            <v>C49SZX20210010JY</v>
          </cell>
          <cell r="Y1236">
            <v>9000000</v>
          </cell>
          <cell r="AG1236" t="str">
            <v>CIF HK</v>
          </cell>
        </row>
        <row r="1237">
          <cell r="C1237" t="str">
            <v>C49SZX20210010JY</v>
          </cell>
          <cell r="Y1237">
            <v>9000000</v>
          </cell>
          <cell r="AG1237" t="str">
            <v>CIF HK</v>
          </cell>
        </row>
        <row r="1238">
          <cell r="C1238" t="str">
            <v>C49SZX20210029SS</v>
          </cell>
          <cell r="Y1238">
            <v>6800000</v>
          </cell>
          <cell r="AG1238" t="str">
            <v>DAP FS</v>
          </cell>
        </row>
        <row r="1239">
          <cell r="C1239" t="str">
            <v>C49SZX20210015SS</v>
          </cell>
          <cell r="Y1239">
            <v>628000</v>
          </cell>
          <cell r="AG1239" t="str">
            <v>含税到厂</v>
          </cell>
        </row>
        <row r="1240">
          <cell r="C1240" t="str">
            <v>C49SZX20210031SX</v>
          </cell>
          <cell r="Y1240">
            <v>12650000</v>
          </cell>
          <cell r="AG1240" t="str">
            <v>DAP SZ</v>
          </cell>
        </row>
        <row r="1241">
          <cell r="C1241" t="str">
            <v>C49SZX20210031SX</v>
          </cell>
          <cell r="Y1241">
            <v>12650000</v>
          </cell>
          <cell r="AG1241" t="str">
            <v>DAP SZ</v>
          </cell>
        </row>
        <row r="1242">
          <cell r="C1242" t="str">
            <v>C49SZX20210031SX</v>
          </cell>
          <cell r="Y1242">
            <v>12650000</v>
          </cell>
          <cell r="AG1242" t="str">
            <v>DAP SZ</v>
          </cell>
        </row>
        <row r="1243">
          <cell r="C1243" t="str">
            <v>C49SZX20210031SX</v>
          </cell>
          <cell r="Y1243">
            <v>7419600</v>
          </cell>
          <cell r="AG1243" t="str">
            <v>DAP SZ</v>
          </cell>
        </row>
        <row r="1244">
          <cell r="C1244" t="str">
            <v>C49SZX20210021SS</v>
          </cell>
          <cell r="Y1244">
            <v>1430000</v>
          </cell>
          <cell r="AG1244" t="str">
            <v>含税到厂</v>
          </cell>
        </row>
        <row r="1245">
          <cell r="C1245" t="str">
            <v>C49SZX20210021SS</v>
          </cell>
          <cell r="Y1245">
            <v>1430000</v>
          </cell>
          <cell r="AG1245" t="str">
            <v>含税到厂</v>
          </cell>
        </row>
        <row r="1246">
          <cell r="C1246" t="str">
            <v>C49SZX20210021SS</v>
          </cell>
          <cell r="Y1246">
            <v>1430000</v>
          </cell>
          <cell r="AG1246" t="str">
            <v>含税到厂</v>
          </cell>
        </row>
        <row r="1247">
          <cell r="C1247" t="str">
            <v>C49SZX20210021SS</v>
          </cell>
          <cell r="Y1247">
            <v>1430000</v>
          </cell>
          <cell r="AG1247" t="str">
            <v>含税到厂</v>
          </cell>
        </row>
        <row r="1248">
          <cell r="C1248" t="str">
            <v>C49SZX20210022VG</v>
          </cell>
          <cell r="Y1248">
            <v>12726000</v>
          </cell>
          <cell r="AG1248" t="str">
            <v>DAP SZ</v>
          </cell>
        </row>
        <row r="1249">
          <cell r="C1249" t="str">
            <v>C49SZX20210023VG</v>
          </cell>
          <cell r="Y1249">
            <v>13300000</v>
          </cell>
          <cell r="AG1249" t="str">
            <v>DAP SZ</v>
          </cell>
        </row>
        <row r="1250">
          <cell r="C1250" t="str">
            <v>C49SZX20210019JY</v>
          </cell>
          <cell r="Y1250">
            <v>12000000</v>
          </cell>
          <cell r="AG1250" t="str">
            <v>DAP SZ</v>
          </cell>
        </row>
        <row r="1251">
          <cell r="C1251" t="str">
            <v>C49SZX20210019JY</v>
          </cell>
          <cell r="Y1251">
            <v>12000000</v>
          </cell>
          <cell r="AG1251" t="str">
            <v>DAP SZ</v>
          </cell>
        </row>
        <row r="1252">
          <cell r="C1252" t="str">
            <v>C49SZX20210019JY</v>
          </cell>
          <cell r="Y1252">
            <v>8000000</v>
          </cell>
          <cell r="AG1252" t="str">
            <v>DAP SZ</v>
          </cell>
        </row>
        <row r="1253">
          <cell r="C1253" t="str">
            <v>C49SZX20210019JY</v>
          </cell>
          <cell r="Y1253">
            <v>8000000</v>
          </cell>
          <cell r="AG1253" t="str">
            <v>DAP SZ</v>
          </cell>
        </row>
        <row r="1254">
          <cell r="C1254" t="str">
            <v>C49SZX20210019JY</v>
          </cell>
          <cell r="Y1254">
            <v>8000000</v>
          </cell>
          <cell r="AG1254" t="str">
            <v>DAP SZ</v>
          </cell>
        </row>
        <row r="1255">
          <cell r="C1255" t="str">
            <v>C49SZX20210029DZ</v>
          </cell>
          <cell r="Y1255">
            <v>24630000</v>
          </cell>
          <cell r="AG1255" t="str">
            <v>CIF HK</v>
          </cell>
        </row>
        <row r="1256">
          <cell r="C1256" t="str">
            <v>C49SZX20210038SX</v>
          </cell>
          <cell r="Y1256">
            <v>13000000</v>
          </cell>
          <cell r="AG1256" t="str">
            <v>DAP SZ</v>
          </cell>
        </row>
        <row r="1257">
          <cell r="C1257" t="str">
            <v>C49SZX20210038SX</v>
          </cell>
          <cell r="Y1257">
            <v>7907000</v>
          </cell>
          <cell r="AG1257" t="str">
            <v>DAP SZ</v>
          </cell>
        </row>
        <row r="1258">
          <cell r="C1258" t="str">
            <v>C49SZX20210030SX</v>
          </cell>
          <cell r="Y1258">
            <v>6950000</v>
          </cell>
          <cell r="AG1258" t="str">
            <v>DAP SZ</v>
          </cell>
        </row>
        <row r="1259">
          <cell r="C1259" t="str">
            <v>C49SZX20210037SX</v>
          </cell>
          <cell r="Y1259">
            <v>14000000</v>
          </cell>
          <cell r="AG1259" t="str">
            <v>DAP SZ</v>
          </cell>
        </row>
        <row r="1260">
          <cell r="C1260" t="str">
            <v>C49SZX20210037SX</v>
          </cell>
          <cell r="Y1260">
            <v>10000000</v>
          </cell>
          <cell r="AG1260" t="str">
            <v>DAP SZ</v>
          </cell>
        </row>
        <row r="1261">
          <cell r="C1261" t="str">
            <v>C49SZX20210032JL</v>
          </cell>
          <cell r="Y1261">
            <v>11570000</v>
          </cell>
          <cell r="AG1261" t="str">
            <v>DAP SZ</v>
          </cell>
        </row>
        <row r="1262">
          <cell r="C1262" t="str">
            <v>C49SZX20210032JL</v>
          </cell>
          <cell r="Y1262">
            <v>11570000</v>
          </cell>
          <cell r="AG1262" t="str">
            <v>DAP SZ</v>
          </cell>
        </row>
        <row r="1263">
          <cell r="C1263" t="str">
            <v>C49SZX20210032JL</v>
          </cell>
          <cell r="Y1263">
            <v>11570000</v>
          </cell>
          <cell r="AG1263" t="str">
            <v>DAP SZ</v>
          </cell>
        </row>
        <row r="1264">
          <cell r="C1264" t="str">
            <v>C49SZX20210032JL</v>
          </cell>
          <cell r="Y1264">
            <v>8150000</v>
          </cell>
          <cell r="AG1264" t="str">
            <v>DAP SZ</v>
          </cell>
        </row>
        <row r="1265">
          <cell r="C1265" t="str">
            <v>C49SZX20210033JL</v>
          </cell>
          <cell r="Y1265">
            <v>11570000</v>
          </cell>
          <cell r="AG1265" t="str">
            <v>DAP SZ</v>
          </cell>
        </row>
        <row r="1266">
          <cell r="C1266" t="str">
            <v>C49SZX20210033JL</v>
          </cell>
          <cell r="Y1266">
            <v>11570000</v>
          </cell>
          <cell r="AG1266" t="str">
            <v>DAP SZ</v>
          </cell>
        </row>
        <row r="1267">
          <cell r="C1267" t="str">
            <v>C49SZX20210033JL</v>
          </cell>
          <cell r="Y1267">
            <v>11570000</v>
          </cell>
          <cell r="AG1267" t="str">
            <v>DAP SZ</v>
          </cell>
        </row>
        <row r="1268">
          <cell r="C1268" t="str">
            <v>C49SZX20210033JL</v>
          </cell>
          <cell r="Y1268">
            <v>8150000</v>
          </cell>
          <cell r="AG1268" t="str">
            <v>DAP SZ</v>
          </cell>
        </row>
        <row r="1269">
          <cell r="C1269" t="str">
            <v>C49SZX20210011JY</v>
          </cell>
          <cell r="Y1269">
            <v>13450000</v>
          </cell>
          <cell r="AG1269" t="str">
            <v>CIF HK</v>
          </cell>
        </row>
        <row r="1270">
          <cell r="C1270" t="str">
            <v>C49SZX20210011JY</v>
          </cell>
          <cell r="Y1270">
            <v>13450000</v>
          </cell>
          <cell r="AG1270" t="str">
            <v>CIF HK</v>
          </cell>
        </row>
        <row r="1271">
          <cell r="C1271" t="str">
            <v>C49SZX20210011JY</v>
          </cell>
          <cell r="Y1271">
            <v>13450000</v>
          </cell>
          <cell r="AG1271" t="str">
            <v>CIF HK</v>
          </cell>
        </row>
        <row r="1272">
          <cell r="C1272" t="str">
            <v>C49SZX20210011JY</v>
          </cell>
          <cell r="Y1272">
            <v>13450000</v>
          </cell>
          <cell r="AG1272" t="str">
            <v>CIF HK</v>
          </cell>
        </row>
        <row r="1273">
          <cell r="C1273" t="str">
            <v>C49SZX20210011JY</v>
          </cell>
          <cell r="Y1273">
            <v>9000000</v>
          </cell>
          <cell r="AG1273" t="str">
            <v>CIF HK</v>
          </cell>
        </row>
        <row r="1274">
          <cell r="C1274" t="str">
            <v>C49SZX20210011JY</v>
          </cell>
          <cell r="Y1274">
            <v>9000000</v>
          </cell>
          <cell r="AG1274" t="str">
            <v>CIF HK</v>
          </cell>
        </row>
        <row r="1275">
          <cell r="C1275" t="str">
            <v>C49SZX20210011JY</v>
          </cell>
          <cell r="Y1275">
            <v>9000000</v>
          </cell>
          <cell r="AG1275" t="str">
            <v>CIF HK</v>
          </cell>
        </row>
        <row r="1276">
          <cell r="C1276" t="str">
            <v>C49SZX20210011JY</v>
          </cell>
          <cell r="Y1276">
            <v>9000000</v>
          </cell>
          <cell r="AG1276" t="str">
            <v>CIF HK</v>
          </cell>
        </row>
        <row r="1277">
          <cell r="C1277" t="str">
            <v>C28HKG2021013KC</v>
          </cell>
          <cell r="Y1277">
            <v>12780000</v>
          </cell>
          <cell r="AG1277" t="str">
            <v>CIF HK</v>
          </cell>
        </row>
        <row r="1278">
          <cell r="C1278" t="str">
            <v>C49SZX20210036JZ</v>
          </cell>
          <cell r="Y1278">
            <v>14200000</v>
          </cell>
          <cell r="AG1278" t="str">
            <v>DAP SZ</v>
          </cell>
        </row>
        <row r="1279">
          <cell r="C1279" t="str">
            <v>C49SZX20210043AY</v>
          </cell>
          <cell r="Y1279">
            <v>8900000</v>
          </cell>
          <cell r="AG1279" t="str">
            <v>DAP SZ</v>
          </cell>
        </row>
        <row r="1280">
          <cell r="C1280" t="str">
            <v>C49SZX20210043AY</v>
          </cell>
          <cell r="Y1280">
            <v>11500000</v>
          </cell>
          <cell r="AG1280" t="str">
            <v>DAP SZ</v>
          </cell>
        </row>
        <row r="1281">
          <cell r="C1281" t="str">
            <v>C49SZX20210040DY</v>
          </cell>
          <cell r="Y1281">
            <v>1030000</v>
          </cell>
          <cell r="AG1281" t="str">
            <v>含税到厂</v>
          </cell>
        </row>
        <row r="1282">
          <cell r="C1282" t="str">
            <v>C49SZX20210042VG</v>
          </cell>
          <cell r="Y1282">
            <v>7800000</v>
          </cell>
          <cell r="AG1282" t="str">
            <v>DAP SZ</v>
          </cell>
        </row>
        <row r="1283">
          <cell r="C1283" t="str">
            <v>C49SZX20210042VG</v>
          </cell>
          <cell r="Y1283">
            <v>15000000</v>
          </cell>
          <cell r="AG1283" t="str">
            <v>DAP SZ</v>
          </cell>
        </row>
        <row r="1284">
          <cell r="C1284" t="str">
            <v>C49SZX20210042VG</v>
          </cell>
          <cell r="Y1284">
            <v>15000000</v>
          </cell>
          <cell r="AG1284" t="str">
            <v>DAP SZ</v>
          </cell>
        </row>
        <row r="1285">
          <cell r="C1285" t="str">
            <v>C49SZX20210046SS</v>
          </cell>
          <cell r="Y1285">
            <v>12700000</v>
          </cell>
          <cell r="AG1285" t="str">
            <v>DAP SZ</v>
          </cell>
        </row>
        <row r="1286">
          <cell r="C1286" t="str">
            <v>C49SZX20210045SX</v>
          </cell>
          <cell r="Y1286">
            <v>10500000</v>
          </cell>
          <cell r="AG1286" t="str">
            <v>DAP SZ</v>
          </cell>
        </row>
        <row r="1287">
          <cell r="C1287" t="str">
            <v>C49SZX20210045SX</v>
          </cell>
          <cell r="Y1287">
            <v>10500000</v>
          </cell>
          <cell r="AG1287" t="str">
            <v>DAP SZ</v>
          </cell>
        </row>
        <row r="1288">
          <cell r="C1288" t="str">
            <v>C49SZX20210016JY</v>
          </cell>
          <cell r="Y1288">
            <v>13700000</v>
          </cell>
          <cell r="AG1288" t="str">
            <v>DAP GZ</v>
          </cell>
        </row>
        <row r="1289">
          <cell r="C1289" t="str">
            <v>C49SZX20210126DZ</v>
          </cell>
          <cell r="Y1289">
            <v>20900000</v>
          </cell>
          <cell r="AG1289" t="str">
            <v>CIF HK</v>
          </cell>
        </row>
        <row r="1290">
          <cell r="C1290" t="str">
            <v>C49SZX20210126DZ</v>
          </cell>
          <cell r="Y1290">
            <v>20900000</v>
          </cell>
          <cell r="AG1290" t="str">
            <v>CIF HK</v>
          </cell>
        </row>
        <row r="1291">
          <cell r="C1291" t="str">
            <v>C49SZX20210050SX</v>
          </cell>
          <cell r="Y1291">
            <v>11000000</v>
          </cell>
          <cell r="AG1291" t="str">
            <v>DAP SZ</v>
          </cell>
        </row>
        <row r="1292">
          <cell r="C1292" t="str">
            <v>C49SZX20210050SX</v>
          </cell>
          <cell r="Y1292">
            <v>7350000</v>
          </cell>
          <cell r="AG1292" t="str">
            <v>DAP SZ</v>
          </cell>
        </row>
        <row r="1293">
          <cell r="C1293" t="str">
            <v>C49SZX20210048SS</v>
          </cell>
          <cell r="Y1293">
            <v>825000</v>
          </cell>
          <cell r="AG1293" t="str">
            <v>含税到厂</v>
          </cell>
        </row>
        <row r="1294">
          <cell r="C1294" t="str">
            <v>C49SZX20210048SS</v>
          </cell>
          <cell r="Y1294">
            <v>825000</v>
          </cell>
          <cell r="AG1294" t="str">
            <v>含税到厂</v>
          </cell>
        </row>
        <row r="1295">
          <cell r="C1295" t="str">
            <v>C49SZX20210048SS</v>
          </cell>
          <cell r="Y1295">
            <v>1025000</v>
          </cell>
          <cell r="AG1295" t="str">
            <v>含税到厂</v>
          </cell>
        </row>
        <row r="1296">
          <cell r="C1296" t="str">
            <v>C49SZX20210048SS</v>
          </cell>
          <cell r="Y1296">
            <v>1125000</v>
          </cell>
          <cell r="AG1296" t="str">
            <v>含税到厂</v>
          </cell>
        </row>
        <row r="1297">
          <cell r="C1297" t="str">
            <v>C49SZX20210055SS</v>
          </cell>
          <cell r="Y1297">
            <v>620000</v>
          </cell>
          <cell r="AG1297" t="str">
            <v>含税到厂</v>
          </cell>
        </row>
        <row r="1298">
          <cell r="C1298" t="str">
            <v>C49SZX20210055SS</v>
          </cell>
          <cell r="Y1298">
            <v>620000</v>
          </cell>
          <cell r="AG1298" t="str">
            <v>含税到厂</v>
          </cell>
        </row>
        <row r="1299">
          <cell r="C1299" t="str">
            <v>C49SZX20210055SS</v>
          </cell>
          <cell r="Y1299">
            <v>805000</v>
          </cell>
          <cell r="AG1299" t="str">
            <v>含税到厂</v>
          </cell>
        </row>
        <row r="1300">
          <cell r="C1300" t="str">
            <v>C49SZX20210055SS</v>
          </cell>
          <cell r="Y1300">
            <v>805000</v>
          </cell>
          <cell r="AG1300" t="str">
            <v>含税到厂</v>
          </cell>
        </row>
        <row r="1301">
          <cell r="C1301" t="str">
            <v>C49SZX20210219KW</v>
          </cell>
          <cell r="Y1301">
            <v>15800000</v>
          </cell>
          <cell r="AG1301" t="str">
            <v>CIF HK</v>
          </cell>
        </row>
        <row r="1302">
          <cell r="C1302" t="str">
            <v>C49SZX20210051JY</v>
          </cell>
          <cell r="Y1302">
            <v>13700000</v>
          </cell>
          <cell r="AG1302" t="str">
            <v>CIF HK</v>
          </cell>
        </row>
        <row r="1303">
          <cell r="C1303" t="str">
            <v>C49SZX20210052JY</v>
          </cell>
          <cell r="Y1303">
            <v>15000000</v>
          </cell>
          <cell r="AG1303" t="str">
            <v>CIF HK</v>
          </cell>
        </row>
        <row r="1304">
          <cell r="C1304" t="str">
            <v>C49SZX20210052JY</v>
          </cell>
          <cell r="Y1304">
            <v>15000000</v>
          </cell>
          <cell r="AG1304" t="str">
            <v>CIF HK</v>
          </cell>
        </row>
        <row r="1305">
          <cell r="C1305" t="str">
            <v>C49SZX20210052JY</v>
          </cell>
          <cell r="Y1305">
            <v>15000000</v>
          </cell>
          <cell r="AG1305" t="str">
            <v>CIF HK</v>
          </cell>
        </row>
        <row r="1306">
          <cell r="C1306" t="str">
            <v>C49SZX20210052JY</v>
          </cell>
          <cell r="Y1306">
            <v>15000000</v>
          </cell>
          <cell r="AG1306" t="str">
            <v>CIF HK</v>
          </cell>
        </row>
        <row r="1307">
          <cell r="C1307" t="str">
            <v>C49SZX20210051JY</v>
          </cell>
          <cell r="Y1307">
            <v>7580700</v>
          </cell>
          <cell r="AG1307" t="str">
            <v>CIF HK</v>
          </cell>
        </row>
        <row r="1308">
          <cell r="C1308" t="str">
            <v>C49SZX20210052JY</v>
          </cell>
          <cell r="Y1308">
            <v>8860125</v>
          </cell>
          <cell r="AG1308" t="str">
            <v>CIF HK</v>
          </cell>
        </row>
        <row r="1309">
          <cell r="C1309" t="str">
            <v>C49SZX20210052JY</v>
          </cell>
          <cell r="Y1309">
            <v>8860125</v>
          </cell>
          <cell r="AG1309" t="str">
            <v>CIF HK</v>
          </cell>
        </row>
        <row r="1310">
          <cell r="C1310" t="str">
            <v>C49SZX20210052JY</v>
          </cell>
          <cell r="Y1310">
            <v>8860125</v>
          </cell>
          <cell r="AG1310" t="str">
            <v>CIF HK</v>
          </cell>
        </row>
        <row r="1311">
          <cell r="C1311" t="str">
            <v>C49SZX20210052JY</v>
          </cell>
          <cell r="Y1311">
            <v>8860125</v>
          </cell>
          <cell r="AG1311" t="str">
            <v>CIF HK</v>
          </cell>
        </row>
        <row r="1312">
          <cell r="C1312" t="str">
            <v>C49SZX20210047JL</v>
          </cell>
          <cell r="Y1312">
            <v>500000</v>
          </cell>
          <cell r="AG1312" t="str">
            <v>含税到厂</v>
          </cell>
        </row>
        <row r="1313">
          <cell r="C1313" t="str">
            <v>C49SZX20210059EC</v>
          </cell>
          <cell r="Y1313">
            <v>8350000</v>
          </cell>
          <cell r="AG1313" t="str">
            <v>DAP GZ</v>
          </cell>
        </row>
        <row r="1314">
          <cell r="C1314" t="str">
            <v>C49SZX20210059EC</v>
          </cell>
          <cell r="Y1314">
            <v>8350000</v>
          </cell>
          <cell r="AG1314" t="str">
            <v>DAP GZ</v>
          </cell>
        </row>
        <row r="1315">
          <cell r="C1315" t="str">
            <v>C49SZX20210056JL</v>
          </cell>
          <cell r="Y1315">
            <v>10500000</v>
          </cell>
          <cell r="AG1315" t="str">
            <v>CIF HK</v>
          </cell>
        </row>
        <row r="1316">
          <cell r="C1316" t="str">
            <v>C49SZX20210060SX</v>
          </cell>
          <cell r="Y1316">
            <v>9600000</v>
          </cell>
          <cell r="AG1316" t="str">
            <v>DAP DG</v>
          </cell>
        </row>
        <row r="1317">
          <cell r="C1317" t="str">
            <v>C49SZX20210049MX</v>
          </cell>
          <cell r="Y1317">
            <v>10900000</v>
          </cell>
          <cell r="AG1317" t="str">
            <v>DAP SZ</v>
          </cell>
        </row>
        <row r="1318">
          <cell r="C1318" t="str">
            <v>C49SZX20210049MX</v>
          </cell>
          <cell r="Y1318">
            <v>10900000</v>
          </cell>
          <cell r="AG1318" t="str">
            <v>DAP SZ</v>
          </cell>
        </row>
        <row r="1319">
          <cell r="C1319" t="str">
            <v>C49SZX20210049MX</v>
          </cell>
          <cell r="Y1319">
            <v>10900000</v>
          </cell>
          <cell r="AG1319" t="str">
            <v>DAP SZ</v>
          </cell>
        </row>
        <row r="1320">
          <cell r="C1320" t="str">
            <v>C49SZX20210049MX</v>
          </cell>
          <cell r="Y1320">
            <v>10900000</v>
          </cell>
          <cell r="AG1320" t="str">
            <v>DAP SZ</v>
          </cell>
        </row>
        <row r="1321">
          <cell r="C1321" t="str">
            <v>C49SZX20210049MX</v>
          </cell>
          <cell r="Y1321">
            <v>10900000</v>
          </cell>
          <cell r="AG1321" t="str">
            <v>DAP SZ</v>
          </cell>
        </row>
        <row r="1322">
          <cell r="C1322" t="str">
            <v>C49SZX20210049MX</v>
          </cell>
          <cell r="Y1322">
            <v>10900000</v>
          </cell>
          <cell r="AG1322" t="str">
            <v>DAP SZ</v>
          </cell>
        </row>
        <row r="1323">
          <cell r="C1323" t="str">
            <v>C49SZX20210049MX</v>
          </cell>
          <cell r="Y1323">
            <v>10900000</v>
          </cell>
          <cell r="AG1323" t="str">
            <v>DAP SZ</v>
          </cell>
        </row>
        <row r="1324">
          <cell r="C1324" t="str">
            <v>C49SZX20210049MX</v>
          </cell>
          <cell r="Y1324">
            <v>10900000</v>
          </cell>
          <cell r="AG1324" t="str">
            <v>DAP SZ</v>
          </cell>
        </row>
        <row r="1325">
          <cell r="C1325" t="str">
            <v>C49SZX20210049MX</v>
          </cell>
          <cell r="Y1325">
            <v>10900000</v>
          </cell>
          <cell r="AG1325" t="str">
            <v>DAP SZ</v>
          </cell>
        </row>
        <row r="1326">
          <cell r="C1326" t="str">
            <v>C49SZX20210049MX</v>
          </cell>
          <cell r="Y1326">
            <v>10900000</v>
          </cell>
          <cell r="AG1326" t="str">
            <v>DAP SZ</v>
          </cell>
        </row>
        <row r="1327">
          <cell r="C1327" t="str">
            <v>C49SZX20210057DZ</v>
          </cell>
          <cell r="Y1327">
            <v>14400000</v>
          </cell>
          <cell r="AG1327" t="str">
            <v>CIF HK</v>
          </cell>
        </row>
        <row r="1328">
          <cell r="C1328" t="str">
            <v>C49SZX20210057DZ</v>
          </cell>
          <cell r="Y1328">
            <v>14400000</v>
          </cell>
          <cell r="AG1328" t="str">
            <v>CIF HK</v>
          </cell>
        </row>
        <row r="1329">
          <cell r="C1329" t="str">
            <v>C49SZX20210062JY</v>
          </cell>
          <cell r="Y1329">
            <v>13200000</v>
          </cell>
          <cell r="AG1329" t="str">
            <v>DAP SZ</v>
          </cell>
        </row>
        <row r="1330">
          <cell r="C1330" t="str">
            <v>C49SZX20210065JD</v>
          </cell>
          <cell r="Y1330">
            <v>14800000</v>
          </cell>
          <cell r="AG1330" t="str">
            <v>DAP ZS</v>
          </cell>
        </row>
        <row r="1331">
          <cell r="C1331" t="str">
            <v>C49SZX20210041SX</v>
          </cell>
          <cell r="Y1331">
            <v>6600000</v>
          </cell>
          <cell r="AG1331" t="str">
            <v>DAP DG</v>
          </cell>
        </row>
        <row r="1332">
          <cell r="C1332" t="str">
            <v>C49SZX20210058JL</v>
          </cell>
          <cell r="Y1332">
            <v>13500000</v>
          </cell>
          <cell r="AG1332" t="str">
            <v>DAP DG</v>
          </cell>
        </row>
        <row r="1333">
          <cell r="C1333" t="str">
            <v>C49SZX20210058JL</v>
          </cell>
          <cell r="Y1333">
            <v>13500000</v>
          </cell>
          <cell r="AG1333" t="str">
            <v>DAP DG</v>
          </cell>
        </row>
        <row r="1334">
          <cell r="C1334" t="str">
            <v>C49SZX20210058JL</v>
          </cell>
          <cell r="Y1334">
            <v>10500000</v>
          </cell>
          <cell r="AG1334" t="str">
            <v>DAP DG</v>
          </cell>
        </row>
        <row r="1335">
          <cell r="C1335" t="str">
            <v>C49SZX20210063LC</v>
          </cell>
          <cell r="Y1335">
            <v>13193000</v>
          </cell>
          <cell r="AG1335" t="str">
            <v>DAP SZ</v>
          </cell>
        </row>
        <row r="1336">
          <cell r="C1336" t="str">
            <v>C49SZX20210161DZ</v>
          </cell>
          <cell r="Y1336">
            <v>18810000</v>
          </cell>
          <cell r="AG1336" t="str">
            <v>CIF HK</v>
          </cell>
        </row>
        <row r="1337">
          <cell r="C1337" t="str">
            <v>C49SZX20210161DZ</v>
          </cell>
          <cell r="Y1337">
            <v>18810000</v>
          </cell>
          <cell r="AG1337" t="str">
            <v>CIF HK</v>
          </cell>
        </row>
        <row r="1338">
          <cell r="C1338" t="str">
            <v>C49SZX20210156DZ</v>
          </cell>
          <cell r="Y1338">
            <v>1210000</v>
          </cell>
          <cell r="AG1338" t="str">
            <v>DDP SZ</v>
          </cell>
        </row>
        <row r="1339">
          <cell r="C1339" t="str">
            <v>C49SZX20210156DZ</v>
          </cell>
          <cell r="Y1339">
            <v>1210000</v>
          </cell>
          <cell r="AG1339" t="str">
            <v>DDP SZ</v>
          </cell>
        </row>
        <row r="1340">
          <cell r="C1340" t="str">
            <v>C49SZX20210067JY</v>
          </cell>
          <cell r="Y1340">
            <v>14645000</v>
          </cell>
          <cell r="AG1340" t="str">
            <v>DAP JX</v>
          </cell>
        </row>
        <row r="1341">
          <cell r="C1341" t="str">
            <v>C49SZX20210067JY</v>
          </cell>
          <cell r="Y1341">
            <v>14645000</v>
          </cell>
          <cell r="AG1341" t="str">
            <v>DAP JX</v>
          </cell>
        </row>
        <row r="1342">
          <cell r="C1342" t="str">
            <v>C49SZX20210067JY</v>
          </cell>
          <cell r="Y1342">
            <v>14645000</v>
          </cell>
          <cell r="AG1342" t="str">
            <v>DAP JX</v>
          </cell>
        </row>
        <row r="1343">
          <cell r="C1343" t="str">
            <v>C49SZX20210067JY</v>
          </cell>
          <cell r="Y1343">
            <v>14645000</v>
          </cell>
          <cell r="AG1343" t="str">
            <v>DAP JX</v>
          </cell>
        </row>
        <row r="1344">
          <cell r="C1344" t="str">
            <v>C49SZX20210067JY</v>
          </cell>
          <cell r="Y1344">
            <v>14645000</v>
          </cell>
          <cell r="AG1344" t="str">
            <v>DAP JX</v>
          </cell>
        </row>
        <row r="1345">
          <cell r="C1345" t="str">
            <v>C49SZX20210067JY</v>
          </cell>
          <cell r="Y1345">
            <v>14645000</v>
          </cell>
          <cell r="AG1345" t="str">
            <v>DAP JX</v>
          </cell>
        </row>
        <row r="1346">
          <cell r="C1346" t="str">
            <v>C49SZX20210067JY</v>
          </cell>
          <cell r="Y1346">
            <v>14645000</v>
          </cell>
          <cell r="AG1346" t="str">
            <v>DAP JX</v>
          </cell>
        </row>
        <row r="1347">
          <cell r="C1347" t="str">
            <v>C49SZX20210067JY</v>
          </cell>
          <cell r="Y1347">
            <v>14645000</v>
          </cell>
          <cell r="AG1347" t="str">
            <v>DAP JX</v>
          </cell>
        </row>
        <row r="1348">
          <cell r="C1348" t="str">
            <v>C49SZX20210067JY</v>
          </cell>
          <cell r="Y1348">
            <v>14645000</v>
          </cell>
          <cell r="AG1348" t="str">
            <v>DAP JX</v>
          </cell>
        </row>
        <row r="1349">
          <cell r="C1349" t="str">
            <v>C49SZX20210067JY</v>
          </cell>
          <cell r="Y1349">
            <v>14645000</v>
          </cell>
          <cell r="AG1349" t="str">
            <v>DAP JX</v>
          </cell>
        </row>
        <row r="1350">
          <cell r="C1350" t="str">
            <v>C49SZX20210067JY</v>
          </cell>
          <cell r="Y1350">
            <v>8593800</v>
          </cell>
          <cell r="AG1350" t="str">
            <v>DAP JX</v>
          </cell>
        </row>
        <row r="1351">
          <cell r="C1351" t="str">
            <v>C49SZX20210067JY</v>
          </cell>
          <cell r="Y1351">
            <v>8593800</v>
          </cell>
          <cell r="AG1351" t="str">
            <v>DAP JX</v>
          </cell>
        </row>
        <row r="1352">
          <cell r="C1352" t="str">
            <v>C49SZX20210067JY</v>
          </cell>
          <cell r="Y1352">
            <v>8593800</v>
          </cell>
          <cell r="AG1352" t="str">
            <v>DAP JX</v>
          </cell>
        </row>
        <row r="1353">
          <cell r="C1353" t="str">
            <v>C49SZX20210067JY</v>
          </cell>
          <cell r="Y1353">
            <v>8593800</v>
          </cell>
          <cell r="AG1353" t="str">
            <v>DAP JX</v>
          </cell>
        </row>
        <row r="1354">
          <cell r="C1354" t="str">
            <v>C49SZX20210067JY</v>
          </cell>
          <cell r="Y1354">
            <v>8593800</v>
          </cell>
          <cell r="AG1354" t="str">
            <v>DAP JX</v>
          </cell>
        </row>
        <row r="1355">
          <cell r="C1355" t="str">
            <v>C49SZX20210067JY</v>
          </cell>
          <cell r="Y1355">
            <v>8593800</v>
          </cell>
          <cell r="AG1355" t="str">
            <v>DAP JX</v>
          </cell>
        </row>
        <row r="1356">
          <cell r="C1356" t="str">
            <v>C49SZX20210067JY</v>
          </cell>
          <cell r="Y1356">
            <v>8593800</v>
          </cell>
          <cell r="AG1356" t="str">
            <v>DAP JX</v>
          </cell>
        </row>
        <row r="1357">
          <cell r="C1357" t="str">
            <v>C49SZX20210067JY</v>
          </cell>
          <cell r="Y1357">
            <v>8593800</v>
          </cell>
          <cell r="AG1357" t="str">
            <v>DAP JX</v>
          </cell>
        </row>
        <row r="1358">
          <cell r="C1358" t="str">
            <v>C49SZX20210067JY</v>
          </cell>
          <cell r="Y1358">
            <v>8593800</v>
          </cell>
          <cell r="AG1358" t="str">
            <v>DAP JX</v>
          </cell>
        </row>
        <row r="1359">
          <cell r="C1359" t="str">
            <v>C49SZX20210067JY</v>
          </cell>
          <cell r="Y1359">
            <v>8593800</v>
          </cell>
          <cell r="AG1359" t="str">
            <v>DAP JX</v>
          </cell>
        </row>
        <row r="1360">
          <cell r="C1360" t="str">
            <v>C49SZX20210125DZ</v>
          </cell>
          <cell r="Y1360">
            <v>13200000</v>
          </cell>
          <cell r="AG1360" t="str">
            <v>DAP GZ</v>
          </cell>
        </row>
        <row r="1361">
          <cell r="C1361" t="str">
            <v>C49SZX20210125DZ</v>
          </cell>
          <cell r="Y1361">
            <v>13200000</v>
          </cell>
          <cell r="AG1361" t="str">
            <v>DAP GZ</v>
          </cell>
        </row>
        <row r="1362">
          <cell r="C1362" t="str">
            <v>C49SZX20210125DZ</v>
          </cell>
          <cell r="Y1362">
            <v>13200000</v>
          </cell>
          <cell r="AG1362" t="str">
            <v>DAP GZ</v>
          </cell>
        </row>
        <row r="1363">
          <cell r="C1363" t="str">
            <v>C49SZX20210125DZ</v>
          </cell>
          <cell r="Y1363">
            <v>13200000</v>
          </cell>
          <cell r="AG1363" t="str">
            <v>DAP GZ</v>
          </cell>
        </row>
        <row r="1364">
          <cell r="C1364" t="str">
            <v>C49SZX20210125DZ</v>
          </cell>
          <cell r="Y1364">
            <v>13200000</v>
          </cell>
          <cell r="AG1364" t="str">
            <v>DAP GZ</v>
          </cell>
        </row>
        <row r="1365">
          <cell r="C1365" t="str">
            <v>C49SZX20210125DZ</v>
          </cell>
          <cell r="Y1365">
            <v>13200000</v>
          </cell>
          <cell r="AG1365" t="str">
            <v>DAP GZ</v>
          </cell>
        </row>
        <row r="1366">
          <cell r="C1366" t="str">
            <v>C28HKG2021020KC</v>
          </cell>
          <cell r="Y1366">
            <v>48000</v>
          </cell>
          <cell r="AG1366" t="str">
            <v>CIF 越南</v>
          </cell>
        </row>
        <row r="1367">
          <cell r="C1367" t="str">
            <v>C49SZX20210068JL</v>
          </cell>
          <cell r="Y1367">
            <v>11530000</v>
          </cell>
          <cell r="AG1367" t="str">
            <v>CIF HK</v>
          </cell>
        </row>
        <row r="1368">
          <cell r="C1368" t="str">
            <v>C49SZX20210068JL</v>
          </cell>
          <cell r="Y1368">
            <v>11530000</v>
          </cell>
          <cell r="AG1368" t="str">
            <v>CIF HK</v>
          </cell>
        </row>
        <row r="1369">
          <cell r="C1369" t="str">
            <v>C49SZX20210068JL</v>
          </cell>
          <cell r="Y1369">
            <v>7500000</v>
          </cell>
          <cell r="AG1369" t="str">
            <v>CIF HK</v>
          </cell>
        </row>
        <row r="1370">
          <cell r="C1370" t="str">
            <v>C49SZX20210068JL</v>
          </cell>
          <cell r="Y1370">
            <v>7500000</v>
          </cell>
          <cell r="AG1370" t="str">
            <v>CIF HK</v>
          </cell>
        </row>
        <row r="1371">
          <cell r="C1371" t="str">
            <v>C49SZX20210068JL</v>
          </cell>
          <cell r="Y1371">
            <v>11530000</v>
          </cell>
          <cell r="AG1371" t="str">
            <v>CIF HK</v>
          </cell>
        </row>
        <row r="1372">
          <cell r="C1372" t="str">
            <v>C49SZX20210068JL</v>
          </cell>
          <cell r="Y1372">
            <v>11530000</v>
          </cell>
          <cell r="AG1372" t="str">
            <v>CIF HK</v>
          </cell>
        </row>
        <row r="1373">
          <cell r="C1373" t="str">
            <v>C49SZX20210068JL</v>
          </cell>
          <cell r="Y1373">
            <v>7500000</v>
          </cell>
          <cell r="AG1373" t="str">
            <v>CIF HK</v>
          </cell>
        </row>
        <row r="1374">
          <cell r="C1374" t="str">
            <v>C49SZX20210068JL</v>
          </cell>
          <cell r="Y1374">
            <v>7500000</v>
          </cell>
          <cell r="AG1374" t="str">
            <v>CIF HK</v>
          </cell>
        </row>
        <row r="1375">
          <cell r="C1375" t="str">
            <v>C49SZX20210083SS</v>
          </cell>
          <cell r="Y1375">
            <v>7100000</v>
          </cell>
          <cell r="AG1375" t="str">
            <v>DAP SZ</v>
          </cell>
        </row>
        <row r="1376">
          <cell r="C1376" t="str">
            <v>C49SZX20210083SS</v>
          </cell>
          <cell r="Y1376">
            <v>7100000</v>
          </cell>
          <cell r="AG1376" t="str">
            <v>DAP SZ</v>
          </cell>
        </row>
        <row r="1377">
          <cell r="C1377" t="str">
            <v>C49SZX20210035SX</v>
          </cell>
          <cell r="Y1377">
            <v>11000000</v>
          </cell>
          <cell r="AG1377" t="str">
            <v>CIF HK</v>
          </cell>
        </row>
        <row r="1378">
          <cell r="C1378" t="str">
            <v>C49SZX20210035SX</v>
          </cell>
          <cell r="Y1378">
            <v>11000000</v>
          </cell>
          <cell r="AG1378" t="str">
            <v>CIF HK</v>
          </cell>
        </row>
        <row r="1379">
          <cell r="C1379" t="str">
            <v>C49SZX20210035SX</v>
          </cell>
          <cell r="Y1379">
            <v>11000000</v>
          </cell>
          <cell r="AG1379" t="str">
            <v>CIF HK</v>
          </cell>
        </row>
        <row r="1380">
          <cell r="C1380" t="str">
            <v>C49SZX20210035SX</v>
          </cell>
          <cell r="Y1380">
            <v>11000000</v>
          </cell>
          <cell r="AG1380" t="str">
            <v>CIF HK</v>
          </cell>
        </row>
        <row r="1381">
          <cell r="C1381" t="str">
            <v>C49SZX20210035SX</v>
          </cell>
          <cell r="Y1381">
            <v>11000000</v>
          </cell>
          <cell r="AG1381" t="str">
            <v>CIF HK</v>
          </cell>
        </row>
        <row r="1382">
          <cell r="C1382" t="str">
            <v>C49SZX20210035SX</v>
          </cell>
          <cell r="Y1382">
            <v>11000000</v>
          </cell>
          <cell r="AG1382" t="str">
            <v>CIF HK</v>
          </cell>
        </row>
        <row r="1383">
          <cell r="C1383" t="str">
            <v>C49SZX20210035SX</v>
          </cell>
          <cell r="Y1383">
            <v>11000000</v>
          </cell>
          <cell r="AG1383" t="str">
            <v>CIF HK</v>
          </cell>
        </row>
        <row r="1384">
          <cell r="C1384" t="str">
            <v>C49SZX20210035SX</v>
          </cell>
          <cell r="Y1384">
            <v>11000000</v>
          </cell>
          <cell r="AG1384" t="str">
            <v>CIF HK</v>
          </cell>
        </row>
        <row r="1385">
          <cell r="C1385" t="str">
            <v>C49SZX20210035SX</v>
          </cell>
          <cell r="Y1385">
            <v>11000000</v>
          </cell>
          <cell r="AG1385" t="str">
            <v>CIF HK</v>
          </cell>
        </row>
        <row r="1386">
          <cell r="C1386" t="str">
            <v>C49SZX20210035SX</v>
          </cell>
          <cell r="Y1386">
            <v>11000000</v>
          </cell>
          <cell r="AG1386" t="str">
            <v>CIF HK</v>
          </cell>
        </row>
        <row r="1387">
          <cell r="C1387" t="str">
            <v>C49SZX20210035SX</v>
          </cell>
          <cell r="Y1387">
            <v>11000000</v>
          </cell>
          <cell r="AG1387" t="str">
            <v>CIF HK</v>
          </cell>
        </row>
        <row r="1388">
          <cell r="C1388" t="str">
            <v>C49SZX20210035SX</v>
          </cell>
          <cell r="Y1388">
            <v>11000000</v>
          </cell>
          <cell r="AG1388" t="str">
            <v>CIF HK</v>
          </cell>
        </row>
        <row r="1389">
          <cell r="C1389" t="str">
            <v>C49SZX20210035SX</v>
          </cell>
          <cell r="Y1389">
            <v>11000000</v>
          </cell>
          <cell r="AG1389" t="str">
            <v>CIF HK</v>
          </cell>
        </row>
        <row r="1390">
          <cell r="C1390" t="str">
            <v>C49SZX20210035SX</v>
          </cell>
          <cell r="Y1390">
            <v>11000000</v>
          </cell>
          <cell r="AG1390" t="str">
            <v>CIF HK</v>
          </cell>
        </row>
        <row r="1391">
          <cell r="C1391" t="str">
            <v>C49SZX20210035SX</v>
          </cell>
          <cell r="Y1391">
            <v>11000000</v>
          </cell>
          <cell r="AG1391" t="str">
            <v>CIF HK</v>
          </cell>
        </row>
        <row r="1392">
          <cell r="C1392" t="str">
            <v>C49SZX20210035SX</v>
          </cell>
          <cell r="Y1392">
            <v>11000000</v>
          </cell>
          <cell r="AG1392" t="str">
            <v>CIF HK</v>
          </cell>
        </row>
        <row r="1393">
          <cell r="C1393" t="str">
            <v>C49SZX20210035SX</v>
          </cell>
          <cell r="Y1393">
            <v>6900000</v>
          </cell>
          <cell r="AG1393" t="str">
            <v>CIF HK</v>
          </cell>
        </row>
        <row r="1394">
          <cell r="C1394" t="str">
            <v>C49SZX20210035SX</v>
          </cell>
          <cell r="Y1394">
            <v>6900000</v>
          </cell>
          <cell r="AG1394" t="str">
            <v>CIF HK</v>
          </cell>
        </row>
        <row r="1395">
          <cell r="C1395" t="str">
            <v>C49SZX20210035SX</v>
          </cell>
          <cell r="Y1395">
            <v>6900000</v>
          </cell>
          <cell r="AG1395" t="str">
            <v>CIF HK</v>
          </cell>
        </row>
        <row r="1396">
          <cell r="C1396" t="str">
            <v>C49SZX20210073AY</v>
          </cell>
          <cell r="Y1396">
            <v>10100000</v>
          </cell>
          <cell r="AG1396" t="str">
            <v>DAP SZ</v>
          </cell>
        </row>
        <row r="1397">
          <cell r="C1397" t="str">
            <v>C49SZX20210061SX</v>
          </cell>
          <cell r="Y1397">
            <v>13887500</v>
          </cell>
          <cell r="AG1397" t="str">
            <v>DAP SZ</v>
          </cell>
        </row>
        <row r="1398">
          <cell r="C1398" t="str">
            <v>C49SZX20210072SS</v>
          </cell>
          <cell r="Y1398">
            <v>7300000</v>
          </cell>
          <cell r="AG1398" t="str">
            <v>DAP SZ</v>
          </cell>
        </row>
        <row r="1399">
          <cell r="C1399" t="str">
            <v>C49SZX20210071SS</v>
          </cell>
          <cell r="Y1399">
            <v>14000000</v>
          </cell>
          <cell r="AG1399" t="str">
            <v>DAP SZ</v>
          </cell>
        </row>
        <row r="1400">
          <cell r="C1400" t="str">
            <v>C49SZX20210071SS</v>
          </cell>
          <cell r="Y1400">
            <v>9560000</v>
          </cell>
          <cell r="AG1400" t="str">
            <v>DAP SZ</v>
          </cell>
        </row>
        <row r="1401">
          <cell r="C1401" t="str">
            <v>C49SZX20210080SX</v>
          </cell>
          <cell r="Y1401">
            <v>11500000</v>
          </cell>
          <cell r="AG1401" t="str">
            <v>DAP SZ</v>
          </cell>
        </row>
        <row r="1402">
          <cell r="C1402" t="str">
            <v>C49SZX20210076JZ</v>
          </cell>
          <cell r="Y1402">
            <v>13250000</v>
          </cell>
          <cell r="AG1402" t="str">
            <v>DAP DG</v>
          </cell>
        </row>
        <row r="1403">
          <cell r="C1403" t="str">
            <v>C49SZX20210076JZ</v>
          </cell>
          <cell r="Y1403">
            <v>13250000</v>
          </cell>
          <cell r="AG1403" t="str">
            <v>DAP DG</v>
          </cell>
        </row>
        <row r="1404">
          <cell r="C1404" t="str">
            <v>C49SZX20210090EC</v>
          </cell>
          <cell r="Y1404">
            <v>7000000</v>
          </cell>
          <cell r="AG1404" t="str">
            <v>DAP SZ</v>
          </cell>
        </row>
        <row r="1405">
          <cell r="C1405" t="str">
            <v>C49SZX20210079EC</v>
          </cell>
          <cell r="Y1405">
            <v>8410000</v>
          </cell>
          <cell r="AG1405" t="str">
            <v>DAP DG</v>
          </cell>
        </row>
        <row r="1406">
          <cell r="C1406" t="str">
            <v>C49SZX20210081MZ</v>
          </cell>
          <cell r="Y1406">
            <v>14500000</v>
          </cell>
          <cell r="AG1406" t="str">
            <v>CIF HK</v>
          </cell>
        </row>
        <row r="1407">
          <cell r="C1407" t="str">
            <v>C49SZX20210081MZ</v>
          </cell>
          <cell r="Y1407">
            <v>14500000</v>
          </cell>
          <cell r="AG1407" t="str">
            <v>CIF HK</v>
          </cell>
        </row>
        <row r="1408">
          <cell r="C1408" t="str">
            <v>C49SZX20210081MZ</v>
          </cell>
          <cell r="Y1408">
            <v>7340000</v>
          </cell>
          <cell r="AG1408" t="str">
            <v>CIF HK</v>
          </cell>
        </row>
        <row r="1409">
          <cell r="C1409" t="str">
            <v>C49SZX20210081MZ</v>
          </cell>
          <cell r="Y1409">
            <v>7340000</v>
          </cell>
          <cell r="AG1409" t="str">
            <v>CIF HK</v>
          </cell>
        </row>
        <row r="1410">
          <cell r="C1410" t="str">
            <v>C49SZX20210082MZ</v>
          </cell>
          <cell r="Y1410">
            <v>14500000</v>
          </cell>
          <cell r="AG1410" t="str">
            <v>CIF HK</v>
          </cell>
        </row>
        <row r="1411">
          <cell r="C1411" t="str">
            <v>C49SZX20210082MZ</v>
          </cell>
          <cell r="Y1411">
            <v>14500000</v>
          </cell>
          <cell r="AG1411" t="str">
            <v>CIF HK</v>
          </cell>
        </row>
        <row r="1412">
          <cell r="C1412" t="str">
            <v>C49SZX20210082MZ</v>
          </cell>
          <cell r="Y1412">
            <v>14500000</v>
          </cell>
          <cell r="AG1412" t="str">
            <v>CIF HK</v>
          </cell>
        </row>
        <row r="1413">
          <cell r="C1413" t="str">
            <v>C49SZX20210082MZ</v>
          </cell>
          <cell r="Y1413">
            <v>14500000</v>
          </cell>
          <cell r="AG1413" t="str">
            <v>CIF HK</v>
          </cell>
        </row>
        <row r="1414">
          <cell r="C1414" t="str">
            <v>C49SZX20210087SX</v>
          </cell>
          <cell r="Y1414">
            <v>12400000</v>
          </cell>
          <cell r="AG1414" t="str">
            <v>DAP DG</v>
          </cell>
        </row>
        <row r="1415">
          <cell r="C1415" t="str">
            <v>C49SZX20210088SX</v>
          </cell>
          <cell r="Y1415">
            <v>13000000</v>
          </cell>
          <cell r="AG1415" t="str">
            <v>DAP SZ</v>
          </cell>
        </row>
        <row r="1416">
          <cell r="C1416" t="str">
            <v>C49SZX20210088SX</v>
          </cell>
          <cell r="Y1416">
            <v>9200000</v>
          </cell>
          <cell r="AG1416" t="str">
            <v>DAP SZ</v>
          </cell>
        </row>
        <row r="1417">
          <cell r="C1417" t="str">
            <v>C49SZX20210017R1JY</v>
          </cell>
          <cell r="Y1417">
            <v>11800000</v>
          </cell>
          <cell r="AG1417" t="str">
            <v>DAP GZ</v>
          </cell>
        </row>
        <row r="1418">
          <cell r="C1418" t="str">
            <v>C49SZX20210075JL</v>
          </cell>
          <cell r="Y1418">
            <v>6950000</v>
          </cell>
          <cell r="AG1418" t="str">
            <v>DAP SZ</v>
          </cell>
        </row>
        <row r="1419">
          <cell r="C1419" t="str">
            <v>C49SZX20210075JL</v>
          </cell>
          <cell r="Y1419">
            <v>6950000</v>
          </cell>
          <cell r="AG1419" t="str">
            <v>DAP SZ</v>
          </cell>
        </row>
        <row r="1420">
          <cell r="C1420" t="str">
            <v>C49SZX20210089SX</v>
          </cell>
          <cell r="Y1420">
            <v>11200000</v>
          </cell>
          <cell r="AG1420" t="str">
            <v>DAP DG</v>
          </cell>
        </row>
        <row r="1421">
          <cell r="C1421" t="str">
            <v>C49SZX20210086JL</v>
          </cell>
          <cell r="Y1421">
            <v>7100000</v>
          </cell>
          <cell r="AG1421" t="str">
            <v>DAP SZ</v>
          </cell>
        </row>
        <row r="1422">
          <cell r="C1422" t="str">
            <v>C49SZX20210086JL</v>
          </cell>
          <cell r="Y1422">
            <v>7100000</v>
          </cell>
          <cell r="AG1422" t="str">
            <v>DAP SZ</v>
          </cell>
        </row>
        <row r="1423">
          <cell r="C1423" t="str">
            <v>C49SZX20210086JL</v>
          </cell>
          <cell r="Y1423">
            <v>7100000</v>
          </cell>
          <cell r="AG1423" t="str">
            <v>DAP SZ</v>
          </cell>
        </row>
        <row r="1424">
          <cell r="C1424" t="str">
            <v>C49SZX20210086JL</v>
          </cell>
          <cell r="Y1424">
            <v>7100000</v>
          </cell>
          <cell r="AG1424" t="str">
            <v>DAP SZ</v>
          </cell>
        </row>
        <row r="1425">
          <cell r="C1425" t="str">
            <v>C49SZX20210086JL</v>
          </cell>
          <cell r="Y1425">
            <v>7100000</v>
          </cell>
          <cell r="AG1425" t="str">
            <v>DAP SZ</v>
          </cell>
        </row>
        <row r="1426">
          <cell r="C1426" t="str">
            <v>C49SZX20210086JL</v>
          </cell>
          <cell r="Y1426">
            <v>7100000</v>
          </cell>
          <cell r="AG1426" t="str">
            <v>DAP SZ</v>
          </cell>
        </row>
        <row r="1427">
          <cell r="C1427" t="str">
            <v>C49SZX20210039JZ</v>
          </cell>
          <cell r="Y1427">
            <v>13000000</v>
          </cell>
          <cell r="AG1427" t="str">
            <v>DAP SZ</v>
          </cell>
        </row>
        <row r="1428">
          <cell r="C1428" t="str">
            <v>C49SZX20210085JL</v>
          </cell>
          <cell r="Y1428">
            <v>611000</v>
          </cell>
          <cell r="AG1428" t="str">
            <v>DDP SZ</v>
          </cell>
        </row>
        <row r="1429">
          <cell r="C1429" t="str">
            <v>C49SZX20210077JY</v>
          </cell>
          <cell r="Y1429">
            <v>12034882</v>
          </cell>
          <cell r="AG1429" t="str">
            <v>DAP HZ</v>
          </cell>
        </row>
        <row r="1430">
          <cell r="C1430" t="str">
            <v>C49SZX20210077JY</v>
          </cell>
          <cell r="Y1430">
            <v>8000000</v>
          </cell>
          <cell r="AG1430" t="str">
            <v>DAP HZ</v>
          </cell>
        </row>
        <row r="1431">
          <cell r="C1431" t="str">
            <v>C49SZX20210078JY</v>
          </cell>
          <cell r="Y1431">
            <v>11918157</v>
          </cell>
          <cell r="AG1431" t="str">
            <v>DAP HZ</v>
          </cell>
        </row>
        <row r="1432">
          <cell r="C1432" t="str">
            <v>C49SZX20210078JY</v>
          </cell>
          <cell r="Y1432">
            <v>11918157</v>
          </cell>
          <cell r="AG1432" t="str">
            <v>DAP HZ</v>
          </cell>
        </row>
        <row r="1433">
          <cell r="C1433" t="str">
            <v>C49SZX20210078JY</v>
          </cell>
          <cell r="Y1433">
            <v>11918157</v>
          </cell>
          <cell r="AG1433" t="str">
            <v>DAP HZ</v>
          </cell>
        </row>
        <row r="1434">
          <cell r="C1434" t="str">
            <v>C49SZX20210078JY</v>
          </cell>
          <cell r="Y1434">
            <v>8000000</v>
          </cell>
          <cell r="AG1434" t="str">
            <v>DAP HZ</v>
          </cell>
        </row>
        <row r="1435">
          <cell r="C1435" t="str">
            <v>C49SZX20210078JY</v>
          </cell>
          <cell r="Y1435">
            <v>8000000</v>
          </cell>
          <cell r="AG1435" t="str">
            <v>DAP HZ</v>
          </cell>
        </row>
        <row r="1436">
          <cell r="C1436" t="str">
            <v>C49SZX20210078JY</v>
          </cell>
          <cell r="Y1436">
            <v>8000000</v>
          </cell>
          <cell r="AG1436" t="str">
            <v>DAP HZ</v>
          </cell>
        </row>
        <row r="1437">
          <cell r="C1437" t="str">
            <v>C49SZX20210099VG</v>
          </cell>
          <cell r="Y1437">
            <v>10540000</v>
          </cell>
          <cell r="AG1437" t="str">
            <v>DAP SZ</v>
          </cell>
        </row>
        <row r="1438">
          <cell r="C1438" t="str">
            <v>C49SZX20210092MZ</v>
          </cell>
          <cell r="Y1438">
            <v>13750000</v>
          </cell>
          <cell r="AG1438" t="str">
            <v>DAP SZ</v>
          </cell>
        </row>
        <row r="1439">
          <cell r="C1439" t="str">
            <v>C49SZX20210092MZ</v>
          </cell>
          <cell r="Y1439">
            <v>13750000</v>
          </cell>
          <cell r="AG1439" t="str">
            <v>DAP SZ</v>
          </cell>
        </row>
        <row r="1440">
          <cell r="C1440" t="str">
            <v>C49SZX20210092MZ</v>
          </cell>
          <cell r="Y1440">
            <v>13750000</v>
          </cell>
          <cell r="AG1440" t="str">
            <v>DAP SZ</v>
          </cell>
        </row>
        <row r="1441">
          <cell r="C1441" t="str">
            <v>C49SZX20210092MZ</v>
          </cell>
          <cell r="Y1441">
            <v>13750000</v>
          </cell>
          <cell r="AG1441" t="str">
            <v>DAP SZ</v>
          </cell>
        </row>
        <row r="1442">
          <cell r="C1442" t="str">
            <v>C49SZX20210091SS</v>
          </cell>
          <cell r="Y1442">
            <v>8200000</v>
          </cell>
          <cell r="AG1442" t="str">
            <v>CIF HK</v>
          </cell>
        </row>
        <row r="1443">
          <cell r="C1443" t="str">
            <v>C49SZX20210091SS</v>
          </cell>
          <cell r="Y1443">
            <v>11800000</v>
          </cell>
          <cell r="AG1443" t="str">
            <v>CIF HK</v>
          </cell>
        </row>
        <row r="1444">
          <cell r="C1444" t="str">
            <v>C49SZX20240046SX</v>
          </cell>
          <cell r="Y1444">
            <v>13600000</v>
          </cell>
          <cell r="AG1444" t="str">
            <v>DAP SZ</v>
          </cell>
        </row>
        <row r="1445">
          <cell r="C1445" t="str">
            <v>C49SZX20210102SX</v>
          </cell>
          <cell r="Y1445">
            <v>13200000</v>
          </cell>
          <cell r="AG1445" t="str">
            <v>DAP SZ</v>
          </cell>
        </row>
        <row r="1446">
          <cell r="C1446" t="str">
            <v>C49SZX20210107SX</v>
          </cell>
          <cell r="Y1446">
            <v>12500000</v>
          </cell>
          <cell r="AG1446" t="str">
            <v>DAP DG</v>
          </cell>
        </row>
        <row r="1447">
          <cell r="C1447" t="str">
            <v>C49SZX20210107SX</v>
          </cell>
          <cell r="Y1447">
            <v>8353000</v>
          </cell>
          <cell r="AG1447" t="str">
            <v>DAP DG</v>
          </cell>
        </row>
        <row r="1448">
          <cell r="C1448" t="str">
            <v>C49SZX20210107SX</v>
          </cell>
          <cell r="Y1448">
            <v>8353000</v>
          </cell>
          <cell r="AG1448" t="str">
            <v>DAP DG</v>
          </cell>
        </row>
        <row r="1449">
          <cell r="C1449" t="str">
            <v>C49SZX20210105JY</v>
          </cell>
          <cell r="Y1449">
            <v>832000</v>
          </cell>
          <cell r="AG1449" t="str">
            <v>DDP SZ</v>
          </cell>
        </row>
        <row r="1450">
          <cell r="C1450" t="str">
            <v>C49SZX20210105JY</v>
          </cell>
          <cell r="Y1450">
            <v>590000</v>
          </cell>
          <cell r="AG1450" t="str">
            <v>DDP SZ</v>
          </cell>
        </row>
        <row r="1451">
          <cell r="C1451" t="str">
            <v>C49SZX20210106JY</v>
          </cell>
          <cell r="Y1451">
            <v>12300000</v>
          </cell>
          <cell r="AG1451" t="str">
            <v>DAP SZ</v>
          </cell>
        </row>
        <row r="1452">
          <cell r="C1452" t="str">
            <v>C49SZX20210106JY</v>
          </cell>
          <cell r="Y1452">
            <v>12300000</v>
          </cell>
          <cell r="AG1452" t="str">
            <v>DAP SZ</v>
          </cell>
        </row>
        <row r="1453">
          <cell r="C1453" t="str">
            <v>C49SZX20210096JL</v>
          </cell>
          <cell r="Y1453">
            <v>25000000</v>
          </cell>
          <cell r="AG1453" t="str">
            <v>DAP SZ</v>
          </cell>
        </row>
        <row r="1454">
          <cell r="C1454" t="str">
            <v>C49SZX20210096JL</v>
          </cell>
          <cell r="Y1454">
            <v>25000000</v>
          </cell>
          <cell r="AG1454" t="str">
            <v>DAP SZ</v>
          </cell>
        </row>
        <row r="1455">
          <cell r="C1455" t="str">
            <v>C49SZX20210096JL</v>
          </cell>
          <cell r="Y1455">
            <v>25000000</v>
          </cell>
          <cell r="AG1455" t="str">
            <v>DAP SZ</v>
          </cell>
        </row>
        <row r="1456">
          <cell r="C1456" t="str">
            <v>C49SZX20210096JL</v>
          </cell>
          <cell r="Y1456">
            <v>15710000</v>
          </cell>
          <cell r="AG1456" t="str">
            <v>DAP SZ</v>
          </cell>
        </row>
        <row r="1457">
          <cell r="C1457" t="str">
            <v>C49SZX20210096JL</v>
          </cell>
          <cell r="Y1457">
            <v>20300000</v>
          </cell>
          <cell r="AG1457" t="str">
            <v>DAP SZ</v>
          </cell>
        </row>
        <row r="1458">
          <cell r="C1458" t="str">
            <v>C49SZX20210096JL</v>
          </cell>
          <cell r="Y1458">
            <v>20300000</v>
          </cell>
          <cell r="AG1458" t="str">
            <v>DAP SZ</v>
          </cell>
        </row>
        <row r="1459">
          <cell r="C1459" t="str">
            <v>C49SZX20210096JL</v>
          </cell>
          <cell r="Y1459">
            <v>20300000</v>
          </cell>
          <cell r="AG1459" t="str">
            <v>DAP SZ</v>
          </cell>
        </row>
        <row r="1460">
          <cell r="C1460" t="str">
            <v>C49SZX20210096JL</v>
          </cell>
          <cell r="Y1460">
            <v>20300000</v>
          </cell>
          <cell r="AG1460" t="str">
            <v>DAP SZ</v>
          </cell>
        </row>
        <row r="1461">
          <cell r="C1461" t="str">
            <v>C49SZX20210096JL</v>
          </cell>
          <cell r="Y1461">
            <v>20300000</v>
          </cell>
          <cell r="AG1461" t="str">
            <v>DAP SZ</v>
          </cell>
        </row>
        <row r="1462">
          <cell r="C1462" t="str">
            <v>C49SZX20210096JL</v>
          </cell>
          <cell r="Y1462">
            <v>20300000</v>
          </cell>
          <cell r="AG1462" t="str">
            <v>DAP SZ</v>
          </cell>
        </row>
        <row r="1463">
          <cell r="C1463" t="str">
            <v>C49SZX20210096JL</v>
          </cell>
          <cell r="Y1463">
            <v>20300000</v>
          </cell>
          <cell r="AG1463" t="str">
            <v>DAP SZ</v>
          </cell>
        </row>
        <row r="1464">
          <cell r="C1464" t="str">
            <v>C49SZX20210096JL</v>
          </cell>
          <cell r="Y1464">
            <v>20300000</v>
          </cell>
          <cell r="AG1464" t="str">
            <v>DAP SZ</v>
          </cell>
        </row>
        <row r="1465">
          <cell r="C1465" t="str">
            <v>C49SZX20210096JL</v>
          </cell>
          <cell r="Y1465">
            <v>20300000</v>
          </cell>
          <cell r="AG1465" t="str">
            <v>DAP SZ</v>
          </cell>
        </row>
        <row r="1466">
          <cell r="C1466" t="str">
            <v>C49SZX20210096JL</v>
          </cell>
          <cell r="Y1466">
            <v>20300000</v>
          </cell>
          <cell r="AG1466" t="str">
            <v>DAP SZ</v>
          </cell>
        </row>
        <row r="1467">
          <cell r="C1467" t="str">
            <v>C49SZX20210096JL</v>
          </cell>
          <cell r="Y1467">
            <v>20300000</v>
          </cell>
          <cell r="AG1467" t="str">
            <v>DAP SZ</v>
          </cell>
        </row>
        <row r="1468">
          <cell r="C1468" t="str">
            <v>C49SZX20210096JL</v>
          </cell>
          <cell r="Y1468">
            <v>20300000</v>
          </cell>
          <cell r="AG1468" t="str">
            <v>DAP SZ</v>
          </cell>
        </row>
        <row r="1469">
          <cell r="C1469" t="str">
            <v>C49SZX20210111DZ</v>
          </cell>
          <cell r="Y1469">
            <v>13500000</v>
          </cell>
          <cell r="AG1469" t="str">
            <v>CIF HK</v>
          </cell>
        </row>
        <row r="1470">
          <cell r="C1470" t="str">
            <v>C49SZX20210111DZ</v>
          </cell>
          <cell r="Y1470">
            <v>8900000</v>
          </cell>
          <cell r="AG1470" t="str">
            <v>CIF HK</v>
          </cell>
        </row>
        <row r="1471">
          <cell r="C1471" t="str">
            <v>C49SZX20210109SX</v>
          </cell>
          <cell r="Y1471">
            <v>10300000</v>
          </cell>
          <cell r="AG1471" t="str">
            <v>DAP SZ</v>
          </cell>
        </row>
        <row r="1472">
          <cell r="C1472" t="str">
            <v>C49SZX20210110SS</v>
          </cell>
          <cell r="Y1472">
            <v>906000</v>
          </cell>
          <cell r="AG1472" t="str">
            <v>DDP SZ</v>
          </cell>
        </row>
        <row r="1473">
          <cell r="C1473" t="str">
            <v>C49SZX20210108MZ</v>
          </cell>
          <cell r="Y1473">
            <v>15000000</v>
          </cell>
          <cell r="AG1473" t="str">
            <v>DAP SZ</v>
          </cell>
        </row>
        <row r="1474">
          <cell r="C1474" t="str">
            <v>C49SZX20210066JYR1</v>
          </cell>
          <cell r="Y1474">
            <v>7500000</v>
          </cell>
          <cell r="AG1474" t="str">
            <v>DAP SZ</v>
          </cell>
        </row>
        <row r="1475">
          <cell r="C1475" t="str">
            <v>C49SZX20210114MZ</v>
          </cell>
          <cell r="Y1475">
            <v>575000</v>
          </cell>
          <cell r="AG1475" t="str">
            <v>DDP SZ</v>
          </cell>
        </row>
        <row r="1476">
          <cell r="C1476" t="str">
            <v>C49SZX20210114MZ</v>
          </cell>
          <cell r="Y1476">
            <v>575000</v>
          </cell>
          <cell r="AG1476" t="str">
            <v>DDP SZ</v>
          </cell>
        </row>
        <row r="1477">
          <cell r="C1477" t="str">
            <v>C49SZX20210114MZ</v>
          </cell>
          <cell r="Y1477">
            <v>575000</v>
          </cell>
          <cell r="AG1477" t="str">
            <v>DDP SZ</v>
          </cell>
        </row>
        <row r="1478">
          <cell r="C1478" t="str">
            <v>C49SZX20210114MZ</v>
          </cell>
          <cell r="Y1478">
            <v>575000</v>
          </cell>
          <cell r="AG1478" t="str">
            <v>DDP SZ</v>
          </cell>
        </row>
        <row r="1479">
          <cell r="C1479" t="str">
            <v>C49SZX20210178JY</v>
          </cell>
          <cell r="Y1479">
            <v>11000000</v>
          </cell>
          <cell r="AG1479" t="str">
            <v>DAP SZ</v>
          </cell>
        </row>
        <row r="1480">
          <cell r="C1480" t="str">
            <v>C49SZX20210178JY</v>
          </cell>
          <cell r="Y1480">
            <v>11000000</v>
          </cell>
          <cell r="AG1480" t="str">
            <v>DAP SZ</v>
          </cell>
        </row>
        <row r="1481">
          <cell r="C1481" t="str">
            <v>C49SZX20210113SX</v>
          </cell>
          <cell r="Y1481">
            <v>12600000</v>
          </cell>
          <cell r="AG1481" t="str">
            <v>DAP SZ</v>
          </cell>
        </row>
        <row r="1482">
          <cell r="C1482" t="str">
            <v>C49SZX20210113SX</v>
          </cell>
          <cell r="Y1482">
            <v>12600000</v>
          </cell>
          <cell r="AG1482" t="str">
            <v>DAP SZ</v>
          </cell>
        </row>
        <row r="1483">
          <cell r="C1483" t="str">
            <v>C49SZX20210113SX</v>
          </cell>
          <cell r="Y1483">
            <v>11498600</v>
          </cell>
          <cell r="AG1483" t="str">
            <v>DAP SZ</v>
          </cell>
        </row>
        <row r="1484">
          <cell r="C1484" t="str">
            <v>C49SZX20210113SX</v>
          </cell>
          <cell r="Y1484">
            <v>11498600</v>
          </cell>
          <cell r="AG1484" t="str">
            <v>DAP SZ</v>
          </cell>
        </row>
        <row r="1485">
          <cell r="C1485" t="str">
            <v>C49SZX20210112JD</v>
          </cell>
          <cell r="Y1485">
            <v>9000000</v>
          </cell>
          <cell r="AG1485" t="str">
            <v>DAP ZS</v>
          </cell>
        </row>
        <row r="1486">
          <cell r="C1486" t="str">
            <v>C49SZX20210115DY</v>
          </cell>
          <cell r="Y1486">
            <v>560000</v>
          </cell>
          <cell r="AG1486" t="str">
            <v>DDP SZ</v>
          </cell>
        </row>
        <row r="1487">
          <cell r="C1487" t="str">
            <v>C28SZX20210331</v>
          </cell>
          <cell r="Y1487">
            <v>594300</v>
          </cell>
          <cell r="AG1487" t="str">
            <v>DDP SZ</v>
          </cell>
        </row>
        <row r="1488">
          <cell r="C1488" t="str">
            <v>C49SZX20210119JY</v>
          </cell>
          <cell r="Y1488">
            <v>11100000</v>
          </cell>
          <cell r="AG1488" t="str">
            <v>DAP SZ</v>
          </cell>
        </row>
        <row r="1489">
          <cell r="C1489" t="str">
            <v>C49SZX20210119JY</v>
          </cell>
          <cell r="Y1489">
            <v>11100000</v>
          </cell>
          <cell r="AG1489" t="str">
            <v>DAP SZ</v>
          </cell>
        </row>
        <row r="1490">
          <cell r="C1490" t="str">
            <v>C49SZX20210117JY</v>
          </cell>
          <cell r="Y1490">
            <v>12600000</v>
          </cell>
          <cell r="AG1490" t="str">
            <v>DAP SZ</v>
          </cell>
        </row>
        <row r="1491">
          <cell r="C1491" t="str">
            <v>C49SZX20210117JY</v>
          </cell>
          <cell r="Y1491">
            <v>12600000</v>
          </cell>
          <cell r="AG1491" t="str">
            <v>DAP SZ</v>
          </cell>
        </row>
        <row r="1492">
          <cell r="C1492" t="str">
            <v>C49SZX20210117JY</v>
          </cell>
          <cell r="Y1492">
            <v>9408000</v>
          </cell>
          <cell r="AG1492" t="str">
            <v>DAP SZ</v>
          </cell>
        </row>
        <row r="1493">
          <cell r="C1493" t="str">
            <v>C49SZX20210118R1JY</v>
          </cell>
          <cell r="Y1493">
            <v>15220000</v>
          </cell>
          <cell r="AG1493" t="str">
            <v>DAP SZ</v>
          </cell>
        </row>
        <row r="1494">
          <cell r="C1494" t="str">
            <v>C49SZX20210118JY</v>
          </cell>
          <cell r="Y1494">
            <v>12600000</v>
          </cell>
          <cell r="AG1494" t="str">
            <v>DAP SZ</v>
          </cell>
        </row>
        <row r="1495">
          <cell r="C1495" t="str">
            <v>C49SZX20210118JY</v>
          </cell>
          <cell r="Y1495">
            <v>8958000</v>
          </cell>
          <cell r="AG1495" t="str">
            <v>DAP SZ</v>
          </cell>
        </row>
        <row r="1496">
          <cell r="C1496" t="str">
            <v>C49SZX20210120R1JY</v>
          </cell>
          <cell r="Y1496">
            <v>13612000</v>
          </cell>
          <cell r="AG1496" t="str">
            <v>DAP SZ</v>
          </cell>
        </row>
        <row r="1497">
          <cell r="C1497" t="str">
            <v>C49SZX20210127JL</v>
          </cell>
          <cell r="Y1497">
            <v>760000</v>
          </cell>
          <cell r="AG1497" t="str">
            <v>DDP SZ</v>
          </cell>
        </row>
        <row r="1498">
          <cell r="C1498" t="str">
            <v>C49SZX20210128SS</v>
          </cell>
          <cell r="Y1498">
            <v>8600000</v>
          </cell>
          <cell r="AG1498" t="str">
            <v>DAP SZ</v>
          </cell>
        </row>
        <row r="1499">
          <cell r="C1499" t="str">
            <v>C49SZX20210128SS</v>
          </cell>
          <cell r="Y1499">
            <v>12000000</v>
          </cell>
          <cell r="AG1499" t="str">
            <v>DAP SZ</v>
          </cell>
        </row>
        <row r="1500">
          <cell r="C1500" t="str">
            <v>C49SZX20210124JL</v>
          </cell>
          <cell r="Y1500">
            <v>9090000</v>
          </cell>
          <cell r="AG1500" t="str">
            <v>DAP SZ</v>
          </cell>
        </row>
        <row r="1501">
          <cell r="C1501" t="str">
            <v>C49SZX20210123JY</v>
          </cell>
          <cell r="Y1501">
            <v>7000000</v>
          </cell>
          <cell r="AG1501" t="str">
            <v>DAP SZ</v>
          </cell>
        </row>
        <row r="1502">
          <cell r="C1502" t="str">
            <v>C49SZX20210123JY</v>
          </cell>
          <cell r="Y1502">
            <v>7000000</v>
          </cell>
          <cell r="AG1502" t="str">
            <v>DAP SZ</v>
          </cell>
        </row>
        <row r="1503">
          <cell r="C1503" t="str">
            <v>C49SZX20210132VG</v>
          </cell>
          <cell r="Y1503">
            <v>8300000</v>
          </cell>
          <cell r="AG1503" t="str">
            <v>DAP SZ</v>
          </cell>
        </row>
        <row r="1504">
          <cell r="C1504" t="str">
            <v>C49SZX20210133EC</v>
          </cell>
          <cell r="Y1504">
            <v>18600000</v>
          </cell>
          <cell r="AG1504" t="str">
            <v>CIF HK</v>
          </cell>
        </row>
        <row r="1505">
          <cell r="C1505" t="str">
            <v>C49SZX20210133EC</v>
          </cell>
          <cell r="Y1505">
            <v>18600000</v>
          </cell>
          <cell r="AG1505" t="str">
            <v>CIF HK</v>
          </cell>
        </row>
        <row r="1506">
          <cell r="C1506" t="str">
            <v>C49SZX20210133EC</v>
          </cell>
          <cell r="Y1506">
            <v>18600000</v>
          </cell>
          <cell r="AG1506" t="str">
            <v>CIF HK</v>
          </cell>
        </row>
        <row r="1507">
          <cell r="C1507" t="str">
            <v>C49SZX20210129SS</v>
          </cell>
          <cell r="Y1507">
            <v>7590000</v>
          </cell>
          <cell r="AG1507" t="str">
            <v>DAP SZ</v>
          </cell>
        </row>
        <row r="1508">
          <cell r="C1508" t="str">
            <v>C49SZX20210122DZ</v>
          </cell>
          <cell r="Y1508">
            <v>14500000</v>
          </cell>
          <cell r="AG1508" t="str">
            <v>DAP SZ</v>
          </cell>
        </row>
        <row r="1509">
          <cell r="C1509" t="str">
            <v>C49SZX20210122DZ</v>
          </cell>
          <cell r="Y1509">
            <v>14500000</v>
          </cell>
          <cell r="AG1509" t="str">
            <v>DAP SZ</v>
          </cell>
        </row>
        <row r="1510">
          <cell r="C1510" t="str">
            <v>C49SZX20210131SX</v>
          </cell>
          <cell r="Y1510">
            <v>8590000</v>
          </cell>
          <cell r="AG1510" t="str">
            <v>DAP SZ</v>
          </cell>
        </row>
        <row r="1511">
          <cell r="C1511" t="str">
            <v>C49SZX20210136DZ</v>
          </cell>
          <cell r="Y1511">
            <v>7000000</v>
          </cell>
          <cell r="AG1511" t="str">
            <v>DAP SZ</v>
          </cell>
        </row>
        <row r="1512">
          <cell r="C1512" t="str">
            <v>C49SZX20210136DZ</v>
          </cell>
          <cell r="Y1512">
            <v>7000000</v>
          </cell>
          <cell r="AG1512" t="str">
            <v>DAP SZ</v>
          </cell>
        </row>
        <row r="1513">
          <cell r="C1513" t="str">
            <v>C28SHA2021029KC</v>
          </cell>
          <cell r="Y1513">
            <v>262000</v>
          </cell>
          <cell r="AG1513" t="str">
            <v>含税到厂</v>
          </cell>
        </row>
        <row r="1514">
          <cell r="C1514" t="str">
            <v>C49SZX20210144VG</v>
          </cell>
          <cell r="Y1514">
            <v>12914000</v>
          </cell>
          <cell r="AG1514" t="str">
            <v>DAP ZS</v>
          </cell>
        </row>
        <row r="1515">
          <cell r="C1515" t="str">
            <v>C49SZX20210145SX</v>
          </cell>
          <cell r="Y1515">
            <v>625776</v>
          </cell>
          <cell r="AG1515" t="str">
            <v>DDP SZ</v>
          </cell>
        </row>
        <row r="1516">
          <cell r="C1516" t="str">
            <v>C49SZX20210140DZ</v>
          </cell>
          <cell r="Y1516">
            <v>8000000</v>
          </cell>
          <cell r="AG1516" t="str">
            <v>DAP GZ</v>
          </cell>
        </row>
        <row r="1517">
          <cell r="C1517" t="str">
            <v>C49SZX20210140DZ</v>
          </cell>
          <cell r="Y1517">
            <v>8000000</v>
          </cell>
          <cell r="AG1517" t="str">
            <v>DAP GZ</v>
          </cell>
        </row>
        <row r="1518">
          <cell r="C1518" t="str">
            <v>C49SZX20210146SS</v>
          </cell>
          <cell r="Y1518">
            <v>7200000</v>
          </cell>
          <cell r="AG1518" t="str">
            <v>DAP SZ</v>
          </cell>
        </row>
        <row r="1519">
          <cell r="C1519" t="str">
            <v>C49SZX20210149DY</v>
          </cell>
          <cell r="Y1519">
            <v>13000000</v>
          </cell>
          <cell r="AG1519" t="str">
            <v>CIF HK</v>
          </cell>
        </row>
        <row r="1520">
          <cell r="C1520" t="str">
            <v>C49SZX20210149DY</v>
          </cell>
          <cell r="Y1520">
            <v>8800000</v>
          </cell>
          <cell r="AG1520" t="str">
            <v>CIF HK</v>
          </cell>
        </row>
        <row r="1521">
          <cell r="C1521" t="str">
            <v>C49SZX20210147DY</v>
          </cell>
          <cell r="Y1521">
            <v>13000000</v>
          </cell>
          <cell r="AG1521" t="str">
            <v>DAP HZ</v>
          </cell>
        </row>
        <row r="1522">
          <cell r="C1522" t="str">
            <v>C49SZX20210147DY</v>
          </cell>
          <cell r="Y1522">
            <v>13000000</v>
          </cell>
          <cell r="AG1522" t="str">
            <v>DAP HZ</v>
          </cell>
        </row>
        <row r="1523">
          <cell r="C1523" t="str">
            <v>C49SZX20210147DY</v>
          </cell>
          <cell r="Y1523">
            <v>8360000</v>
          </cell>
          <cell r="AG1523" t="str">
            <v>DAP HZ</v>
          </cell>
        </row>
        <row r="1524">
          <cell r="C1524" t="str">
            <v>C49SZX20210147DY</v>
          </cell>
          <cell r="Y1524">
            <v>8360000</v>
          </cell>
          <cell r="AG1524" t="str">
            <v>DAP HZ</v>
          </cell>
        </row>
        <row r="1525">
          <cell r="C1525" t="str">
            <v>C49SZX20210138JL</v>
          </cell>
          <cell r="Y1525">
            <v>9450000</v>
          </cell>
          <cell r="AG1525" t="str">
            <v>CIF HK</v>
          </cell>
        </row>
        <row r="1526">
          <cell r="C1526" t="str">
            <v>C49SZX20210150SX</v>
          </cell>
          <cell r="Y1526">
            <v>8221500</v>
          </cell>
          <cell r="AG1526" t="str">
            <v>DAP HZ</v>
          </cell>
        </row>
        <row r="1527">
          <cell r="C1527" t="str">
            <v>C49SZX20210151SX</v>
          </cell>
          <cell r="Y1527">
            <v>14135177</v>
          </cell>
          <cell r="AG1527" t="str">
            <v>DAP SZ</v>
          </cell>
        </row>
        <row r="1528">
          <cell r="C1528" t="str">
            <v>C49SZX20210153MZ</v>
          </cell>
          <cell r="Y1528">
            <v>9000000</v>
          </cell>
          <cell r="AG1528" t="str">
            <v>DAP SZ</v>
          </cell>
        </row>
        <row r="1529">
          <cell r="C1529" t="str">
            <v>C49SZX20210154MZ</v>
          </cell>
          <cell r="Y1529">
            <v>12000000</v>
          </cell>
          <cell r="AG1529" t="str">
            <v>DAP SZ</v>
          </cell>
        </row>
        <row r="1530">
          <cell r="C1530" t="str">
            <v>C49SZX20210155MZR1</v>
          </cell>
          <cell r="Y1530">
            <v>12000000</v>
          </cell>
          <cell r="AG1530" t="str">
            <v>DAP SZ</v>
          </cell>
        </row>
        <row r="1531">
          <cell r="C1531" t="str">
            <v>C49SZX20210182MZ</v>
          </cell>
          <cell r="Y1531">
            <v>12000000</v>
          </cell>
          <cell r="AG1531" t="str">
            <v>DAP SZ</v>
          </cell>
        </row>
        <row r="1532">
          <cell r="C1532" t="str">
            <v>C49SZX20210155MZR1</v>
          </cell>
          <cell r="Y1532">
            <v>9000000</v>
          </cell>
          <cell r="AG1532" t="str">
            <v>DAP SZ</v>
          </cell>
        </row>
        <row r="1533">
          <cell r="C1533" t="str">
            <v>C49SZX20210182MZ</v>
          </cell>
          <cell r="Y1533">
            <v>9000000</v>
          </cell>
          <cell r="AG1533" t="str">
            <v>DAP SZ</v>
          </cell>
        </row>
        <row r="1534">
          <cell r="C1534" t="str">
            <v>C49SZX20220057DZ</v>
          </cell>
          <cell r="Y1534">
            <v>6750000</v>
          </cell>
          <cell r="AG1534" t="str">
            <v>CIF HK</v>
          </cell>
        </row>
        <row r="1535">
          <cell r="C1535" t="str">
            <v>C49SZX20220057DZ</v>
          </cell>
          <cell r="Y1535">
            <v>6750000</v>
          </cell>
          <cell r="AG1535" t="str">
            <v>CIF HK</v>
          </cell>
        </row>
        <row r="1536">
          <cell r="C1536" t="str">
            <v>C49SZX20220057DZ</v>
          </cell>
          <cell r="Y1536">
            <v>6750000</v>
          </cell>
          <cell r="AG1536" t="str">
            <v>CIF HK</v>
          </cell>
        </row>
        <row r="1537">
          <cell r="C1537" t="str">
            <v>C49SZX20220057DZ</v>
          </cell>
          <cell r="Y1537">
            <v>6750000</v>
          </cell>
          <cell r="AG1537" t="str">
            <v>CIF HK</v>
          </cell>
        </row>
        <row r="1538">
          <cell r="C1538" t="str">
            <v>C49SZX20220057DZ</v>
          </cell>
          <cell r="Y1538">
            <v>6750000</v>
          </cell>
          <cell r="AG1538" t="str">
            <v>CIF HK</v>
          </cell>
        </row>
        <row r="1539">
          <cell r="C1539" t="str">
            <v>C49SZX20210142DZ</v>
          </cell>
          <cell r="Y1539">
            <v>6750000</v>
          </cell>
          <cell r="AG1539" t="str">
            <v>CIF HK</v>
          </cell>
        </row>
        <row r="1540">
          <cell r="C1540" t="str">
            <v>C49SZX20210142DZ</v>
          </cell>
          <cell r="Y1540">
            <v>6750000</v>
          </cell>
          <cell r="AG1540" t="str">
            <v>CIF HK</v>
          </cell>
        </row>
        <row r="1541">
          <cell r="C1541" t="str">
            <v>C49SZX20210142DZ</v>
          </cell>
          <cell r="Y1541">
            <v>6750000</v>
          </cell>
          <cell r="AG1541" t="str">
            <v>CIF HK</v>
          </cell>
        </row>
        <row r="1542">
          <cell r="C1542" t="str">
            <v>C49SZX20210142DZ</v>
          </cell>
          <cell r="Y1542">
            <v>6750000</v>
          </cell>
          <cell r="AG1542" t="str">
            <v>CIF HK</v>
          </cell>
        </row>
        <row r="1543">
          <cell r="C1543" t="str">
            <v>C49SZX20210142DZ</v>
          </cell>
          <cell r="Y1543">
            <v>6750000</v>
          </cell>
          <cell r="AG1543" t="str">
            <v>CIF HK</v>
          </cell>
        </row>
        <row r="1544">
          <cell r="C1544" t="str">
            <v>C49SZX20210143DZ</v>
          </cell>
          <cell r="Y1544">
            <v>11730000</v>
          </cell>
          <cell r="AG1544" t="str">
            <v>CIF HK</v>
          </cell>
        </row>
        <row r="1545">
          <cell r="C1545" t="str">
            <v>C28SZX2021027KC</v>
          </cell>
          <cell r="Y1545">
            <v>472375</v>
          </cell>
          <cell r="AG1545" t="str">
            <v>含税到厂</v>
          </cell>
        </row>
        <row r="1546">
          <cell r="C1546" t="str">
            <v>C28HKG2021021KC</v>
          </cell>
          <cell r="Y1546">
            <v>298000</v>
          </cell>
          <cell r="AG1546" t="str">
            <v>CIF HK</v>
          </cell>
        </row>
        <row r="1547">
          <cell r="C1547" t="str">
            <v>C49SZX20210158SS</v>
          </cell>
          <cell r="Y1547">
            <v>14800000</v>
          </cell>
          <cell r="AG1547" t="str">
            <v>DAP SZ</v>
          </cell>
        </row>
        <row r="1548">
          <cell r="C1548" t="str">
            <v>C49SZX20210144VG</v>
          </cell>
          <cell r="Y1548">
            <v>17150000</v>
          </cell>
          <cell r="AG1548" t="str">
            <v>DAP SZ</v>
          </cell>
        </row>
        <row r="1549">
          <cell r="C1549" t="str">
            <v>C49SZX20210144VG</v>
          </cell>
          <cell r="Y1549">
            <v>9500000</v>
          </cell>
          <cell r="AG1549" t="str">
            <v>DAP SZ</v>
          </cell>
        </row>
        <row r="1550">
          <cell r="C1550" t="str">
            <v>C49SZX20210144VG</v>
          </cell>
          <cell r="Y1550">
            <v>9500000</v>
          </cell>
          <cell r="AG1550" t="str">
            <v>DAP SZ</v>
          </cell>
        </row>
        <row r="1551">
          <cell r="C1551" t="str">
            <v>C49SZX20210157SS</v>
          </cell>
          <cell r="Y1551">
            <v>12165000</v>
          </cell>
          <cell r="AG1551" t="str">
            <v>DAP SZ</v>
          </cell>
        </row>
        <row r="1552">
          <cell r="C1552" t="str">
            <v>C49SZX20220034AY</v>
          </cell>
          <cell r="Y1552">
            <v>529000</v>
          </cell>
          <cell r="AG1552" t="str">
            <v>DDP SZ</v>
          </cell>
        </row>
        <row r="1553">
          <cell r="C1553" t="str">
            <v>C49SZX20210164SS</v>
          </cell>
          <cell r="Y1553">
            <v>15300000</v>
          </cell>
          <cell r="AG1553" t="str">
            <v>DAP SZ</v>
          </cell>
        </row>
        <row r="1554">
          <cell r="C1554" t="str">
            <v>C49SZX20210164SS</v>
          </cell>
          <cell r="Y1554">
            <v>11000000</v>
          </cell>
          <cell r="AG1554" t="str">
            <v>DAP SZ</v>
          </cell>
        </row>
        <row r="1555">
          <cell r="C1555" t="str">
            <v>C49SZX20210165R1SS</v>
          </cell>
          <cell r="Y1555">
            <v>7400000</v>
          </cell>
          <cell r="AG1555" t="str">
            <v>DAP SZ</v>
          </cell>
        </row>
        <row r="1556">
          <cell r="C1556" t="str">
            <v>C49SZX20210141DZ</v>
          </cell>
          <cell r="Y1556">
            <v>21250000</v>
          </cell>
          <cell r="AG1556" t="str">
            <v>DAP SZ</v>
          </cell>
        </row>
        <row r="1557">
          <cell r="C1557" t="str">
            <v>C49SZX20210141DZ</v>
          </cell>
          <cell r="Y1557">
            <v>21250000</v>
          </cell>
          <cell r="AG1557" t="str">
            <v>DAP SZ</v>
          </cell>
        </row>
        <row r="1558">
          <cell r="C1558" t="str">
            <v>C49SZX20210166SX</v>
          </cell>
          <cell r="Y1558">
            <v>15000000</v>
          </cell>
          <cell r="AG1558" t="str">
            <v>DAP SZ</v>
          </cell>
        </row>
        <row r="1559">
          <cell r="C1559" t="str">
            <v>C49SZX20210166SX</v>
          </cell>
          <cell r="Y1559">
            <v>15000000</v>
          </cell>
          <cell r="AG1559" t="str">
            <v>DAP SZ</v>
          </cell>
        </row>
        <row r="1560">
          <cell r="C1560" t="str">
            <v>C49SZX20210166SX</v>
          </cell>
          <cell r="Y1560">
            <v>7689768</v>
          </cell>
          <cell r="AG1560" t="str">
            <v>DAP SZ</v>
          </cell>
        </row>
        <row r="1561">
          <cell r="C1561" t="str">
            <v>C49SZX20210167MW</v>
          </cell>
          <cell r="Y1561">
            <v>8452000</v>
          </cell>
          <cell r="AG1561" t="str">
            <v>DAP HN</v>
          </cell>
        </row>
        <row r="1562">
          <cell r="C1562" t="str">
            <v>C49SZX20210095JL</v>
          </cell>
          <cell r="Y1562">
            <v>12950000</v>
          </cell>
          <cell r="AG1562" t="str">
            <v>CIF HK</v>
          </cell>
        </row>
        <row r="1563">
          <cell r="C1563" t="str">
            <v>C49SZX20210095JL</v>
          </cell>
          <cell r="Y1563">
            <v>12950000</v>
          </cell>
          <cell r="AG1563" t="str">
            <v>CIF HK</v>
          </cell>
        </row>
        <row r="1564">
          <cell r="C1564" t="str">
            <v>C49SZX20210170DZ</v>
          </cell>
          <cell r="Y1564">
            <v>12700000</v>
          </cell>
          <cell r="AG1564" t="str">
            <v>DAP SZ</v>
          </cell>
        </row>
        <row r="1565">
          <cell r="C1565" t="str">
            <v>C49SZX20210170DZ</v>
          </cell>
          <cell r="Y1565">
            <v>12700000</v>
          </cell>
          <cell r="AG1565" t="str">
            <v>DAP SZ</v>
          </cell>
        </row>
        <row r="1566">
          <cell r="C1566" t="str">
            <v>C49SZX20210170DZ</v>
          </cell>
          <cell r="Y1566">
            <v>9880000</v>
          </cell>
          <cell r="AG1566" t="str">
            <v>DAP SZ</v>
          </cell>
        </row>
        <row r="1567">
          <cell r="C1567" t="str">
            <v>C49SZX20210170DZ</v>
          </cell>
          <cell r="Y1567">
            <v>9880000</v>
          </cell>
          <cell r="AG1567" t="str">
            <v>DAP SZ</v>
          </cell>
        </row>
        <row r="1568">
          <cell r="C1568" t="str">
            <v>C49SZX20210141VG</v>
          </cell>
          <cell r="Y1568">
            <v>8989000</v>
          </cell>
          <cell r="AG1568" t="str">
            <v>DAP SZ</v>
          </cell>
        </row>
        <row r="1569">
          <cell r="C1569" t="str">
            <v>C49SZX20210152SX</v>
          </cell>
          <cell r="Y1569">
            <v>12000000</v>
          </cell>
          <cell r="AG1569" t="str">
            <v>DAP SZ</v>
          </cell>
        </row>
        <row r="1570">
          <cell r="C1570" t="str">
            <v>C49SZX20210152SX</v>
          </cell>
          <cell r="Y1570">
            <v>12000000</v>
          </cell>
          <cell r="AG1570" t="str">
            <v>DAP SZ</v>
          </cell>
        </row>
        <row r="1571">
          <cell r="C1571" t="str">
            <v>C49SZX20210152SX</v>
          </cell>
          <cell r="Y1571">
            <v>12000000</v>
          </cell>
          <cell r="AG1571" t="str">
            <v>DAP SZ</v>
          </cell>
        </row>
        <row r="1572">
          <cell r="C1572" t="str">
            <v>C49SZX20210152SX</v>
          </cell>
          <cell r="Y1572">
            <v>12000000</v>
          </cell>
          <cell r="AG1572" t="str">
            <v>DAP SZ</v>
          </cell>
        </row>
        <row r="1573">
          <cell r="C1573" t="str">
            <v>C49SZX20210152SX</v>
          </cell>
          <cell r="Y1573">
            <v>12000000</v>
          </cell>
          <cell r="AG1573" t="str">
            <v>DAP SZ</v>
          </cell>
        </row>
        <row r="1574">
          <cell r="C1574" t="str">
            <v>C49SZX20210152SX</v>
          </cell>
          <cell r="Y1574">
            <v>12000000</v>
          </cell>
          <cell r="AG1574" t="str">
            <v>DAP SZ</v>
          </cell>
        </row>
        <row r="1575">
          <cell r="C1575" t="str">
            <v>C49SZX20210152SX</v>
          </cell>
          <cell r="Y1575">
            <v>12000000</v>
          </cell>
          <cell r="AG1575" t="str">
            <v>DAP SZ</v>
          </cell>
        </row>
        <row r="1576">
          <cell r="C1576" t="str">
            <v>C49SZX20210152SX</v>
          </cell>
          <cell r="Y1576">
            <v>8980000</v>
          </cell>
          <cell r="AG1576" t="str">
            <v>DAP SZ</v>
          </cell>
        </row>
        <row r="1577">
          <cell r="C1577" t="str">
            <v>C49SZX20210169VG</v>
          </cell>
          <cell r="Y1577">
            <v>14345000</v>
          </cell>
          <cell r="AG1577" t="str">
            <v>DAP SZ</v>
          </cell>
        </row>
        <row r="1578">
          <cell r="C1578" t="str">
            <v>C49SZX20210169VG</v>
          </cell>
          <cell r="Y1578">
            <v>14345000</v>
          </cell>
          <cell r="AG1578" t="str">
            <v>DAP SZ</v>
          </cell>
        </row>
        <row r="1579">
          <cell r="C1579" t="str">
            <v>C49SZX20210169VG</v>
          </cell>
          <cell r="Y1579">
            <v>8989000</v>
          </cell>
          <cell r="AG1579" t="str">
            <v>DAP SZ</v>
          </cell>
        </row>
        <row r="1580">
          <cell r="C1580" t="str">
            <v>C49SZX20210169VG（已发相机）</v>
          </cell>
          <cell r="Y1580">
            <v>8989000</v>
          </cell>
          <cell r="AG1580" t="str">
            <v>DAP SZ</v>
          </cell>
        </row>
        <row r="1581">
          <cell r="C1581" t="str">
            <v>C49SZX20210168MZ</v>
          </cell>
          <cell r="Y1581">
            <v>9225000</v>
          </cell>
          <cell r="AG1581" t="str">
            <v>DAP SZ</v>
          </cell>
        </row>
        <row r="1582">
          <cell r="C1582" t="str">
            <v>C49SZX20210168MZ</v>
          </cell>
          <cell r="Y1582">
            <v>9225000</v>
          </cell>
          <cell r="AG1582" t="str">
            <v>DAP SZ</v>
          </cell>
        </row>
        <row r="1583">
          <cell r="C1583" t="str">
            <v>3011004716</v>
          </cell>
          <cell r="Y1583">
            <v>6350000</v>
          </cell>
          <cell r="AG1583" t="str">
            <v>CIF HK</v>
          </cell>
        </row>
        <row r="1584">
          <cell r="C1584" t="str">
            <v>C49SZX20210172EC</v>
          </cell>
          <cell r="Y1584">
            <v>670000</v>
          </cell>
          <cell r="AG1584" t="str">
            <v>DDP SZ</v>
          </cell>
        </row>
        <row r="1585">
          <cell r="C1585" t="str">
            <v>C49SZX20210173AY</v>
          </cell>
          <cell r="Y1585">
            <v>9200000</v>
          </cell>
          <cell r="AG1585" t="str">
            <v>DAP SZ</v>
          </cell>
        </row>
        <row r="1586">
          <cell r="C1586" t="str">
            <v>C49SZX20210175SX</v>
          </cell>
          <cell r="Y1586">
            <v>1244000</v>
          </cell>
          <cell r="AG1586" t="str">
            <v>DDP SZ</v>
          </cell>
        </row>
        <row r="1587">
          <cell r="C1587" t="str">
            <v>C49SZX20210175SX</v>
          </cell>
          <cell r="Y1587">
            <v>1244000</v>
          </cell>
          <cell r="AG1587" t="str">
            <v>DDP SZ</v>
          </cell>
        </row>
        <row r="1588">
          <cell r="C1588" t="str">
            <v>C49SZX20210175SX</v>
          </cell>
          <cell r="Y1588">
            <v>1244000</v>
          </cell>
          <cell r="AG1588" t="str">
            <v>DDP SZ</v>
          </cell>
        </row>
        <row r="1589">
          <cell r="C1589" t="str">
            <v>C49SZX20210130R1JY</v>
          </cell>
          <cell r="Y1589">
            <v>13488000</v>
          </cell>
          <cell r="AG1589" t="str">
            <v>DAP SZ</v>
          </cell>
        </row>
        <row r="1590">
          <cell r="C1590" t="str">
            <v>C49SZX20210130R1JY</v>
          </cell>
          <cell r="Y1590">
            <v>7900000</v>
          </cell>
          <cell r="AG1590" t="str">
            <v>DAP SZ</v>
          </cell>
        </row>
        <row r="1591">
          <cell r="C1591" t="str">
            <v>C49SZX20210130R1JY</v>
          </cell>
          <cell r="Y1591">
            <v>7900000</v>
          </cell>
          <cell r="AG1591" t="str">
            <v>DAP SZ</v>
          </cell>
        </row>
        <row r="1592">
          <cell r="C1592" t="str">
            <v>C49SZX20210176R1JY</v>
          </cell>
          <cell r="Y1592">
            <v>12270000</v>
          </cell>
          <cell r="AG1592" t="str">
            <v>DAP SZ</v>
          </cell>
        </row>
        <row r="1593">
          <cell r="C1593" t="str">
            <v>C49SZX20210176R1JY</v>
          </cell>
          <cell r="Y1593">
            <v>12270000</v>
          </cell>
          <cell r="AG1593" t="str">
            <v>DAP SZ</v>
          </cell>
        </row>
        <row r="1594">
          <cell r="C1594" t="str">
            <v>C49SZX20210176R1JY</v>
          </cell>
          <cell r="Y1594">
            <v>12270000</v>
          </cell>
          <cell r="AG1594" t="str">
            <v>DAP SZ</v>
          </cell>
        </row>
        <row r="1595">
          <cell r="C1595" t="str">
            <v>C49SZX20210177SS</v>
          </cell>
          <cell r="Y1595">
            <v>12000000</v>
          </cell>
          <cell r="AG1595" t="str">
            <v>DAP SZ</v>
          </cell>
        </row>
        <row r="1596">
          <cell r="C1596" t="str">
            <v>C49SZX20210177SS</v>
          </cell>
          <cell r="Y1596">
            <v>8800000</v>
          </cell>
          <cell r="AG1596" t="str">
            <v>DAP SZ</v>
          </cell>
        </row>
        <row r="1597">
          <cell r="C1597" t="str">
            <v>C28SZX2021024KC</v>
          </cell>
          <cell r="Y1597">
            <v>630000</v>
          </cell>
          <cell r="AG1597" t="str">
            <v>DDP SZ</v>
          </cell>
        </row>
        <row r="1598">
          <cell r="C1598" t="str">
            <v>C28SZX2021024KC</v>
          </cell>
          <cell r="Y1598">
            <v>630000</v>
          </cell>
          <cell r="AG1598" t="str">
            <v>DDP SZ</v>
          </cell>
        </row>
        <row r="1599">
          <cell r="C1599" t="str">
            <v>C49SZX20210179SX</v>
          </cell>
          <cell r="Y1599">
            <v>7600000</v>
          </cell>
          <cell r="AG1599" t="str">
            <v>DAP SZ</v>
          </cell>
        </row>
        <row r="1600">
          <cell r="C1600" t="str">
            <v>C49SZX20210181AY</v>
          </cell>
          <cell r="Y1600">
            <v>13240000</v>
          </cell>
          <cell r="AG1600" t="str">
            <v>DDP SZ</v>
          </cell>
        </row>
        <row r="1601">
          <cell r="C1601" t="str">
            <v>C49SZX20210181AY</v>
          </cell>
          <cell r="Y1601">
            <v>8000000</v>
          </cell>
          <cell r="AG1601" t="str">
            <v>DAP SZ</v>
          </cell>
        </row>
        <row r="1602">
          <cell r="C1602" t="str">
            <v>HKFR-ESE-2021071301</v>
          </cell>
          <cell r="Y1602">
            <v>10325000</v>
          </cell>
          <cell r="AG1602" t="str">
            <v>CIF HK</v>
          </cell>
        </row>
        <row r="1603">
          <cell r="C1603" t="str">
            <v>HKFR-ESE-2021071301</v>
          </cell>
          <cell r="Y1603">
            <v>10325000</v>
          </cell>
          <cell r="AG1603" t="str">
            <v>CIF HK</v>
          </cell>
        </row>
        <row r="1604">
          <cell r="C1604" t="str">
            <v>C49SZX20210160EC</v>
          </cell>
          <cell r="Y1604">
            <v>11560000</v>
          </cell>
          <cell r="AG1604" t="str">
            <v>DAP HZ</v>
          </cell>
        </row>
        <row r="1605">
          <cell r="C1605" t="str">
            <v>C49SZX20210160EC</v>
          </cell>
          <cell r="Y1605">
            <v>11560000</v>
          </cell>
          <cell r="AG1605" t="str">
            <v>DAP HZ</v>
          </cell>
        </row>
        <row r="1606">
          <cell r="C1606" t="str">
            <v>C49SZX20210160EC</v>
          </cell>
          <cell r="Y1606">
            <v>11560000</v>
          </cell>
          <cell r="AG1606" t="str">
            <v>DAP HZ</v>
          </cell>
        </row>
        <row r="1607">
          <cell r="C1607" t="str">
            <v>TL2021061000078</v>
          </cell>
          <cell r="Y1607">
            <v>468000</v>
          </cell>
          <cell r="AG1607" t="str">
            <v>含税到厂</v>
          </cell>
        </row>
        <row r="1608">
          <cell r="C1608" t="str">
            <v>TL2021061000078</v>
          </cell>
          <cell r="Y1608">
            <v>468000</v>
          </cell>
          <cell r="AG1608" t="str">
            <v>含税到厂</v>
          </cell>
        </row>
        <row r="1609">
          <cell r="C1609" t="str">
            <v>C49SZX20210139DZ</v>
          </cell>
          <cell r="Y1609">
            <v>840000</v>
          </cell>
          <cell r="AG1609" t="str">
            <v>DDP QY</v>
          </cell>
        </row>
        <row r="1610">
          <cell r="C1610" t="str">
            <v>C28SZX20210716</v>
          </cell>
          <cell r="Y1610">
            <v>570000</v>
          </cell>
          <cell r="AG1610" t="str">
            <v>DDP SZ</v>
          </cell>
        </row>
        <row r="1611">
          <cell r="C1611" t="str">
            <v>C49SZX20210183SX</v>
          </cell>
          <cell r="Y1611">
            <v>544000</v>
          </cell>
          <cell r="AG1611" t="str">
            <v>DDP DG</v>
          </cell>
        </row>
        <row r="1612">
          <cell r="C1612" t="str">
            <v>C49SZX20210183SX</v>
          </cell>
          <cell r="Y1612">
            <v>544000</v>
          </cell>
          <cell r="AG1612" t="str">
            <v>DDP DG</v>
          </cell>
        </row>
        <row r="1613">
          <cell r="C1613" t="str">
            <v>C49SZX20210183SX</v>
          </cell>
          <cell r="Y1613">
            <v>544000</v>
          </cell>
          <cell r="AG1613" t="str">
            <v>DDP DG</v>
          </cell>
        </row>
        <row r="1614">
          <cell r="C1614" t="str">
            <v>C49SZX20210183SX</v>
          </cell>
          <cell r="Y1614">
            <v>544000</v>
          </cell>
          <cell r="AG1614" t="str">
            <v>DDP DG</v>
          </cell>
        </row>
        <row r="1615">
          <cell r="C1615" t="str">
            <v>C49SZX20210184DZ</v>
          </cell>
          <cell r="Y1615">
            <v>16500000</v>
          </cell>
          <cell r="AG1615" t="str">
            <v>DAP CS</v>
          </cell>
        </row>
        <row r="1616">
          <cell r="C1616" t="str">
            <v>C49SZX20210184DZ</v>
          </cell>
          <cell r="Y1616">
            <v>16500000</v>
          </cell>
          <cell r="AG1616" t="str">
            <v>DAP CS</v>
          </cell>
        </row>
        <row r="1617">
          <cell r="C1617" t="str">
            <v>C49SZX20210186SS</v>
          </cell>
          <cell r="Y1617">
            <v>14000000</v>
          </cell>
          <cell r="AG1617" t="str">
            <v>DAP SZ</v>
          </cell>
        </row>
        <row r="1618">
          <cell r="C1618" t="str">
            <v>C49SZX20210185DZ</v>
          </cell>
          <cell r="Y1618">
            <v>21800000</v>
          </cell>
          <cell r="AG1618" t="str">
            <v>DAP HZ</v>
          </cell>
        </row>
        <row r="1619">
          <cell r="C1619" t="str">
            <v>C49SZX20210185DZ</v>
          </cell>
          <cell r="Y1619">
            <v>21800000</v>
          </cell>
          <cell r="AG1619" t="str">
            <v>DAP HZ</v>
          </cell>
        </row>
        <row r="1620">
          <cell r="C1620" t="str">
            <v>C49SZX20210187SS</v>
          </cell>
          <cell r="Y1620">
            <v>8300000</v>
          </cell>
          <cell r="AG1620" t="str">
            <v>DAP SZ</v>
          </cell>
        </row>
        <row r="1621">
          <cell r="C1621" t="str">
            <v>C49SZX20210187SS</v>
          </cell>
          <cell r="Y1621">
            <v>12700000</v>
          </cell>
          <cell r="AG1621" t="str">
            <v>DAP SZ</v>
          </cell>
        </row>
        <row r="1622">
          <cell r="C1622" t="str">
            <v>C28SZX2021044KC</v>
          </cell>
          <cell r="Y1622">
            <v>29000</v>
          </cell>
          <cell r="AG1622" t="str">
            <v>含税到厂</v>
          </cell>
        </row>
        <row r="1623">
          <cell r="C1623" t="str">
            <v>C49SZX20210188JL</v>
          </cell>
          <cell r="Y1623">
            <v>850000</v>
          </cell>
          <cell r="AG1623" t="str">
            <v>DDP DG</v>
          </cell>
        </row>
        <row r="1624">
          <cell r="C1624" t="str">
            <v>C49SZX20210189DZ</v>
          </cell>
          <cell r="Y1624">
            <v>24300000</v>
          </cell>
          <cell r="AG1624" t="str">
            <v>DAP CS</v>
          </cell>
        </row>
        <row r="1625">
          <cell r="C1625" t="str">
            <v>C49SZX20210191DY</v>
          </cell>
          <cell r="Y1625">
            <v>14300000</v>
          </cell>
          <cell r="AG1625" t="str">
            <v>CIF HK</v>
          </cell>
        </row>
        <row r="1626">
          <cell r="C1626" t="str">
            <v>C28HKG2021050KC</v>
          </cell>
          <cell r="Y1626">
            <v>6000</v>
          </cell>
          <cell r="AG1626" t="str">
            <v>CIF HK</v>
          </cell>
        </row>
        <row r="1627">
          <cell r="C1627" t="str">
            <v>C49SZX20210192SX</v>
          </cell>
          <cell r="Y1627">
            <v>18000000</v>
          </cell>
          <cell r="AG1627" t="str">
            <v>DAP DG</v>
          </cell>
        </row>
        <row r="1628">
          <cell r="C1628" t="str">
            <v>C49SZX20210192SX</v>
          </cell>
          <cell r="Y1628">
            <v>8200000</v>
          </cell>
          <cell r="AG1628" t="str">
            <v>DAP DG</v>
          </cell>
        </row>
        <row r="1629">
          <cell r="C1629" t="str">
            <v>C49SZX20210193SX</v>
          </cell>
          <cell r="Y1629">
            <v>21900000</v>
          </cell>
          <cell r="AG1629" t="str">
            <v>DAP HZ</v>
          </cell>
        </row>
        <row r="1630">
          <cell r="C1630" t="str">
            <v>C49SZX20220082MX</v>
          </cell>
          <cell r="Y1630">
            <v>13460000</v>
          </cell>
          <cell r="AG1630" t="str">
            <v>DAP DG</v>
          </cell>
        </row>
        <row r="1631">
          <cell r="C1631" t="str">
            <v>C49SZX20220082MX</v>
          </cell>
          <cell r="Y1631">
            <v>12000000</v>
          </cell>
          <cell r="AG1631" t="str">
            <v>DAP DG</v>
          </cell>
        </row>
        <row r="1632">
          <cell r="C1632" t="str">
            <v>C49SZX20210196MZ</v>
          </cell>
          <cell r="Y1632">
            <v>1310000</v>
          </cell>
          <cell r="AG1632" t="str">
            <v>DDP ZH</v>
          </cell>
        </row>
        <row r="1633">
          <cell r="C1633" t="str">
            <v>C49SZX20210198DZ</v>
          </cell>
          <cell r="Y1633">
            <v>8600000</v>
          </cell>
          <cell r="AG1633" t="str">
            <v>DAP SZ</v>
          </cell>
        </row>
        <row r="1634">
          <cell r="C1634" t="str">
            <v>C49SZX20210197JY</v>
          </cell>
          <cell r="Y1634">
            <v>670000</v>
          </cell>
          <cell r="AG1634" t="str">
            <v>DDP FS</v>
          </cell>
        </row>
        <row r="1635">
          <cell r="C1635" t="str">
            <v>C49SZX20210195JL</v>
          </cell>
          <cell r="Y1635">
            <v>10000000</v>
          </cell>
          <cell r="AG1635" t="str">
            <v>DAP DG</v>
          </cell>
        </row>
        <row r="1636">
          <cell r="C1636" t="str">
            <v>C49SZX20210180SX</v>
          </cell>
          <cell r="Y1636">
            <v>14300000</v>
          </cell>
          <cell r="AG1636" t="str">
            <v>DAP SZ</v>
          </cell>
        </row>
        <row r="1637">
          <cell r="C1637" t="str">
            <v>C49SZX20210200JY</v>
          </cell>
          <cell r="Y1637">
            <v>16500000</v>
          </cell>
          <cell r="AG1637" t="str">
            <v>CIF HK</v>
          </cell>
        </row>
        <row r="1638">
          <cell r="C1638" t="str">
            <v>C49SZX20210200JY</v>
          </cell>
          <cell r="Y1638">
            <v>16500000</v>
          </cell>
          <cell r="AG1638" t="str">
            <v>CIF HK</v>
          </cell>
        </row>
        <row r="1639">
          <cell r="C1639" t="str">
            <v>C49SZX20210200JY</v>
          </cell>
          <cell r="Y1639">
            <v>9000000</v>
          </cell>
          <cell r="AG1639" t="str">
            <v>CIF HK</v>
          </cell>
        </row>
        <row r="1640">
          <cell r="C1640" t="str">
            <v>C49SZX20210200JY</v>
          </cell>
          <cell r="Y1640">
            <v>9000000</v>
          </cell>
          <cell r="AG1640" t="str">
            <v>CIF HK</v>
          </cell>
        </row>
        <row r="1641">
          <cell r="C1641" t="str">
            <v>C49SZX20210200JY</v>
          </cell>
          <cell r="Y1641">
            <v>9000000</v>
          </cell>
          <cell r="AG1641" t="str">
            <v>CIF HK</v>
          </cell>
        </row>
        <row r="1642">
          <cell r="C1642" t="str">
            <v>C49SZX20210194SQ</v>
          </cell>
          <cell r="Y1642">
            <v>9346000</v>
          </cell>
          <cell r="AG1642" t="str">
            <v>DAPSZ</v>
          </cell>
        </row>
        <row r="1643">
          <cell r="C1643">
            <v>4300001502</v>
          </cell>
          <cell r="Y1643">
            <v>350000</v>
          </cell>
          <cell r="AG1643" t="str">
            <v>含税到厂</v>
          </cell>
        </row>
        <row r="1644">
          <cell r="C1644">
            <v>4300001502</v>
          </cell>
          <cell r="Y1644">
            <v>350000</v>
          </cell>
          <cell r="AG1644" t="str">
            <v>含税到厂</v>
          </cell>
        </row>
        <row r="1645">
          <cell r="C1645" t="str">
            <v>C49SZX20210199R1SX</v>
          </cell>
          <cell r="Y1645">
            <v>868670</v>
          </cell>
          <cell r="AG1645" t="str">
            <v>DDP HB</v>
          </cell>
        </row>
        <row r="1646">
          <cell r="C1646" t="str">
            <v>C49SZX20210199R1SX</v>
          </cell>
          <cell r="Y1646">
            <v>868670</v>
          </cell>
          <cell r="AG1646" t="str">
            <v>DDP HB</v>
          </cell>
        </row>
        <row r="1647">
          <cell r="C1647" t="str">
            <v>C49SZX20210203EC</v>
          </cell>
          <cell r="Y1647">
            <v>14500000</v>
          </cell>
          <cell r="AG1647" t="str">
            <v>DAP SZ</v>
          </cell>
        </row>
        <row r="1648">
          <cell r="C1648" t="str">
            <v>C49SZX20210203EC</v>
          </cell>
          <cell r="Y1648">
            <v>14500000</v>
          </cell>
          <cell r="AG1648" t="str">
            <v>DAP SZ</v>
          </cell>
        </row>
        <row r="1649">
          <cell r="C1649" t="str">
            <v>C49SZX20210203EC</v>
          </cell>
          <cell r="Y1649">
            <v>10000000</v>
          </cell>
          <cell r="AG1649" t="str">
            <v>DAP SZ</v>
          </cell>
        </row>
        <row r="1650">
          <cell r="C1650" t="str">
            <v>C28HKG2021055KC</v>
          </cell>
          <cell r="Y1650">
            <v>282000</v>
          </cell>
          <cell r="AG1650" t="str">
            <v>CIF HK</v>
          </cell>
        </row>
        <row r="1651">
          <cell r="C1651" t="str">
            <v>C49SZX20210204SS</v>
          </cell>
          <cell r="Y1651">
            <v>874688</v>
          </cell>
          <cell r="AG1651" t="str">
            <v>DDP HZ</v>
          </cell>
        </row>
        <row r="1652">
          <cell r="C1652" t="str">
            <v>C49SZX20210205SS</v>
          </cell>
          <cell r="Y1652">
            <v>7020000</v>
          </cell>
          <cell r="AG1652" t="str">
            <v>DAP HZ</v>
          </cell>
        </row>
        <row r="1653">
          <cell r="C1653" t="str">
            <v>C49SZX20220007AY</v>
          </cell>
          <cell r="Y1653">
            <v>13600000</v>
          </cell>
          <cell r="AG1653" t="str">
            <v>DAP SZ</v>
          </cell>
        </row>
        <row r="1654">
          <cell r="C1654" t="str">
            <v>C49SZX20210103MZ</v>
          </cell>
          <cell r="Y1654">
            <v>15000000</v>
          </cell>
          <cell r="AG1654" t="str">
            <v>CIF HK</v>
          </cell>
        </row>
        <row r="1655">
          <cell r="C1655" t="str">
            <v>C49SZX20210103MZ</v>
          </cell>
          <cell r="Y1655">
            <v>15000000</v>
          </cell>
          <cell r="AG1655" t="str">
            <v>CIF HK</v>
          </cell>
        </row>
        <row r="1656">
          <cell r="C1656" t="str">
            <v>C49SZX20210103MZ</v>
          </cell>
          <cell r="Y1656">
            <v>11000000</v>
          </cell>
          <cell r="AG1656" t="str">
            <v>CIF HK</v>
          </cell>
        </row>
        <row r="1657">
          <cell r="C1657" t="str">
            <v>C49SZX20210103MZ</v>
          </cell>
          <cell r="Y1657">
            <v>11000000</v>
          </cell>
          <cell r="AG1657" t="str">
            <v>CIF HK</v>
          </cell>
        </row>
        <row r="1658">
          <cell r="C1658" t="str">
            <v>C49SZX20210207JY</v>
          </cell>
          <cell r="Y1658">
            <v>8100000</v>
          </cell>
          <cell r="AG1658" t="str">
            <v>CIF HK</v>
          </cell>
        </row>
        <row r="1659">
          <cell r="C1659" t="str">
            <v>C49SZX20210207JY</v>
          </cell>
          <cell r="Y1659">
            <v>8100000</v>
          </cell>
          <cell r="AG1659" t="str">
            <v>CIF HK</v>
          </cell>
        </row>
        <row r="1660">
          <cell r="C1660" t="str">
            <v>C49SZX20210213SS</v>
          </cell>
          <cell r="Y1660">
            <v>8500000</v>
          </cell>
          <cell r="AG1660" t="str">
            <v>DAP DG</v>
          </cell>
        </row>
        <row r="1661">
          <cell r="C1661" t="str">
            <v>C49SZX20210214EC</v>
          </cell>
          <cell r="Y1661">
            <v>1250000</v>
          </cell>
          <cell r="AG1661" t="str">
            <v>DDP GZ</v>
          </cell>
        </row>
        <row r="1662">
          <cell r="C1662" t="str">
            <v>C49SZX20210216AY</v>
          </cell>
          <cell r="Y1662">
            <v>548800</v>
          </cell>
          <cell r="AG1662" t="str">
            <v>DDP SZ</v>
          </cell>
        </row>
        <row r="1663">
          <cell r="C1663" t="str">
            <v>C49SZX20210216AY</v>
          </cell>
          <cell r="Y1663">
            <v>850000</v>
          </cell>
          <cell r="AG1663" t="str">
            <v>DDP SZ</v>
          </cell>
        </row>
        <row r="1664">
          <cell r="C1664" t="str">
            <v>C49SZX20210206MZ</v>
          </cell>
          <cell r="Y1664">
            <v>14500000</v>
          </cell>
          <cell r="AG1664" t="str">
            <v>DAP SZ</v>
          </cell>
        </row>
        <row r="1665">
          <cell r="C1665" t="str">
            <v>C49SZX20210206MZ</v>
          </cell>
          <cell r="Y1665">
            <v>14500000</v>
          </cell>
          <cell r="AG1665" t="str">
            <v>DAP SZ</v>
          </cell>
        </row>
        <row r="1666">
          <cell r="C1666" t="str">
            <v>C49SZX20210206MZ</v>
          </cell>
          <cell r="Y1666">
            <v>11000000</v>
          </cell>
          <cell r="AG1666" t="str">
            <v>DAP SZ</v>
          </cell>
        </row>
        <row r="1667">
          <cell r="C1667" t="str">
            <v>C49SZX20210206MZ</v>
          </cell>
          <cell r="Y1667">
            <v>11000000</v>
          </cell>
          <cell r="AG1667" t="str">
            <v>DAP SZ</v>
          </cell>
        </row>
        <row r="1668">
          <cell r="C1668" t="str">
            <v>C49SZX20210215MZ</v>
          </cell>
          <cell r="Y1668">
            <v>14500000</v>
          </cell>
          <cell r="AG1668" t="str">
            <v>DAP SZ</v>
          </cell>
        </row>
        <row r="1669">
          <cell r="C1669" t="str">
            <v>C49SZX20210215MZ</v>
          </cell>
          <cell r="Y1669">
            <v>14500000</v>
          </cell>
          <cell r="AG1669" t="str">
            <v>DAP SZ</v>
          </cell>
        </row>
        <row r="1670">
          <cell r="C1670" t="str">
            <v>C49SZX20210215MZ</v>
          </cell>
          <cell r="Y1670">
            <v>11000000</v>
          </cell>
          <cell r="AG1670" t="str">
            <v>DAP SZ</v>
          </cell>
        </row>
        <row r="1671">
          <cell r="C1671" t="str">
            <v>C49SZX20210215MZ</v>
          </cell>
          <cell r="Y1671">
            <v>11000000</v>
          </cell>
          <cell r="AG1671" t="str">
            <v>DAP SZ</v>
          </cell>
        </row>
        <row r="1672">
          <cell r="C1672" t="str">
            <v>C28SZX20210215SX</v>
          </cell>
          <cell r="Y1672">
            <v>406243</v>
          </cell>
          <cell r="AG1672" t="str">
            <v>DDP SZ</v>
          </cell>
        </row>
        <row r="1673">
          <cell r="C1673" t="str">
            <v>C49SZX20210220SX</v>
          </cell>
          <cell r="Y1673">
            <v>15000000</v>
          </cell>
          <cell r="AG1673" t="str">
            <v>DAP SZ</v>
          </cell>
        </row>
        <row r="1674">
          <cell r="C1674" t="str">
            <v>C49SZX20210220SX</v>
          </cell>
          <cell r="Y1674">
            <v>9500000</v>
          </cell>
          <cell r="AG1674" t="str">
            <v>DAP SZ</v>
          </cell>
        </row>
        <row r="1675">
          <cell r="C1675" t="str">
            <v>C49SZX20220030SS</v>
          </cell>
          <cell r="Y1675">
            <v>13220000</v>
          </cell>
          <cell r="AG1675" t="str">
            <v>DAP SZ</v>
          </cell>
        </row>
        <row r="1676">
          <cell r="C1676" t="str">
            <v>C49SZX20220030SS</v>
          </cell>
          <cell r="Y1676">
            <v>13220000</v>
          </cell>
          <cell r="AG1676" t="str">
            <v>DAP SZ</v>
          </cell>
        </row>
        <row r="1677">
          <cell r="C1677" t="str">
            <v>C49SZX20220030SS</v>
          </cell>
          <cell r="Y1677">
            <v>13220000</v>
          </cell>
          <cell r="AG1677" t="str">
            <v>DAP SZ</v>
          </cell>
        </row>
        <row r="1678">
          <cell r="C1678" t="str">
            <v>C49SZX20220030SS</v>
          </cell>
          <cell r="Y1678">
            <v>13220000</v>
          </cell>
          <cell r="AG1678" t="str">
            <v>DAP SZ</v>
          </cell>
        </row>
        <row r="1679">
          <cell r="C1679" t="str">
            <v>C49SZX20210210DZ</v>
          </cell>
          <cell r="Y1679">
            <v>1300000</v>
          </cell>
          <cell r="AG1679" t="str">
            <v>DDP CS</v>
          </cell>
        </row>
        <row r="1680">
          <cell r="C1680" t="str">
            <v>C49SZX20210210DZ</v>
          </cell>
          <cell r="Y1680">
            <v>1300000</v>
          </cell>
          <cell r="AG1680" t="str">
            <v>DDP CS</v>
          </cell>
        </row>
        <row r="1681">
          <cell r="C1681" t="str">
            <v>C49SZX20210223MZR1</v>
          </cell>
          <cell r="Y1681">
            <v>15100000</v>
          </cell>
          <cell r="AG1681" t="str">
            <v>CIF  HK</v>
          </cell>
        </row>
        <row r="1682">
          <cell r="C1682" t="str">
            <v>C49SZX20230088MZ</v>
          </cell>
          <cell r="Y1682">
            <v>14000000</v>
          </cell>
          <cell r="AG1682" t="str">
            <v>CIF  HK</v>
          </cell>
        </row>
        <row r="1683">
          <cell r="C1683" t="str">
            <v>C49SZX20230088MZ</v>
          </cell>
          <cell r="Y1683">
            <v>14000000</v>
          </cell>
          <cell r="AG1683" t="str">
            <v>CIF  HK</v>
          </cell>
        </row>
        <row r="1684">
          <cell r="C1684" t="str">
            <v>C49SZX20210223MZ</v>
          </cell>
          <cell r="Y1684">
            <v>14250000</v>
          </cell>
          <cell r="AG1684" t="str">
            <v>CIF  HK</v>
          </cell>
        </row>
        <row r="1685">
          <cell r="C1685" t="str">
            <v>C49SZX20210223MZ</v>
          </cell>
          <cell r="Y1685">
            <v>10000000</v>
          </cell>
          <cell r="AG1685" t="str">
            <v>CIF  HK</v>
          </cell>
        </row>
        <row r="1686">
          <cell r="C1686" t="str">
            <v>C49SZX20210223MZ</v>
          </cell>
          <cell r="Y1686">
            <v>10000000</v>
          </cell>
          <cell r="AG1686" t="str">
            <v>CIF  HK</v>
          </cell>
        </row>
        <row r="1687">
          <cell r="C1687" t="str">
            <v>C49SZX20210223MZ</v>
          </cell>
          <cell r="Y1687">
            <v>10000000</v>
          </cell>
          <cell r="AG1687" t="str">
            <v>CIF  HK</v>
          </cell>
        </row>
        <row r="1688">
          <cell r="C1688" t="str">
            <v>C28SZX20210216MZ</v>
          </cell>
          <cell r="Y1688">
            <v>11000000</v>
          </cell>
          <cell r="AG1688" t="str">
            <v>CIF  HK</v>
          </cell>
        </row>
        <row r="1689">
          <cell r="C1689" t="str">
            <v>C28SZX20210217MZ</v>
          </cell>
          <cell r="Y1689">
            <v>11000000</v>
          </cell>
          <cell r="AG1689" t="str">
            <v>CIF  HK</v>
          </cell>
        </row>
        <row r="1690">
          <cell r="C1690" t="str">
            <v>C49SZX20210222JL</v>
          </cell>
          <cell r="Y1690">
            <v>1310000</v>
          </cell>
          <cell r="AG1690" t="str">
            <v>DDP SZ</v>
          </cell>
        </row>
        <row r="1691">
          <cell r="C1691" t="str">
            <v>C49SZX20220001SS</v>
          </cell>
          <cell r="Y1691">
            <v>1298000</v>
          </cell>
          <cell r="AG1691" t="str">
            <v>DDP SZ</v>
          </cell>
        </row>
        <row r="1692">
          <cell r="C1692" t="str">
            <v>C49SZX20220004EC</v>
          </cell>
          <cell r="Y1692">
            <v>11200000</v>
          </cell>
          <cell r="AG1692" t="str">
            <v>DAP SZ</v>
          </cell>
        </row>
        <row r="1693">
          <cell r="C1693" t="str">
            <v>C49SZX20220005SS</v>
          </cell>
          <cell r="Y1693">
            <v>1300000</v>
          </cell>
          <cell r="AG1693" t="str">
            <v>DDP SZ</v>
          </cell>
        </row>
        <row r="1694">
          <cell r="C1694" t="str">
            <v>C49SZX20220005SS</v>
          </cell>
          <cell r="Y1694">
            <v>1300000</v>
          </cell>
          <cell r="AG1694" t="str">
            <v>DDP SZ</v>
          </cell>
        </row>
        <row r="1695">
          <cell r="C1695" t="str">
            <v>C49SZX20220005SS</v>
          </cell>
          <cell r="Y1695">
            <v>1300000</v>
          </cell>
          <cell r="AG1695" t="str">
            <v>DDP SZ</v>
          </cell>
        </row>
        <row r="1696">
          <cell r="C1696" t="str">
            <v>C49SZX20220005SS</v>
          </cell>
          <cell r="Y1696">
            <v>1300000</v>
          </cell>
          <cell r="AG1696" t="str">
            <v>DDP SZ</v>
          </cell>
        </row>
        <row r="1697">
          <cell r="C1697" t="str">
            <v>C49SZX20220005SS</v>
          </cell>
          <cell r="Y1697">
            <v>1300000</v>
          </cell>
          <cell r="AG1697" t="str">
            <v>DDP SZ</v>
          </cell>
        </row>
        <row r="1698">
          <cell r="C1698" t="str">
            <v>C49SZX20220006SX</v>
          </cell>
          <cell r="Y1698">
            <v>16665000</v>
          </cell>
          <cell r="AG1698" t="str">
            <v>DAP ZS</v>
          </cell>
        </row>
        <row r="1699">
          <cell r="C1699" t="str">
            <v>C49SZX20220006SX</v>
          </cell>
          <cell r="Y1699">
            <v>16665000</v>
          </cell>
          <cell r="AG1699" t="str">
            <v>DAP ZS</v>
          </cell>
        </row>
        <row r="1700">
          <cell r="C1700" t="str">
            <v>C49SZX20220006SX</v>
          </cell>
          <cell r="Y1700">
            <v>16665000</v>
          </cell>
          <cell r="AG1700" t="str">
            <v>DAP ZS</v>
          </cell>
        </row>
        <row r="1701">
          <cell r="C1701" t="str">
            <v>C49SZX20220006SX</v>
          </cell>
          <cell r="Y1701">
            <v>16665000</v>
          </cell>
          <cell r="AG1701" t="str">
            <v>DAP ZS</v>
          </cell>
        </row>
        <row r="1702">
          <cell r="C1702" t="str">
            <v>C49SZX20220006SX</v>
          </cell>
          <cell r="Y1702">
            <v>16665000</v>
          </cell>
          <cell r="AG1702" t="str">
            <v>DAP ZS</v>
          </cell>
        </row>
        <row r="1703">
          <cell r="C1703" t="str">
            <v>C49SZX20220006SX</v>
          </cell>
          <cell r="Y1703">
            <v>16665000</v>
          </cell>
          <cell r="AG1703" t="str">
            <v>DAP ZS</v>
          </cell>
        </row>
        <row r="1704">
          <cell r="C1704" t="str">
            <v>C49SZX20220008AY</v>
          </cell>
          <cell r="Y1704">
            <v>1300000</v>
          </cell>
          <cell r="AG1704" t="str">
            <v>DDP SZ</v>
          </cell>
        </row>
        <row r="1705">
          <cell r="C1705" t="str">
            <v>C49SZX20220008AY</v>
          </cell>
          <cell r="Y1705">
            <v>1300000</v>
          </cell>
          <cell r="AG1705" t="str">
            <v>DDP SZ</v>
          </cell>
        </row>
        <row r="1706">
          <cell r="C1706" t="str">
            <v>C49SZX20220002BX</v>
          </cell>
          <cell r="Y1706">
            <v>12800000</v>
          </cell>
          <cell r="AG1706" t="str">
            <v>DAP HZ</v>
          </cell>
        </row>
        <row r="1707">
          <cell r="C1707" t="str">
            <v>C49SZX20220002BX</v>
          </cell>
          <cell r="Y1707">
            <v>7800000</v>
          </cell>
          <cell r="AG1707" t="str">
            <v>DAP HZ</v>
          </cell>
        </row>
        <row r="1708">
          <cell r="C1708" t="str">
            <v>C49SZX20220010SQ</v>
          </cell>
          <cell r="Y1708">
            <v>17000000</v>
          </cell>
          <cell r="AG1708" t="str">
            <v>DAP DG</v>
          </cell>
        </row>
        <row r="1709">
          <cell r="C1709" t="str">
            <v>C49SZX20220010SQ</v>
          </cell>
          <cell r="Y1709">
            <v>11800000</v>
          </cell>
          <cell r="AG1709" t="str">
            <v>DAP DG</v>
          </cell>
        </row>
        <row r="1710">
          <cell r="C1710" t="str">
            <v>C49SZX20220009JL</v>
          </cell>
          <cell r="Y1710">
            <v>12300000</v>
          </cell>
          <cell r="AG1710" t="str">
            <v>DAP DG</v>
          </cell>
        </row>
        <row r="1711">
          <cell r="C1711" t="str">
            <v>C49SZX20220003EC</v>
          </cell>
          <cell r="Y1711">
            <v>18000000</v>
          </cell>
          <cell r="AG1711" t="str">
            <v>CIF HK</v>
          </cell>
        </row>
        <row r="1712">
          <cell r="C1712" t="str">
            <v>C49SZX20220003EC</v>
          </cell>
          <cell r="Y1712">
            <v>18000000</v>
          </cell>
          <cell r="AG1712" t="str">
            <v>CIF HK</v>
          </cell>
        </row>
        <row r="1713">
          <cell r="C1713" t="str">
            <v>C49SZX20220003EC</v>
          </cell>
          <cell r="Y1713">
            <v>11500000</v>
          </cell>
          <cell r="AG1713" t="str">
            <v>CIF HK</v>
          </cell>
        </row>
        <row r="1714">
          <cell r="C1714" t="str">
            <v>C49SZX20220003EC</v>
          </cell>
          <cell r="Y1714">
            <v>11500000</v>
          </cell>
          <cell r="AG1714" t="str">
            <v>CIF HK</v>
          </cell>
        </row>
        <row r="1715">
          <cell r="C1715" t="str">
            <v>C49SZX20220003EC</v>
          </cell>
          <cell r="Y1715">
            <v>11500000</v>
          </cell>
          <cell r="AG1715" t="str">
            <v>CIF HK</v>
          </cell>
        </row>
        <row r="1716">
          <cell r="C1716" t="str">
            <v>C49SZX20220003EC</v>
          </cell>
          <cell r="Y1716">
            <v>11500000</v>
          </cell>
          <cell r="AG1716" t="str">
            <v>CIF HK</v>
          </cell>
        </row>
        <row r="1717">
          <cell r="C1717" t="str">
            <v>C49SZX20220014JL</v>
          </cell>
          <cell r="Y1717">
            <v>14390000</v>
          </cell>
          <cell r="AG1717" t="str">
            <v>DAP SZ</v>
          </cell>
        </row>
        <row r="1718">
          <cell r="C1718" t="str">
            <v>C49SZX20220014JL</v>
          </cell>
          <cell r="Y1718">
            <v>14390000</v>
          </cell>
          <cell r="AG1718" t="str">
            <v>DAP SZ</v>
          </cell>
        </row>
        <row r="1719">
          <cell r="C1719" t="str">
            <v>C49SZX20220012SX</v>
          </cell>
          <cell r="Y1719">
            <v>747200</v>
          </cell>
          <cell r="AG1719" t="str">
            <v>DDP HB</v>
          </cell>
        </row>
        <row r="1720">
          <cell r="C1720" t="str">
            <v>C49SZX20220012SX</v>
          </cell>
          <cell r="Y1720">
            <v>747200</v>
          </cell>
          <cell r="AG1720" t="str">
            <v>DDP HB</v>
          </cell>
        </row>
        <row r="1721">
          <cell r="C1721" t="str">
            <v>C49SZX20220012SX</v>
          </cell>
          <cell r="Y1721">
            <v>747200</v>
          </cell>
          <cell r="AG1721" t="str">
            <v>DDP HB</v>
          </cell>
        </row>
        <row r="1722">
          <cell r="C1722" t="str">
            <v>C49SZX20220012SX</v>
          </cell>
          <cell r="Y1722">
            <v>747200</v>
          </cell>
          <cell r="AG1722" t="str">
            <v>DDP HB</v>
          </cell>
        </row>
        <row r="1723">
          <cell r="C1723" t="str">
            <v>C49SZX20220012SX</v>
          </cell>
          <cell r="Y1723">
            <v>747200</v>
          </cell>
          <cell r="AG1723" t="str">
            <v>DDP HB</v>
          </cell>
        </row>
        <row r="1724">
          <cell r="C1724" t="str">
            <v>C49SZX20220015SX</v>
          </cell>
          <cell r="Y1724">
            <v>18000000</v>
          </cell>
          <cell r="AG1724" t="str">
            <v>DAP GX</v>
          </cell>
        </row>
        <row r="1725">
          <cell r="C1725" t="str">
            <v>C49SZX20220015SX</v>
          </cell>
          <cell r="Y1725">
            <v>18000000</v>
          </cell>
          <cell r="AG1725" t="str">
            <v>DAP GX</v>
          </cell>
        </row>
        <row r="1726">
          <cell r="C1726" t="str">
            <v>C49SZX20220015SX</v>
          </cell>
          <cell r="Y1726">
            <v>13453405</v>
          </cell>
          <cell r="AG1726" t="str">
            <v>DAP GX</v>
          </cell>
        </row>
        <row r="1727">
          <cell r="C1727" t="str">
            <v>C49SZX20220015SX</v>
          </cell>
          <cell r="Y1727">
            <v>13453405</v>
          </cell>
          <cell r="AG1727" t="str">
            <v>DAP GX</v>
          </cell>
        </row>
        <row r="1728">
          <cell r="C1728" t="str">
            <v>C49SZX20220011DZ</v>
          </cell>
          <cell r="Y1728">
            <v>600000</v>
          </cell>
          <cell r="AG1728" t="str">
            <v>DDP JX</v>
          </cell>
        </row>
        <row r="1729">
          <cell r="C1729" t="str">
            <v>C49SZX20220016JL</v>
          </cell>
          <cell r="Y1729">
            <v>13000000</v>
          </cell>
          <cell r="AG1729" t="str">
            <v>DAP SZ</v>
          </cell>
        </row>
        <row r="1730">
          <cell r="C1730" t="str">
            <v>C49SZX20220016JL</v>
          </cell>
          <cell r="Y1730">
            <v>8000000</v>
          </cell>
          <cell r="AG1730" t="str">
            <v>DAP SZ</v>
          </cell>
        </row>
        <row r="1731">
          <cell r="C1731" t="str">
            <v>C49SZX20220018SX</v>
          </cell>
          <cell r="Y1731">
            <v>9000000</v>
          </cell>
          <cell r="AG1731" t="str">
            <v>DAP SZ</v>
          </cell>
        </row>
        <row r="1732">
          <cell r="C1732" t="str">
            <v>C49SZX20220018SX</v>
          </cell>
          <cell r="Y1732">
            <v>9000000</v>
          </cell>
          <cell r="AG1732" t="str">
            <v>DAP SZ</v>
          </cell>
        </row>
        <row r="1733">
          <cell r="C1733" t="str">
            <v>C49SZX20220020R1SS</v>
          </cell>
          <cell r="Y1733">
            <v>9600000</v>
          </cell>
          <cell r="AG1733" t="str">
            <v>DAP SZ</v>
          </cell>
        </row>
        <row r="1734">
          <cell r="C1734" t="str">
            <v>C49SZX20220019MX</v>
          </cell>
          <cell r="Y1734">
            <v>1300000</v>
          </cell>
          <cell r="AG1734" t="str">
            <v>DDP SZ</v>
          </cell>
        </row>
        <row r="1735">
          <cell r="C1735" t="str">
            <v>C49SZX20220013DZ</v>
          </cell>
          <cell r="Y1735">
            <v>18000000</v>
          </cell>
          <cell r="AG1735" t="str">
            <v>CIF HK</v>
          </cell>
        </row>
        <row r="1736">
          <cell r="C1736" t="str">
            <v>C49SZX20220013DZ</v>
          </cell>
          <cell r="Y1736">
            <v>18000000</v>
          </cell>
          <cell r="AG1736" t="str">
            <v>CIF HK</v>
          </cell>
        </row>
        <row r="1737">
          <cell r="C1737" t="str">
            <v>C49SZX20220013DZ</v>
          </cell>
          <cell r="Y1737">
            <v>18000000</v>
          </cell>
          <cell r="AG1737" t="str">
            <v>CIF HK</v>
          </cell>
        </row>
        <row r="1738">
          <cell r="C1738" t="str">
            <v>C49SZX20220013DZ</v>
          </cell>
          <cell r="Y1738">
            <v>16000000</v>
          </cell>
          <cell r="AG1738" t="str">
            <v>CIF HK</v>
          </cell>
        </row>
        <row r="1739">
          <cell r="C1739" t="str">
            <v>C49SZX20220013DZ</v>
          </cell>
          <cell r="Y1739">
            <v>16000000</v>
          </cell>
          <cell r="AG1739" t="str">
            <v>CIF HK</v>
          </cell>
        </row>
        <row r="1740">
          <cell r="C1740" t="str">
            <v>C49SZX20220013DZ</v>
          </cell>
          <cell r="Y1740">
            <v>11000000</v>
          </cell>
          <cell r="AG1740" t="str">
            <v>CIF HK</v>
          </cell>
        </row>
        <row r="1741">
          <cell r="C1741" t="str">
            <v>C49SZX20220013DZ</v>
          </cell>
          <cell r="Y1741">
            <v>11000000</v>
          </cell>
          <cell r="AG1741" t="str">
            <v>CIF HK</v>
          </cell>
        </row>
        <row r="1742">
          <cell r="C1742" t="str">
            <v>C49SZX20220013DZ</v>
          </cell>
          <cell r="Y1742">
            <v>11000000</v>
          </cell>
          <cell r="AG1742" t="str">
            <v>CIF HK</v>
          </cell>
        </row>
        <row r="1743">
          <cell r="C1743" t="str">
            <v>C49SZX20220013DZ</v>
          </cell>
          <cell r="Y1743">
            <v>11000000</v>
          </cell>
          <cell r="AG1743" t="str">
            <v>CIF HK</v>
          </cell>
        </row>
        <row r="1744">
          <cell r="C1744" t="str">
            <v>C49SZX20220013DZ</v>
          </cell>
          <cell r="Y1744">
            <v>16000000</v>
          </cell>
          <cell r="AG1744" t="str">
            <v>CIF HK</v>
          </cell>
        </row>
        <row r="1745">
          <cell r="C1745" t="str">
            <v>C49SZX20220013DZ</v>
          </cell>
          <cell r="Y1745">
            <v>11000000</v>
          </cell>
          <cell r="AG1745" t="str">
            <v>CIF HK</v>
          </cell>
        </row>
        <row r="1746">
          <cell r="C1746" t="str">
            <v>C49SZX20220013DZ</v>
          </cell>
          <cell r="Y1746">
            <v>11000000</v>
          </cell>
          <cell r="AG1746" t="str">
            <v>CIF HK</v>
          </cell>
        </row>
        <row r="1747">
          <cell r="C1747" t="str">
            <v>C49SZX20220021SS</v>
          </cell>
          <cell r="Y1747">
            <v>14190000</v>
          </cell>
          <cell r="AG1747" t="str">
            <v>DAP SZ</v>
          </cell>
        </row>
        <row r="1748">
          <cell r="C1748" t="str">
            <v>C49SZX20220023SX</v>
          </cell>
          <cell r="Y1748">
            <v>967200</v>
          </cell>
          <cell r="AG1748" t="str">
            <v>DDP SZ</v>
          </cell>
        </row>
        <row r="1749">
          <cell r="C1749" t="str">
            <v>C49SZX20220017JL</v>
          </cell>
          <cell r="Y1749">
            <v>13200000</v>
          </cell>
          <cell r="AG1749" t="str">
            <v>DAP SZ</v>
          </cell>
        </row>
        <row r="1750">
          <cell r="C1750" t="str">
            <v>C49SZX20220024VC</v>
          </cell>
          <cell r="Y1750">
            <v>17846000</v>
          </cell>
          <cell r="AG1750" t="str">
            <v>DAP SZ</v>
          </cell>
        </row>
        <row r="1751">
          <cell r="C1751" t="str">
            <v>C49SZX20220026SX</v>
          </cell>
          <cell r="Y1751">
            <v>13500000</v>
          </cell>
          <cell r="AG1751" t="str">
            <v>DAP SZ</v>
          </cell>
        </row>
        <row r="1752">
          <cell r="C1752" t="str">
            <v>C49SZX20220026SX</v>
          </cell>
          <cell r="Y1752">
            <v>10500000</v>
          </cell>
          <cell r="AG1752" t="str">
            <v>DAP SZ</v>
          </cell>
        </row>
        <row r="1753">
          <cell r="C1753" t="str">
            <v>C49SZX20220026SX</v>
          </cell>
          <cell r="Y1753">
            <v>10500000</v>
          </cell>
          <cell r="AG1753" t="str">
            <v>DAP SZ</v>
          </cell>
        </row>
        <row r="1754">
          <cell r="C1754" t="str">
            <v>C49SZX20220028R1SX</v>
          </cell>
          <cell r="Y1754">
            <v>6700000</v>
          </cell>
          <cell r="AG1754" t="str">
            <v>CIF HK</v>
          </cell>
        </row>
        <row r="1755">
          <cell r="C1755" t="str">
            <v>C49SZX20220028R1SX</v>
          </cell>
          <cell r="Y1755">
            <v>25000000</v>
          </cell>
          <cell r="AG1755" t="str">
            <v>CIF HK</v>
          </cell>
        </row>
        <row r="1756">
          <cell r="C1756" t="str">
            <v>C49SZX20220028R1SX</v>
          </cell>
          <cell r="Y1756">
            <v>12800000</v>
          </cell>
          <cell r="AG1756" t="str">
            <v>CIF HK</v>
          </cell>
        </row>
        <row r="1757">
          <cell r="C1757" t="str">
            <v>C28SZX20220029R1SX</v>
          </cell>
          <cell r="Y1757">
            <v>57000</v>
          </cell>
          <cell r="AG1757" t="str">
            <v>CIF HK</v>
          </cell>
        </row>
        <row r="1758">
          <cell r="C1758" t="str">
            <v>C49SZX20220027VG</v>
          </cell>
          <cell r="Y1758">
            <v>660000</v>
          </cell>
          <cell r="AG1758" t="str">
            <v>DDP SZ</v>
          </cell>
        </row>
        <row r="1759">
          <cell r="C1759" t="str">
            <v>C49SZX20220033JL</v>
          </cell>
          <cell r="Y1759">
            <v>13000000</v>
          </cell>
          <cell r="AG1759" t="str">
            <v>CIF HK</v>
          </cell>
        </row>
        <row r="1760">
          <cell r="C1760" t="str">
            <v>C49SZX20220033JL</v>
          </cell>
          <cell r="Y1760">
            <v>13000000</v>
          </cell>
          <cell r="AG1760" t="str">
            <v>CIF HK</v>
          </cell>
        </row>
        <row r="1761">
          <cell r="C1761" t="str">
            <v>C49SZX20220033JL</v>
          </cell>
          <cell r="Y1761">
            <v>13000000</v>
          </cell>
          <cell r="AG1761" t="str">
            <v>CIF HK</v>
          </cell>
        </row>
        <row r="1762">
          <cell r="C1762" t="str">
            <v>C49SZX20220033JL</v>
          </cell>
          <cell r="Y1762">
            <v>13000000</v>
          </cell>
          <cell r="AG1762" t="str">
            <v>CIF HK</v>
          </cell>
        </row>
        <row r="1763">
          <cell r="C1763" t="str">
            <v>C49SZX20220033JL</v>
          </cell>
          <cell r="Y1763">
            <v>13000000</v>
          </cell>
          <cell r="AG1763" t="str">
            <v>CIF HK</v>
          </cell>
        </row>
        <row r="1764">
          <cell r="C1764" t="str">
            <v>C49SZX20220033JL</v>
          </cell>
          <cell r="Y1764">
            <v>8000000</v>
          </cell>
          <cell r="AG1764" t="str">
            <v>CIF HK</v>
          </cell>
        </row>
        <row r="1765">
          <cell r="C1765" t="str">
            <v>C49SZX20220033JL</v>
          </cell>
          <cell r="Y1765">
            <v>8000000</v>
          </cell>
          <cell r="AG1765" t="str">
            <v>CIF HK</v>
          </cell>
        </row>
        <row r="1766">
          <cell r="C1766" t="str">
            <v>C49SZX20220033JL</v>
          </cell>
          <cell r="Y1766">
            <v>8000000</v>
          </cell>
          <cell r="AG1766" t="str">
            <v>CIF HK</v>
          </cell>
        </row>
        <row r="1767">
          <cell r="C1767" t="str">
            <v>C49SZX20220033JL</v>
          </cell>
          <cell r="Y1767">
            <v>8000000</v>
          </cell>
          <cell r="AG1767" t="str">
            <v>CIF HK</v>
          </cell>
        </row>
        <row r="1768">
          <cell r="C1768" t="str">
            <v>C49SZX20220025AY</v>
          </cell>
          <cell r="Y1768">
            <v>516500</v>
          </cell>
          <cell r="AG1768" t="str">
            <v>DDP HZ</v>
          </cell>
        </row>
        <row r="1769">
          <cell r="C1769" t="str">
            <v>C49SZX20220025AY</v>
          </cell>
          <cell r="Y1769">
            <v>554500</v>
          </cell>
          <cell r="AG1769" t="str">
            <v>DDP HZ</v>
          </cell>
        </row>
        <row r="1770">
          <cell r="C1770" t="str">
            <v>C49SZX20220031JL</v>
          </cell>
          <cell r="Y1770">
            <v>1290000</v>
          </cell>
          <cell r="AG1770" t="str">
            <v>DDP SZ</v>
          </cell>
        </row>
        <row r="1771">
          <cell r="C1771" t="str">
            <v>C49SZX20220032JL</v>
          </cell>
          <cell r="Y1771">
            <v>20800000</v>
          </cell>
          <cell r="AG1771" t="str">
            <v>DAP SZ</v>
          </cell>
        </row>
        <row r="1772">
          <cell r="C1772" t="str">
            <v>C49SZX20220032JL</v>
          </cell>
          <cell r="Y1772">
            <v>20800000</v>
          </cell>
          <cell r="AG1772" t="str">
            <v>DAP SZ</v>
          </cell>
        </row>
        <row r="1773">
          <cell r="C1773" t="str">
            <v>C49SZX20220032JL</v>
          </cell>
          <cell r="Y1773">
            <v>20800000</v>
          </cell>
          <cell r="AG1773" t="str">
            <v>DAP SZ</v>
          </cell>
        </row>
        <row r="1774">
          <cell r="C1774" t="str">
            <v>C49SZX20220032JL</v>
          </cell>
          <cell r="Y1774">
            <v>20800000</v>
          </cell>
          <cell r="AG1774" t="str">
            <v>DAP SZ</v>
          </cell>
        </row>
        <row r="1775">
          <cell r="C1775" t="str">
            <v>C49SZX20220035R1SS</v>
          </cell>
          <cell r="Y1775">
            <v>15786000</v>
          </cell>
          <cell r="AG1775" t="str">
            <v>DDP SZ</v>
          </cell>
        </row>
        <row r="1776">
          <cell r="C1776" t="str">
            <v>C49SZX20220035R1SS</v>
          </cell>
          <cell r="Y1776">
            <v>15786000</v>
          </cell>
          <cell r="AG1776" t="str">
            <v>DAP SZ</v>
          </cell>
        </row>
        <row r="1777">
          <cell r="C1777" t="str">
            <v>C49SZX20220035R1SS</v>
          </cell>
          <cell r="Y1777">
            <v>15786000</v>
          </cell>
          <cell r="AG1777" t="str">
            <v>DAP SZ</v>
          </cell>
        </row>
        <row r="1778">
          <cell r="C1778" t="str">
            <v>C49SZX20220035R1SS</v>
          </cell>
          <cell r="Y1778">
            <v>8700000</v>
          </cell>
          <cell r="AG1778" t="str">
            <v>DAP SZ</v>
          </cell>
        </row>
        <row r="1779">
          <cell r="C1779" t="str">
            <v>C49SZX20220035R1SS</v>
          </cell>
          <cell r="Y1779">
            <v>8700000</v>
          </cell>
          <cell r="AG1779" t="str">
            <v>DAP SZ</v>
          </cell>
        </row>
        <row r="1780">
          <cell r="C1780" t="str">
            <v>C49SZX20220036SS</v>
          </cell>
          <cell r="Y1780">
            <v>13990000</v>
          </cell>
          <cell r="AG1780" t="str">
            <v>DAP SZ</v>
          </cell>
        </row>
        <row r="1781">
          <cell r="C1781" t="str">
            <v>C49SZX20220037SS</v>
          </cell>
          <cell r="Y1781">
            <v>490000</v>
          </cell>
          <cell r="AG1781" t="str">
            <v>DDP SZ</v>
          </cell>
        </row>
        <row r="1782">
          <cell r="C1782" t="str">
            <v>C49SZX20220037SS</v>
          </cell>
          <cell r="Y1782">
            <v>803285</v>
          </cell>
          <cell r="AG1782" t="str">
            <v>DDP SZ</v>
          </cell>
        </row>
        <row r="1783">
          <cell r="C1783" t="str">
            <v>C49SZX20220038JY</v>
          </cell>
          <cell r="Y1783">
            <v>850000</v>
          </cell>
          <cell r="AG1783" t="str">
            <v>DDP SZ</v>
          </cell>
        </row>
        <row r="1784">
          <cell r="C1784" t="str">
            <v>C49SZX20220039JY</v>
          </cell>
          <cell r="Y1784">
            <v>900000</v>
          </cell>
          <cell r="AG1784" t="str">
            <v>DDP SZ</v>
          </cell>
        </row>
        <row r="1785">
          <cell r="C1785" t="str">
            <v>C49SZX20220041SQ</v>
          </cell>
          <cell r="Y1785">
            <v>10068000</v>
          </cell>
          <cell r="AG1785" t="str">
            <v>DAP SZ</v>
          </cell>
        </row>
        <row r="1786">
          <cell r="C1786" t="str">
            <v>C49SZX20220043SQ</v>
          </cell>
          <cell r="Y1786">
            <v>986383</v>
          </cell>
          <cell r="AG1786" t="str">
            <v>DDP SZ</v>
          </cell>
        </row>
        <row r="1787">
          <cell r="C1787" t="str">
            <v>C49SZX20220045SX</v>
          </cell>
          <cell r="Y1787">
            <v>9393000</v>
          </cell>
          <cell r="AG1787" t="str">
            <v>DAP SZ</v>
          </cell>
        </row>
        <row r="1788">
          <cell r="C1788" t="str">
            <v>C49SZX20220045SX</v>
          </cell>
          <cell r="Y1788">
            <v>9393000</v>
          </cell>
          <cell r="AG1788" t="str">
            <v>DDP SZ</v>
          </cell>
        </row>
        <row r="1789">
          <cell r="C1789" t="str">
            <v>C49SZX20210097JL</v>
          </cell>
          <cell r="Y1789">
            <v>11920000</v>
          </cell>
          <cell r="AG1789" t="str">
            <v>CIF HK</v>
          </cell>
        </row>
        <row r="1790">
          <cell r="C1790" t="str">
            <v>C49SZX20220124JL</v>
          </cell>
          <cell r="Y1790">
            <v>10500000</v>
          </cell>
          <cell r="AG1790" t="str">
            <v>CIF HK</v>
          </cell>
        </row>
        <row r="1791">
          <cell r="C1791" t="str">
            <v>C49SZX20220124JL</v>
          </cell>
          <cell r="Y1791">
            <v>6400000</v>
          </cell>
          <cell r="AG1791" t="str">
            <v>CIF HK</v>
          </cell>
        </row>
        <row r="1792">
          <cell r="C1792" t="str">
            <v>C49SZX20210097JL</v>
          </cell>
          <cell r="Y1792">
            <v>7920000</v>
          </cell>
          <cell r="AG1792" t="str">
            <v>CIF HK</v>
          </cell>
        </row>
        <row r="1793">
          <cell r="C1793" t="str">
            <v>C49SZX20220046JL</v>
          </cell>
          <cell r="Y1793">
            <v>11300000</v>
          </cell>
          <cell r="AG1793" t="str">
            <v>DAP SZ</v>
          </cell>
        </row>
        <row r="1794">
          <cell r="C1794" t="str">
            <v>C49SZX20220046JL</v>
          </cell>
          <cell r="Y1794">
            <v>11300000</v>
          </cell>
          <cell r="AG1794" t="str">
            <v>DAP SZ</v>
          </cell>
        </row>
        <row r="1795">
          <cell r="C1795" t="str">
            <v>C49SZX20220046JL</v>
          </cell>
          <cell r="Y1795">
            <v>7000000</v>
          </cell>
          <cell r="AG1795" t="str">
            <v>DAP SZ</v>
          </cell>
        </row>
        <row r="1796">
          <cell r="C1796" t="str">
            <v>C49SZX20220046JL</v>
          </cell>
          <cell r="Y1796">
            <v>7000000</v>
          </cell>
          <cell r="AG1796" t="str">
            <v>DAP SZ</v>
          </cell>
        </row>
        <row r="1797">
          <cell r="C1797" t="str">
            <v>C49SZX20220047JL</v>
          </cell>
          <cell r="Y1797">
            <v>13000000</v>
          </cell>
          <cell r="AG1797" t="str">
            <v>DAP SZ</v>
          </cell>
        </row>
        <row r="1798">
          <cell r="C1798" t="str">
            <v>C49SZX20220047JL</v>
          </cell>
          <cell r="Y1798">
            <v>13000000</v>
          </cell>
          <cell r="AG1798" t="str">
            <v>DAP SZ</v>
          </cell>
        </row>
        <row r="1799">
          <cell r="C1799" t="str">
            <v>C49SZX20220047JL</v>
          </cell>
          <cell r="Y1799">
            <v>8300000</v>
          </cell>
          <cell r="AG1799" t="str">
            <v>DAP SZ</v>
          </cell>
        </row>
        <row r="1800">
          <cell r="C1800" t="str">
            <v>C49SZX20220047JL</v>
          </cell>
          <cell r="Y1800">
            <v>8300000</v>
          </cell>
          <cell r="AG1800" t="str">
            <v>DAP SZ</v>
          </cell>
        </row>
        <row r="1801">
          <cell r="C1801" t="str">
            <v>C49SZX20220048SX</v>
          </cell>
          <cell r="Y1801">
            <v>490000</v>
          </cell>
          <cell r="AG1801" t="str">
            <v>DDP SZ</v>
          </cell>
        </row>
        <row r="1802">
          <cell r="C1802" t="str">
            <v>C49SZX20220049JY</v>
          </cell>
          <cell r="Y1802">
            <v>13900000</v>
          </cell>
          <cell r="AG1802" t="str">
            <v>CIF HK</v>
          </cell>
        </row>
        <row r="1803">
          <cell r="C1803" t="str">
            <v>C49SZX20220049JY</v>
          </cell>
          <cell r="Y1803">
            <v>13900000</v>
          </cell>
          <cell r="AG1803" t="str">
            <v>CIF HK</v>
          </cell>
        </row>
        <row r="1804">
          <cell r="C1804" t="str">
            <v>C49SZX20220049JY</v>
          </cell>
          <cell r="Y1804">
            <v>13900000</v>
          </cell>
          <cell r="AG1804" t="str">
            <v>CIF HK</v>
          </cell>
        </row>
        <row r="1805">
          <cell r="C1805" t="str">
            <v>C49SZX20220049JY</v>
          </cell>
          <cell r="Y1805">
            <v>9978000</v>
          </cell>
          <cell r="AG1805" t="str">
            <v>CIF HK</v>
          </cell>
        </row>
        <row r="1806">
          <cell r="C1806" t="str">
            <v>SNFPC-CG-2022-008</v>
          </cell>
          <cell r="Y1806">
            <v>990000</v>
          </cell>
          <cell r="AG1806" t="str">
            <v>DDP SN</v>
          </cell>
        </row>
        <row r="1807">
          <cell r="C1807" t="str">
            <v>SNFPC-CG-2022-008</v>
          </cell>
          <cell r="Y1807">
            <v>990000</v>
          </cell>
          <cell r="AG1807" t="str">
            <v>DDP SN</v>
          </cell>
        </row>
        <row r="1808">
          <cell r="C1808" t="str">
            <v>SNFPC-CG-2022-008</v>
          </cell>
          <cell r="Y1808">
            <v>990000</v>
          </cell>
          <cell r="AG1808" t="str">
            <v>DDP SN</v>
          </cell>
        </row>
        <row r="1809">
          <cell r="C1809" t="str">
            <v>SNFPC-CG-2022-008</v>
          </cell>
          <cell r="Y1809">
            <v>990000</v>
          </cell>
          <cell r="AG1809" t="str">
            <v>DDP SN</v>
          </cell>
        </row>
        <row r="1810">
          <cell r="C1810" t="str">
            <v>SNFPC-CG-2022-008</v>
          </cell>
          <cell r="Y1810">
            <v>990000</v>
          </cell>
          <cell r="AG1810" t="str">
            <v>DDP SN</v>
          </cell>
        </row>
        <row r="1811">
          <cell r="C1811" t="str">
            <v>SNFPC-CG-2022-008</v>
          </cell>
          <cell r="Y1811">
            <v>990000</v>
          </cell>
          <cell r="AG1811" t="str">
            <v>DDP SN</v>
          </cell>
        </row>
        <row r="1812">
          <cell r="C1812" t="str">
            <v>SNFPC-CG-2022-008</v>
          </cell>
          <cell r="Y1812">
            <v>650000</v>
          </cell>
          <cell r="AG1812" t="str">
            <v>DDP SN</v>
          </cell>
        </row>
        <row r="1813">
          <cell r="C1813" t="str">
            <v>SNFPC-CG-2022-008</v>
          </cell>
          <cell r="Y1813">
            <v>650000</v>
          </cell>
          <cell r="AG1813" t="str">
            <v>DDP SN</v>
          </cell>
        </row>
        <row r="1814">
          <cell r="C1814" t="str">
            <v>C49SZX20220051DZ</v>
          </cell>
          <cell r="Y1814">
            <v>12800000</v>
          </cell>
          <cell r="AG1814" t="str">
            <v>CIF HK</v>
          </cell>
        </row>
        <row r="1815">
          <cell r="C1815" t="str">
            <v>C49SZX20220055SX</v>
          </cell>
          <cell r="Y1815">
            <v>14000000</v>
          </cell>
          <cell r="AG1815" t="str">
            <v>DAP SZ</v>
          </cell>
        </row>
        <row r="1816">
          <cell r="C1816" t="str">
            <v>C49SZX20220055SX</v>
          </cell>
          <cell r="Y1816">
            <v>10000000</v>
          </cell>
          <cell r="AG1816" t="str">
            <v>DAP SZ</v>
          </cell>
        </row>
        <row r="1817">
          <cell r="C1817" t="str">
            <v>C49SZX20220056EC</v>
          </cell>
          <cell r="Y1817">
            <v>10500000</v>
          </cell>
          <cell r="AG1817" t="str">
            <v>DAP SZ</v>
          </cell>
        </row>
        <row r="1818">
          <cell r="C1818" t="str">
            <v>SNFPC-CG-2022-013</v>
          </cell>
          <cell r="Y1818">
            <v>700000</v>
          </cell>
          <cell r="AG1818" t="str">
            <v>DDP SN</v>
          </cell>
        </row>
        <row r="1819">
          <cell r="C1819" t="str">
            <v>SNFPC-CG-2022-013</v>
          </cell>
          <cell r="Y1819">
            <v>700000</v>
          </cell>
          <cell r="AG1819" t="str">
            <v>DDP SN</v>
          </cell>
        </row>
        <row r="1820">
          <cell r="C1820" t="str">
            <v>SNFPC-CG-2022-013</v>
          </cell>
          <cell r="Y1820">
            <v>700000</v>
          </cell>
          <cell r="AG1820" t="str">
            <v>DDP SN</v>
          </cell>
        </row>
        <row r="1821">
          <cell r="C1821" t="str">
            <v>SNFPC-CG-2022-013</v>
          </cell>
          <cell r="Y1821">
            <v>700000</v>
          </cell>
          <cell r="AG1821" t="str">
            <v>DDP SN</v>
          </cell>
        </row>
        <row r="1822">
          <cell r="C1822" t="str">
            <v>C49SZX20220060DZ</v>
          </cell>
          <cell r="Y1822">
            <v>15000000</v>
          </cell>
          <cell r="AG1822" t="str">
            <v>CIF HK</v>
          </cell>
        </row>
        <row r="1823">
          <cell r="C1823" t="str">
            <v>C49SZX20220060DZ</v>
          </cell>
          <cell r="Y1823">
            <v>10400000</v>
          </cell>
          <cell r="AG1823" t="str">
            <v>CIF HK</v>
          </cell>
        </row>
        <row r="1824">
          <cell r="C1824" t="str">
            <v>C49SZX20220062SS</v>
          </cell>
          <cell r="Y1824">
            <v>515000</v>
          </cell>
          <cell r="AG1824" t="str">
            <v>DDP SZ</v>
          </cell>
        </row>
        <row r="1825">
          <cell r="C1825" t="str">
            <v>C49SZX20220059DY</v>
          </cell>
          <cell r="Y1825">
            <v>15000000</v>
          </cell>
          <cell r="AG1825" t="str">
            <v>DAP HZ</v>
          </cell>
        </row>
        <row r="1826">
          <cell r="C1826" t="str">
            <v>C49SZX20220059DY</v>
          </cell>
          <cell r="Y1826">
            <v>15000000</v>
          </cell>
          <cell r="AG1826" t="str">
            <v>DAP HZ</v>
          </cell>
        </row>
        <row r="1827">
          <cell r="C1827" t="str">
            <v>C49SZX202200066SS</v>
          </cell>
          <cell r="Y1827">
            <v>460000</v>
          </cell>
          <cell r="AG1827" t="str">
            <v>DDP SZ</v>
          </cell>
        </row>
        <row r="1828">
          <cell r="C1828" t="str">
            <v>C49SZX20220065SX</v>
          </cell>
          <cell r="Y1828">
            <v>660000</v>
          </cell>
          <cell r="AG1828" t="str">
            <v>DDP SZ</v>
          </cell>
        </row>
        <row r="1829">
          <cell r="C1829" t="str">
            <v>C49SZX20220065SX</v>
          </cell>
          <cell r="Y1829">
            <v>900000</v>
          </cell>
          <cell r="AG1829" t="str">
            <v>DDP SZ</v>
          </cell>
        </row>
        <row r="1830">
          <cell r="C1830" t="str">
            <v>C49SZX20220067SQ</v>
          </cell>
          <cell r="Y1830">
            <v>623546</v>
          </cell>
          <cell r="AG1830" t="str">
            <v>DDP FS</v>
          </cell>
        </row>
        <row r="1831">
          <cell r="C1831" t="str">
            <v>C49SZX20220061MX</v>
          </cell>
          <cell r="Y1831">
            <v>10000000</v>
          </cell>
          <cell r="AG1831" t="str">
            <v>DAP SZ</v>
          </cell>
        </row>
        <row r="1832">
          <cell r="C1832" t="str">
            <v>C49SZX20220061MX</v>
          </cell>
          <cell r="Y1832">
            <v>13000000</v>
          </cell>
          <cell r="AG1832" t="str">
            <v>DAP SZ</v>
          </cell>
        </row>
        <row r="1833">
          <cell r="C1833" t="str">
            <v>C49SZX20220063JY</v>
          </cell>
          <cell r="Y1833">
            <v>450000</v>
          </cell>
          <cell r="AG1833" t="str">
            <v>DDP GZ</v>
          </cell>
        </row>
        <row r="1834">
          <cell r="C1834" t="str">
            <v>C49SZX20220063JY</v>
          </cell>
          <cell r="Y1834">
            <v>450000</v>
          </cell>
          <cell r="AG1834" t="str">
            <v>DDP GZ</v>
          </cell>
        </row>
        <row r="1835">
          <cell r="C1835" t="str">
            <v>C49SZX20220068MZ</v>
          </cell>
          <cell r="Y1835">
            <v>18100000</v>
          </cell>
          <cell r="AG1835" t="str">
            <v>DAP HZ</v>
          </cell>
        </row>
        <row r="1836">
          <cell r="C1836" t="str">
            <v>C49SZX20220068MZ</v>
          </cell>
          <cell r="Y1836">
            <v>18100000</v>
          </cell>
          <cell r="AG1836" t="str">
            <v>DAP HZ</v>
          </cell>
        </row>
        <row r="1837">
          <cell r="C1837" t="str">
            <v>C49SZX20220072DZ</v>
          </cell>
          <cell r="Y1837">
            <v>762233</v>
          </cell>
          <cell r="AG1837" t="str">
            <v>DDP SZ</v>
          </cell>
        </row>
        <row r="1838">
          <cell r="C1838" t="str">
            <v>C49SZX20220072DZ</v>
          </cell>
          <cell r="Y1838">
            <v>762233</v>
          </cell>
          <cell r="AG1838" t="str">
            <v>DDP SZ</v>
          </cell>
        </row>
        <row r="1839">
          <cell r="C1839" t="str">
            <v>C49SZX20220072DZ</v>
          </cell>
          <cell r="Y1839">
            <v>575779</v>
          </cell>
          <cell r="AG1839" t="str">
            <v>DDP SZ</v>
          </cell>
        </row>
        <row r="1840">
          <cell r="C1840" t="str">
            <v>C49SZX20220042JY</v>
          </cell>
          <cell r="Y1840">
            <v>13980000</v>
          </cell>
          <cell r="AG1840" t="str">
            <v>DAP SZ</v>
          </cell>
        </row>
        <row r="1841">
          <cell r="C1841" t="str">
            <v>C49SZX20220075SX</v>
          </cell>
          <cell r="Y1841">
            <v>570000</v>
          </cell>
          <cell r="AG1841" t="str">
            <v>DDP DG</v>
          </cell>
        </row>
        <row r="1842">
          <cell r="C1842" t="str">
            <v>C49SZX20220070JY</v>
          </cell>
          <cell r="Y1842">
            <v>8300000</v>
          </cell>
          <cell r="AG1842" t="str">
            <v>CIF HK</v>
          </cell>
        </row>
        <row r="1843">
          <cell r="C1843" t="str">
            <v>C49SZX20220070JY</v>
          </cell>
          <cell r="Y1843">
            <v>8300000</v>
          </cell>
          <cell r="AG1843" t="str">
            <v>CIF HK</v>
          </cell>
        </row>
        <row r="1844">
          <cell r="C1844" t="str">
            <v>C28SZX20220076R1TS</v>
          </cell>
          <cell r="Y1844">
            <v>53744</v>
          </cell>
          <cell r="AG1844" t="str">
            <v>DDP SH</v>
          </cell>
        </row>
        <row r="1845">
          <cell r="C1845" t="str">
            <v>C49SZX20220077SS</v>
          </cell>
          <cell r="Y1845">
            <v>750000</v>
          </cell>
          <cell r="AG1845" t="str">
            <v>DDP SZ</v>
          </cell>
        </row>
        <row r="1846">
          <cell r="C1846" t="str">
            <v>C49SZX20220053SS</v>
          </cell>
          <cell r="Y1846">
            <v>740000</v>
          </cell>
          <cell r="AG1846" t="str">
            <v>DDP DG</v>
          </cell>
        </row>
        <row r="1847">
          <cell r="C1847" t="str">
            <v>C49SZX20220053SS</v>
          </cell>
          <cell r="Y1847">
            <v>435000</v>
          </cell>
          <cell r="AG1847" t="str">
            <v>DDP DG</v>
          </cell>
        </row>
        <row r="1848">
          <cell r="C1848" t="str">
            <v>C49SZX20220071VC</v>
          </cell>
          <cell r="Y1848">
            <v>522400</v>
          </cell>
          <cell r="AG1848" t="str">
            <v>DDP SZ</v>
          </cell>
        </row>
        <row r="1849">
          <cell r="C1849" t="str">
            <v>C49SZX20220079JL</v>
          </cell>
          <cell r="Y1849">
            <v>475000</v>
          </cell>
          <cell r="AG1849" t="str">
            <v>DDP  DG</v>
          </cell>
        </row>
        <row r="1850">
          <cell r="C1850" t="str">
            <v>C49SZX20220079JL</v>
          </cell>
          <cell r="Y1850">
            <v>475000</v>
          </cell>
          <cell r="AG1850" t="str">
            <v>DDP  DG</v>
          </cell>
        </row>
        <row r="1851">
          <cell r="C1851" t="str">
            <v>C49SZX20220073DZ</v>
          </cell>
          <cell r="Y1851">
            <v>17000000</v>
          </cell>
          <cell r="AG1851" t="str">
            <v>CIF HK</v>
          </cell>
        </row>
        <row r="1852">
          <cell r="C1852" t="str">
            <v>C49SZX20220073DZ</v>
          </cell>
          <cell r="Y1852">
            <v>17000000</v>
          </cell>
          <cell r="AG1852" t="str">
            <v>CIF HK</v>
          </cell>
        </row>
        <row r="1853">
          <cell r="C1853" t="str">
            <v>C49SZX20220073DZ</v>
          </cell>
          <cell r="Y1853">
            <v>17000000</v>
          </cell>
          <cell r="AG1853" t="str">
            <v>CIF HK</v>
          </cell>
        </row>
        <row r="1854">
          <cell r="C1854" t="str">
            <v>C49SZX20220073DZ</v>
          </cell>
          <cell r="Y1854">
            <v>12014500</v>
          </cell>
          <cell r="AG1854" t="str">
            <v>CIF HK</v>
          </cell>
        </row>
        <row r="1855">
          <cell r="C1855" t="str">
            <v>C49SZX20220073DZ</v>
          </cell>
          <cell r="Y1855">
            <v>12014500</v>
          </cell>
          <cell r="AG1855" t="str">
            <v>CIF HK</v>
          </cell>
        </row>
        <row r="1856">
          <cell r="C1856" t="str">
            <v>C49SZX20220073DZ</v>
          </cell>
          <cell r="Y1856">
            <v>12014500</v>
          </cell>
          <cell r="AG1856" t="str">
            <v>CIF HK</v>
          </cell>
        </row>
        <row r="1857">
          <cell r="C1857" t="str">
            <v>C49SZX20220083DZ</v>
          </cell>
          <cell r="Y1857">
            <v>1440000</v>
          </cell>
          <cell r="AG1857" t="str">
            <v>DDP HZ</v>
          </cell>
        </row>
        <row r="1858">
          <cell r="C1858" t="str">
            <v>C49SZX20220083DZ</v>
          </cell>
          <cell r="Y1858">
            <v>1440000</v>
          </cell>
          <cell r="AG1858" t="str">
            <v>DDP HZ</v>
          </cell>
        </row>
        <row r="1859">
          <cell r="C1859" t="str">
            <v>C49SZX20220080JY</v>
          </cell>
          <cell r="Y1859">
            <v>860640</v>
          </cell>
          <cell r="AG1859" t="str">
            <v>DDP SZ</v>
          </cell>
        </row>
        <row r="1860">
          <cell r="C1860" t="str">
            <v>C49SZX20220084DZ</v>
          </cell>
          <cell r="Y1860">
            <v>17000000</v>
          </cell>
          <cell r="AG1860" t="str">
            <v>CIF HK</v>
          </cell>
        </row>
        <row r="1861">
          <cell r="C1861" t="str">
            <v>C49SZX20220084DZ</v>
          </cell>
          <cell r="Y1861">
            <v>12294000</v>
          </cell>
          <cell r="AG1861" t="str">
            <v>CIF HK</v>
          </cell>
        </row>
        <row r="1862">
          <cell r="C1862" t="str">
            <v>C28SZX20220085DZ</v>
          </cell>
          <cell r="Y1862">
            <v>11500000</v>
          </cell>
          <cell r="AG1862" t="str">
            <v>CIF HK</v>
          </cell>
        </row>
        <row r="1863">
          <cell r="C1863" t="str">
            <v>C49SZX20220086VG/ESE220803STOCK-OS</v>
          </cell>
          <cell r="Y1863">
            <v>20507500</v>
          </cell>
          <cell r="AG1863" t="str">
            <v>CIF HK</v>
          </cell>
        </row>
        <row r="1864">
          <cell r="C1864" t="str">
            <v>C49SZX20220086VG/ESE220803STOCK-OS</v>
          </cell>
          <cell r="Y1864">
            <v>20507500</v>
          </cell>
          <cell r="AG1864" t="str">
            <v>CIF HK</v>
          </cell>
        </row>
        <row r="1865">
          <cell r="C1865" t="str">
            <v>C49SZX20220088SX</v>
          </cell>
          <cell r="Y1865">
            <v>480000</v>
          </cell>
          <cell r="AG1865" t="str">
            <v>DDP SZ</v>
          </cell>
        </row>
        <row r="1866">
          <cell r="C1866" t="str">
            <v>C49SZX20220088SX</v>
          </cell>
          <cell r="Y1866">
            <v>520000</v>
          </cell>
          <cell r="AG1866" t="str">
            <v>DDP SZ</v>
          </cell>
        </row>
        <row r="1867">
          <cell r="C1867" t="str">
            <v>C49SZX20220090SQ</v>
          </cell>
          <cell r="Y1867">
            <v>570000</v>
          </cell>
          <cell r="AG1867" t="str">
            <v>DDP SZ</v>
          </cell>
        </row>
        <row r="1868">
          <cell r="C1868" t="str">
            <v>C49SZX20220090SQ</v>
          </cell>
          <cell r="Y1868">
            <v>800000</v>
          </cell>
          <cell r="AG1868" t="str">
            <v>DDP SZ</v>
          </cell>
        </row>
        <row r="1869">
          <cell r="C1869" t="str">
            <v>C49SZX20220091MZ</v>
          </cell>
          <cell r="Y1869">
            <v>550000</v>
          </cell>
          <cell r="AG1869" t="str">
            <v>DDP LJ</v>
          </cell>
        </row>
        <row r="1870">
          <cell r="C1870" t="str">
            <v>C49SZX20220096JL</v>
          </cell>
          <cell r="Y1870">
            <v>12600000</v>
          </cell>
          <cell r="AG1870" t="str">
            <v>DAP SZ</v>
          </cell>
        </row>
        <row r="1871">
          <cell r="C1871" t="str">
            <v>C49SZX20220096JL</v>
          </cell>
          <cell r="Y1871">
            <v>7600000</v>
          </cell>
          <cell r="AG1871" t="str">
            <v>DAP SZ</v>
          </cell>
        </row>
        <row r="1872">
          <cell r="C1872" t="str">
            <v>C49SZX20220096JL</v>
          </cell>
          <cell r="Y1872">
            <v>7600000</v>
          </cell>
          <cell r="AG1872" t="str">
            <v>DAP SZ</v>
          </cell>
        </row>
        <row r="1873">
          <cell r="C1873" t="str">
            <v>C49SZX20220096JL</v>
          </cell>
          <cell r="Y1873">
            <v>7600000</v>
          </cell>
          <cell r="AG1873" t="str">
            <v>DAP SZ</v>
          </cell>
        </row>
        <row r="1874">
          <cell r="C1874" t="str">
            <v>159851(R2)-ELE</v>
          </cell>
          <cell r="Y1874">
            <v>11425308.710000001</v>
          </cell>
          <cell r="AG1874" t="str">
            <v>CIF HK</v>
          </cell>
        </row>
        <row r="1875">
          <cell r="C1875" t="str">
            <v>159851(R2)-ELE</v>
          </cell>
          <cell r="Y1875">
            <v>11425308.710000001</v>
          </cell>
          <cell r="AG1875" t="str">
            <v>CIF HK</v>
          </cell>
        </row>
        <row r="1876">
          <cell r="C1876" t="str">
            <v>159851(R2)-ELE</v>
          </cell>
          <cell r="Y1876">
            <v>7202455.29</v>
          </cell>
          <cell r="AG1876" t="str">
            <v>CIF HK</v>
          </cell>
        </row>
        <row r="1877">
          <cell r="C1877" t="str">
            <v>159851(R2)-ELE</v>
          </cell>
          <cell r="Y1877">
            <v>7202455.29</v>
          </cell>
          <cell r="AG1877" t="str">
            <v>CIF HK</v>
          </cell>
        </row>
        <row r="1878">
          <cell r="C1878" t="str">
            <v>C49SZX20220100SS</v>
          </cell>
          <cell r="Y1878">
            <v>440000</v>
          </cell>
          <cell r="AG1878" t="str">
            <v>DDP SZ</v>
          </cell>
        </row>
        <row r="1879">
          <cell r="C1879" t="str">
            <v>C49SZX20220099JY</v>
          </cell>
          <cell r="Y1879">
            <v>12669000</v>
          </cell>
          <cell r="AG1879" t="str">
            <v>DAP HZ</v>
          </cell>
        </row>
        <row r="1880">
          <cell r="C1880" t="str">
            <v>C49SZX20220099JY</v>
          </cell>
          <cell r="Y1880">
            <v>7416000</v>
          </cell>
          <cell r="AG1880" t="str">
            <v>DAP HZ</v>
          </cell>
        </row>
        <row r="1881">
          <cell r="C1881" t="str">
            <v>C49SZX20220098MZ</v>
          </cell>
          <cell r="Y1881">
            <v>775000</v>
          </cell>
          <cell r="AG1881" t="str">
            <v>DDP HN</v>
          </cell>
        </row>
        <row r="1882">
          <cell r="C1882" t="str">
            <v>C49SZX20220098MZ</v>
          </cell>
          <cell r="Y1882">
            <v>775000</v>
          </cell>
          <cell r="AG1882" t="str">
            <v>DDP HN</v>
          </cell>
        </row>
        <row r="1883">
          <cell r="C1883" t="str">
            <v>C49SZX20220102DZ</v>
          </cell>
          <cell r="Y1883">
            <v>910000</v>
          </cell>
          <cell r="AG1883" t="str">
            <v>DDP JX</v>
          </cell>
        </row>
        <row r="1884">
          <cell r="C1884" t="str">
            <v>C49SZX20220102DZ</v>
          </cell>
          <cell r="Y1884">
            <v>700000</v>
          </cell>
          <cell r="AG1884" t="str">
            <v>DDP JX</v>
          </cell>
        </row>
        <row r="1885">
          <cell r="C1885" t="str">
            <v>C49SZX20220105SX</v>
          </cell>
          <cell r="Y1885">
            <v>425000</v>
          </cell>
          <cell r="AG1885" t="str">
            <v>DDP SZ</v>
          </cell>
        </row>
        <row r="1886">
          <cell r="C1886" t="str">
            <v>C49SZX20220105SX</v>
          </cell>
          <cell r="Y1886">
            <v>425000</v>
          </cell>
          <cell r="AG1886" t="str">
            <v>DDP SZ</v>
          </cell>
        </row>
        <row r="1887">
          <cell r="C1887" t="str">
            <v>C49SZX20220105SX</v>
          </cell>
          <cell r="Y1887">
            <v>710000</v>
          </cell>
          <cell r="AG1887" t="str">
            <v>DDP SZ</v>
          </cell>
        </row>
        <row r="1888">
          <cell r="C1888" t="str">
            <v>C49SZX20220105SX</v>
          </cell>
          <cell r="Y1888">
            <v>710000</v>
          </cell>
          <cell r="AG1888" t="str">
            <v>DDP SZ</v>
          </cell>
        </row>
        <row r="1889">
          <cell r="C1889" t="str">
            <v>C49SZX20220106SX</v>
          </cell>
          <cell r="Y1889">
            <v>826000</v>
          </cell>
          <cell r="AG1889" t="str">
            <v>DDP HZ</v>
          </cell>
        </row>
        <row r="1890">
          <cell r="C1890" t="str">
            <v>C49SZX20220107DZ</v>
          </cell>
          <cell r="Y1890">
            <v>925000</v>
          </cell>
          <cell r="AG1890" t="str">
            <v>DDP SZ</v>
          </cell>
        </row>
        <row r="1891">
          <cell r="C1891" t="str">
            <v>C49SZX20220107DZ</v>
          </cell>
          <cell r="Y1891">
            <v>925000</v>
          </cell>
          <cell r="AG1891" t="str">
            <v>DDP SZ</v>
          </cell>
        </row>
        <row r="1892">
          <cell r="C1892" t="str">
            <v>C49SZX20220107DZ</v>
          </cell>
          <cell r="Y1892">
            <v>925000</v>
          </cell>
          <cell r="AG1892" t="str">
            <v>DDP SZ</v>
          </cell>
        </row>
        <row r="1893">
          <cell r="C1893" t="str">
            <v>C49SZX20220107DZ</v>
          </cell>
          <cell r="Y1893">
            <v>925000</v>
          </cell>
          <cell r="AG1893" t="str">
            <v>DDP SZ</v>
          </cell>
        </row>
        <row r="1894">
          <cell r="C1894" t="str">
            <v>C49SZX20220107DZ</v>
          </cell>
          <cell r="Y1894">
            <v>710800</v>
          </cell>
          <cell r="AG1894" t="str">
            <v>DDP SZ</v>
          </cell>
        </row>
        <row r="1895">
          <cell r="C1895" t="str">
            <v>C49SZX20220107DZ</v>
          </cell>
          <cell r="Y1895">
            <v>710800</v>
          </cell>
          <cell r="AG1895" t="str">
            <v>DDP SZ</v>
          </cell>
        </row>
        <row r="1896">
          <cell r="C1896" t="str">
            <v>C49SZX20220108SX</v>
          </cell>
          <cell r="Y1896">
            <v>430000</v>
          </cell>
          <cell r="AG1896" t="str">
            <v>DDP FS</v>
          </cell>
        </row>
        <row r="1897">
          <cell r="C1897" t="str">
            <v>C49SZX20220103SS</v>
          </cell>
          <cell r="Y1897">
            <v>18000000</v>
          </cell>
          <cell r="AG1897" t="str">
            <v>DAP CS</v>
          </cell>
        </row>
        <row r="1898">
          <cell r="C1898" t="str">
            <v>C49SZX20220103SS</v>
          </cell>
          <cell r="Y1898">
            <v>11500000</v>
          </cell>
          <cell r="AG1898" t="str">
            <v>DAP CS</v>
          </cell>
        </row>
        <row r="1899">
          <cell r="C1899" t="str">
            <v>C49SZX20220111MZ</v>
          </cell>
          <cell r="Y1899">
            <v>490000</v>
          </cell>
          <cell r="AG1899" t="str">
            <v>DDP SZ</v>
          </cell>
        </row>
        <row r="1900">
          <cell r="C1900" t="str">
            <v>C49SZX20220093EC</v>
          </cell>
          <cell r="Y1900">
            <v>840000</v>
          </cell>
          <cell r="AG1900" t="str">
            <v>DDP SZ</v>
          </cell>
        </row>
        <row r="1901">
          <cell r="C1901" t="str">
            <v>C49SZX20220113DZ</v>
          </cell>
          <cell r="Y1901">
            <v>1375000</v>
          </cell>
          <cell r="AG1901" t="str">
            <v>DDP SZ</v>
          </cell>
        </row>
        <row r="1902">
          <cell r="C1902" t="str">
            <v>C49SZX20220113DZ</v>
          </cell>
          <cell r="Y1902">
            <v>1375000</v>
          </cell>
          <cell r="AG1902" t="str">
            <v>DDP SZ</v>
          </cell>
        </row>
        <row r="1903">
          <cell r="C1903" t="str">
            <v>C49SZX20220112SX</v>
          </cell>
          <cell r="Y1903">
            <v>720000</v>
          </cell>
          <cell r="AG1903" t="str">
            <v>DDP DG</v>
          </cell>
        </row>
        <row r="1904">
          <cell r="C1904" t="str">
            <v>C49SZX20220119DZ</v>
          </cell>
          <cell r="Y1904">
            <v>1000000</v>
          </cell>
          <cell r="AG1904" t="str">
            <v>DDP SZ</v>
          </cell>
        </row>
        <row r="1905">
          <cell r="C1905" t="str">
            <v>C49SZX20220117DZ</v>
          </cell>
          <cell r="Y1905">
            <v>990000</v>
          </cell>
          <cell r="AG1905" t="str">
            <v>DDP SZ</v>
          </cell>
        </row>
        <row r="1906">
          <cell r="C1906" t="str">
            <v>C49SZX20220117DZ</v>
          </cell>
          <cell r="Y1906">
            <v>990000</v>
          </cell>
          <cell r="AG1906" t="str">
            <v>DDP SZ</v>
          </cell>
        </row>
        <row r="1907">
          <cell r="C1907" t="str">
            <v>C49SZX20220117DZ</v>
          </cell>
          <cell r="Y1907">
            <v>990000</v>
          </cell>
          <cell r="AG1907" t="str">
            <v>DDP SZ</v>
          </cell>
        </row>
        <row r="1908">
          <cell r="C1908" t="str">
            <v>C49SZX20220117DZ</v>
          </cell>
          <cell r="Y1908">
            <v>990000</v>
          </cell>
          <cell r="AG1908" t="str">
            <v>DDP SZ</v>
          </cell>
        </row>
        <row r="1909">
          <cell r="C1909" t="str">
            <v>C49SZX20220117DZ</v>
          </cell>
          <cell r="Y1909">
            <v>851000</v>
          </cell>
          <cell r="AG1909" t="str">
            <v>DDP SZ</v>
          </cell>
        </row>
        <row r="1910">
          <cell r="C1910" t="str">
            <v>C49SZX20220117DZ</v>
          </cell>
          <cell r="Y1910">
            <v>851000</v>
          </cell>
          <cell r="AG1910" t="str">
            <v>DDP SZ</v>
          </cell>
        </row>
        <row r="1911">
          <cell r="C1911" t="str">
            <v>C49SZX20220117DZ</v>
          </cell>
          <cell r="Y1911">
            <v>851000</v>
          </cell>
          <cell r="AG1911" t="str">
            <v>DDP SZ</v>
          </cell>
        </row>
        <row r="1912">
          <cell r="C1912" t="str">
            <v>C49SZX20220117DZ</v>
          </cell>
          <cell r="Y1912">
            <v>851000</v>
          </cell>
          <cell r="AG1912" t="str">
            <v>DDP SZ</v>
          </cell>
        </row>
        <row r="1913">
          <cell r="C1913" t="str">
            <v>C49SZX20220122SX</v>
          </cell>
          <cell r="Y1913">
            <v>600000</v>
          </cell>
          <cell r="AG1913" t="str">
            <v>DDP HZ</v>
          </cell>
        </row>
        <row r="1914">
          <cell r="C1914" t="str">
            <v>C49SZX20220125RZ</v>
          </cell>
          <cell r="Y1914">
            <v>513000</v>
          </cell>
          <cell r="AG1914" t="str">
            <v>DDP SZ</v>
          </cell>
        </row>
        <row r="1915">
          <cell r="C1915" t="str">
            <v>C49SZX20220126JL</v>
          </cell>
          <cell r="Y1915">
            <v>415000</v>
          </cell>
          <cell r="AG1915" t="str">
            <v>DDP SZ</v>
          </cell>
        </row>
        <row r="1916">
          <cell r="C1916" t="str">
            <v>C49SZX20220126JL</v>
          </cell>
          <cell r="Y1916">
            <v>415000</v>
          </cell>
          <cell r="AG1916" t="str">
            <v>DDP SZ</v>
          </cell>
        </row>
        <row r="1917">
          <cell r="C1917" t="str">
            <v>C49SZX20220110SS</v>
          </cell>
          <cell r="Y1917">
            <v>1140000</v>
          </cell>
          <cell r="AG1917" t="str">
            <v>DDP SZ</v>
          </cell>
        </row>
        <row r="1918">
          <cell r="C1918" t="str">
            <v>C49SZX20220110SS</v>
          </cell>
          <cell r="Y1918">
            <v>1140000</v>
          </cell>
          <cell r="AG1918" t="str">
            <v>DDP SZ</v>
          </cell>
        </row>
        <row r="1919">
          <cell r="C1919" t="str">
            <v>C49SZX20220110SS</v>
          </cell>
          <cell r="Y1919">
            <v>1140000</v>
          </cell>
          <cell r="AG1919" t="str">
            <v>DDP SZ</v>
          </cell>
        </row>
        <row r="1920">
          <cell r="C1920" t="str">
            <v>C49SZX20220130SX</v>
          </cell>
          <cell r="Y1920">
            <v>450000</v>
          </cell>
          <cell r="AG1920" t="str">
            <v>DDP SZ</v>
          </cell>
        </row>
        <row r="1921">
          <cell r="C1921" t="str">
            <v>C49SZX20220130SX</v>
          </cell>
          <cell r="Y1921">
            <v>450000</v>
          </cell>
          <cell r="AG1921" t="str">
            <v>DDP SZ</v>
          </cell>
        </row>
        <row r="1922">
          <cell r="C1922" t="str">
            <v>C49SZX20220130SX</v>
          </cell>
          <cell r="Y1922">
            <v>450000</v>
          </cell>
          <cell r="AG1922" t="str">
            <v>DDP SZ</v>
          </cell>
        </row>
        <row r="1923">
          <cell r="C1923" t="str">
            <v>C49SZX20220130SX</v>
          </cell>
          <cell r="Y1923">
            <v>450000</v>
          </cell>
          <cell r="AG1923" t="str">
            <v>DDP SZ</v>
          </cell>
        </row>
        <row r="1924">
          <cell r="C1924" t="str">
            <v>C49SZX20220130SX</v>
          </cell>
          <cell r="Y1924">
            <v>450000</v>
          </cell>
          <cell r="AG1924" t="str">
            <v>DDP SZ</v>
          </cell>
        </row>
        <row r="1925">
          <cell r="C1925" t="str">
            <v>C49SZX20220130SX</v>
          </cell>
          <cell r="Y1925">
            <v>726000</v>
          </cell>
          <cell r="AG1925" t="str">
            <v>DDP SZ</v>
          </cell>
        </row>
        <row r="1926">
          <cell r="C1926" t="str">
            <v>C28SZX20220129SS</v>
          </cell>
          <cell r="Y1926">
            <v>290000</v>
          </cell>
          <cell r="AG1926" t="str">
            <v>DDP SZ</v>
          </cell>
        </row>
        <row r="1927">
          <cell r="C1927" t="str">
            <v>C49SZX20220132R1ZX(H207006-BET-221214 ESE)</v>
          </cell>
          <cell r="Y1927">
            <v>495000</v>
          </cell>
          <cell r="AG1927" t="str">
            <v>DDP SZ</v>
          </cell>
        </row>
        <row r="1928">
          <cell r="C1928" t="str">
            <v>C49SZX20220132R1ZX(H207006-BET-221214 ESE)</v>
          </cell>
          <cell r="Y1928">
            <v>495000</v>
          </cell>
          <cell r="AG1928" t="str">
            <v>DDP SZ</v>
          </cell>
        </row>
        <row r="1929">
          <cell r="C1929" t="str">
            <v>C49SZX20220132R1ZX(H207006-BET-221214 ESE)</v>
          </cell>
          <cell r="Y1929">
            <v>495000</v>
          </cell>
          <cell r="AG1929" t="str">
            <v>DDP SZ</v>
          </cell>
        </row>
        <row r="1930">
          <cell r="C1930" t="str">
            <v>C49SZX20220132R1ZX(H207006-BET-221214 ESE)</v>
          </cell>
          <cell r="Y1930">
            <v>495000</v>
          </cell>
          <cell r="AG1930" t="str">
            <v>DDP SZ</v>
          </cell>
        </row>
        <row r="1931">
          <cell r="C1931" t="str">
            <v>C49SZX20220132R1ZX(H207006-BET-221214 ESE)</v>
          </cell>
          <cell r="Y1931">
            <v>495000</v>
          </cell>
          <cell r="AG1931" t="str">
            <v>DDP SZ</v>
          </cell>
        </row>
        <row r="1932">
          <cell r="C1932" t="str">
            <v>C49SZX20220132R1ZX(H207006-BET-221214 ESE)</v>
          </cell>
          <cell r="Y1932">
            <v>495000</v>
          </cell>
          <cell r="AG1932" t="str">
            <v>DDP SZ</v>
          </cell>
        </row>
        <row r="1933">
          <cell r="C1933" t="str">
            <v>C49SZX20220127EC</v>
          </cell>
          <cell r="Y1933">
            <v>990000</v>
          </cell>
          <cell r="AG1933" t="str">
            <v>DDP SZ</v>
          </cell>
        </row>
        <row r="1934">
          <cell r="C1934" t="str">
            <v>C49SZX20220127EC</v>
          </cell>
          <cell r="Y1934">
            <v>990000</v>
          </cell>
          <cell r="AG1934" t="str">
            <v>DDP SZ</v>
          </cell>
        </row>
        <row r="1935">
          <cell r="C1935" t="str">
            <v>C49SZX20220127EC</v>
          </cell>
          <cell r="Y1935">
            <v>756000</v>
          </cell>
          <cell r="AG1935" t="str">
            <v>DDP SZ</v>
          </cell>
        </row>
        <row r="1936">
          <cell r="C1936" t="str">
            <v>C49SZX20220127EC</v>
          </cell>
          <cell r="Y1936">
            <v>756000</v>
          </cell>
          <cell r="AG1936" t="str">
            <v>DDP SZ</v>
          </cell>
        </row>
        <row r="1937">
          <cell r="C1937" t="str">
            <v>C49SZX20220128EC</v>
          </cell>
          <cell r="Y1937">
            <v>21000000</v>
          </cell>
          <cell r="AG1937" t="str">
            <v>CIF HK</v>
          </cell>
        </row>
        <row r="1938">
          <cell r="C1938" t="str">
            <v>C49SZX20220128EC</v>
          </cell>
          <cell r="Y1938">
            <v>21000000</v>
          </cell>
          <cell r="AG1938" t="str">
            <v>CIF HK</v>
          </cell>
        </row>
        <row r="1939">
          <cell r="C1939" t="str">
            <v>C49SZX20220128EC</v>
          </cell>
          <cell r="Y1939">
            <v>21000000</v>
          </cell>
          <cell r="AG1939" t="str">
            <v>CIF HK</v>
          </cell>
        </row>
        <row r="1940">
          <cell r="C1940" t="str">
            <v>C49SZX20220135EC</v>
          </cell>
          <cell r="Y1940">
            <v>840000</v>
          </cell>
          <cell r="AG1940" t="str">
            <v>DDP DG</v>
          </cell>
        </row>
        <row r="1941">
          <cell r="C1941" t="str">
            <v>C49SZX20220141SS</v>
          </cell>
          <cell r="Y1941">
            <v>550000</v>
          </cell>
          <cell r="AG1941" t="str">
            <v>DDP SZ</v>
          </cell>
        </row>
        <row r="1942">
          <cell r="C1942" t="str">
            <v>C49SZX20220141SS</v>
          </cell>
          <cell r="Y1942">
            <v>800000</v>
          </cell>
          <cell r="AG1942" t="str">
            <v>DDP SZ</v>
          </cell>
        </row>
        <row r="1943">
          <cell r="C1943" t="str">
            <v>C49SZX20230008SS</v>
          </cell>
          <cell r="Y1943">
            <v>776666</v>
          </cell>
          <cell r="AG1943" t="str">
            <v>DDP SZ</v>
          </cell>
        </row>
        <row r="1944">
          <cell r="C1944" t="str">
            <v>C49SZX20230008SS</v>
          </cell>
          <cell r="Y1944">
            <v>776666</v>
          </cell>
          <cell r="AG1944" t="str">
            <v>DDP SZ</v>
          </cell>
        </row>
        <row r="1945">
          <cell r="C1945" t="str">
            <v>C49SZX20230008SS</v>
          </cell>
          <cell r="Y1945">
            <v>776666</v>
          </cell>
          <cell r="AG1945" t="str">
            <v>DDP SZ</v>
          </cell>
        </row>
        <row r="1946">
          <cell r="C1946" t="str">
            <v>C49SZX20220143SS</v>
          </cell>
          <cell r="Y1946">
            <v>462500</v>
          </cell>
          <cell r="AG1946" t="str">
            <v>DDP SZ</v>
          </cell>
        </row>
        <row r="1947">
          <cell r="C1947" t="str">
            <v>C49SZX20220143SS</v>
          </cell>
          <cell r="Y1947">
            <v>462500</v>
          </cell>
          <cell r="AG1947" t="str">
            <v>DDP SZ</v>
          </cell>
        </row>
        <row r="1948">
          <cell r="C1948" t="str">
            <v>C49SZX20220143SS</v>
          </cell>
          <cell r="Y1948">
            <v>462500</v>
          </cell>
          <cell r="AG1948" t="str">
            <v>DDP SZ</v>
          </cell>
        </row>
        <row r="1949">
          <cell r="C1949" t="str">
            <v>C49SZX20230003SQ</v>
          </cell>
          <cell r="Y1949">
            <v>1150000</v>
          </cell>
          <cell r="AG1949" t="str">
            <v>DDP ZS</v>
          </cell>
        </row>
        <row r="1950">
          <cell r="C1950" t="str">
            <v>C49SZX20230003SQ</v>
          </cell>
          <cell r="Y1950">
            <v>1150000</v>
          </cell>
          <cell r="AG1950" t="str">
            <v>DDP ZS</v>
          </cell>
        </row>
        <row r="1951">
          <cell r="C1951" t="str">
            <v>C49SZX20230003SQ</v>
          </cell>
          <cell r="Y1951">
            <v>1150000</v>
          </cell>
          <cell r="AG1951" t="str">
            <v>DDP ZS</v>
          </cell>
        </row>
        <row r="1952">
          <cell r="C1952" t="str">
            <v>C49SZX20230003SQ</v>
          </cell>
          <cell r="Y1952">
            <v>1150000</v>
          </cell>
          <cell r="AG1952" t="str">
            <v>DDP ZS</v>
          </cell>
        </row>
        <row r="1953">
          <cell r="C1953" t="str">
            <v>C49SZX20230003SQ</v>
          </cell>
          <cell r="Y1953">
            <v>1150000</v>
          </cell>
          <cell r="AG1953" t="str">
            <v>DDP ZS</v>
          </cell>
        </row>
        <row r="1954">
          <cell r="C1954" t="str">
            <v>C49SZX20230003SQ</v>
          </cell>
          <cell r="Y1954">
            <v>1050000</v>
          </cell>
          <cell r="AG1954" t="str">
            <v>DDP ZS</v>
          </cell>
        </row>
        <row r="1955">
          <cell r="C1955" t="str">
            <v>C49SZX20230003SQ</v>
          </cell>
          <cell r="Y1955">
            <v>1050000</v>
          </cell>
          <cell r="AG1955" t="str">
            <v>DDP ZS</v>
          </cell>
        </row>
        <row r="1956">
          <cell r="C1956" t="str">
            <v>C49SZX20230003SQ</v>
          </cell>
          <cell r="Y1956">
            <v>1050000</v>
          </cell>
          <cell r="AG1956" t="str">
            <v>DDP ZS</v>
          </cell>
        </row>
        <row r="1957">
          <cell r="C1957" t="str">
            <v>C49SZX20230003SQ</v>
          </cell>
          <cell r="Y1957">
            <v>900000</v>
          </cell>
          <cell r="AG1957" t="str">
            <v>DDP ZS</v>
          </cell>
        </row>
        <row r="1958">
          <cell r="C1958" t="str">
            <v>C49SZX20230003SQ</v>
          </cell>
          <cell r="Y1958">
            <v>900000</v>
          </cell>
          <cell r="AG1958" t="str">
            <v>DDP ZS</v>
          </cell>
        </row>
        <row r="1959">
          <cell r="C1959" t="str">
            <v>C49SZX20230003SQ</v>
          </cell>
          <cell r="Y1959">
            <v>600000</v>
          </cell>
          <cell r="AG1959" t="str">
            <v>DDP ZS</v>
          </cell>
        </row>
        <row r="1960">
          <cell r="C1960" t="str">
            <v>C49SZX20230003SQ</v>
          </cell>
          <cell r="Y1960">
            <v>600000</v>
          </cell>
          <cell r="AG1960" t="str">
            <v>DDP ZS</v>
          </cell>
        </row>
        <row r="1961">
          <cell r="C1961" t="str">
            <v>C49SZX20230001SX</v>
          </cell>
          <cell r="Y1961">
            <v>550000</v>
          </cell>
          <cell r="AG1961" t="str">
            <v>DDP SZ</v>
          </cell>
        </row>
        <row r="1962">
          <cell r="C1962" t="str">
            <v>C49SZX20230001SX</v>
          </cell>
          <cell r="Y1962">
            <v>1000000</v>
          </cell>
          <cell r="AG1962" t="str">
            <v>DDP SZ</v>
          </cell>
        </row>
        <row r="1963">
          <cell r="C1963" t="str">
            <v>C49SZX20230009SX</v>
          </cell>
          <cell r="Y1963">
            <v>458000</v>
          </cell>
          <cell r="AG1963" t="str">
            <v>DDP SZ</v>
          </cell>
        </row>
        <row r="1964">
          <cell r="C1964" t="str">
            <v>C49SZX20230010SX</v>
          </cell>
          <cell r="Y1964">
            <v>600000</v>
          </cell>
          <cell r="AG1964" t="str">
            <v>DDP SZ</v>
          </cell>
        </row>
        <row r="1965">
          <cell r="C1965" t="str">
            <v>C49SZX20230010SX</v>
          </cell>
          <cell r="Y1965">
            <v>800000</v>
          </cell>
          <cell r="AG1965" t="str">
            <v>DDP SZ</v>
          </cell>
        </row>
        <row r="1966">
          <cell r="C1966" t="str">
            <v>C49SZX20230005SQ</v>
          </cell>
          <cell r="Y1966">
            <v>900000</v>
          </cell>
          <cell r="AG1966" t="str">
            <v>DDP ZH</v>
          </cell>
        </row>
        <row r="1967">
          <cell r="C1967" t="str">
            <v>C49SZX20230007SX</v>
          </cell>
          <cell r="Y1967">
            <v>1225000</v>
          </cell>
          <cell r="AG1967" t="str">
            <v>DDP ZH</v>
          </cell>
        </row>
        <row r="1968">
          <cell r="C1968" t="str">
            <v>C49SZX20230007SX</v>
          </cell>
          <cell r="Y1968">
            <v>1225000</v>
          </cell>
          <cell r="AG1968" t="str">
            <v>DDP ZH</v>
          </cell>
        </row>
        <row r="1969">
          <cell r="C1969" t="str">
            <v>C49SZX20230007SX</v>
          </cell>
          <cell r="Y1969">
            <v>1225000</v>
          </cell>
          <cell r="AG1969" t="str">
            <v>DDP ZH</v>
          </cell>
        </row>
        <row r="1970">
          <cell r="C1970" t="str">
            <v>C49SZX20230007SX</v>
          </cell>
          <cell r="Y1970">
            <v>1225000</v>
          </cell>
          <cell r="AG1970" t="str">
            <v>DDP ZH</v>
          </cell>
        </row>
        <row r="1971">
          <cell r="C1971" t="str">
            <v>C49SZX202300011SX</v>
          </cell>
          <cell r="Y1971">
            <v>500000</v>
          </cell>
          <cell r="AG1971" t="str">
            <v>DDP SZ</v>
          </cell>
        </row>
        <row r="1972">
          <cell r="C1972" t="str">
            <v>C49SZX202300011SX</v>
          </cell>
          <cell r="Y1972">
            <v>500000</v>
          </cell>
          <cell r="AG1972" t="str">
            <v>DDP SZ</v>
          </cell>
        </row>
        <row r="1973">
          <cell r="C1973" t="str">
            <v>C49SZX202300011SX</v>
          </cell>
          <cell r="Y1973">
            <v>746812.5</v>
          </cell>
          <cell r="AG1973" t="str">
            <v>DDP SZ</v>
          </cell>
        </row>
        <row r="1974">
          <cell r="C1974" t="str">
            <v>C49SZX202300011SX</v>
          </cell>
          <cell r="Y1974">
            <v>746812.5</v>
          </cell>
          <cell r="AG1974" t="str">
            <v>DDP SZ</v>
          </cell>
        </row>
        <row r="1975">
          <cell r="C1975" t="str">
            <v>C49SZX202300011SX</v>
          </cell>
          <cell r="Y1975">
            <v>746812.5</v>
          </cell>
          <cell r="AG1975" t="str">
            <v>DDP SZ</v>
          </cell>
        </row>
        <row r="1976">
          <cell r="C1976" t="str">
            <v>C49SZX202300011SX</v>
          </cell>
          <cell r="Y1976">
            <v>746812.5</v>
          </cell>
          <cell r="AG1976" t="str">
            <v>DDP SZ</v>
          </cell>
        </row>
        <row r="1977">
          <cell r="C1977" t="str">
            <v>C49SZX202300011SX</v>
          </cell>
          <cell r="Y1977">
            <v>746812.5</v>
          </cell>
          <cell r="AG1977" t="str">
            <v>DDP SZ</v>
          </cell>
        </row>
        <row r="1978">
          <cell r="C1978" t="str">
            <v>C49SZX202300011SX</v>
          </cell>
          <cell r="Y1978">
            <v>746812.5</v>
          </cell>
          <cell r="AG1978" t="str">
            <v>DDP SZ</v>
          </cell>
        </row>
        <row r="1979">
          <cell r="C1979" t="str">
            <v>C49SZX202300011SX</v>
          </cell>
          <cell r="Y1979">
            <v>746812.5</v>
          </cell>
          <cell r="AG1979" t="str">
            <v>DDP SZ</v>
          </cell>
        </row>
        <row r="1980">
          <cell r="C1980" t="str">
            <v>C49SZX202300011SX</v>
          </cell>
          <cell r="Y1980">
            <v>746812.5</v>
          </cell>
          <cell r="AG1980" t="str">
            <v>DDP SZ</v>
          </cell>
        </row>
        <row r="1981">
          <cell r="C1981" t="str">
            <v>C28SZX20230004TS</v>
          </cell>
          <cell r="Y1981">
            <v>50000</v>
          </cell>
          <cell r="AG1981" t="str">
            <v>CIF 越南</v>
          </cell>
        </row>
        <row r="1982">
          <cell r="C1982" t="str">
            <v>C28SZX20230004TS</v>
          </cell>
          <cell r="Y1982">
            <v>50000</v>
          </cell>
          <cell r="AG1982" t="str">
            <v>CIF 越南</v>
          </cell>
        </row>
        <row r="1983">
          <cell r="C1983" t="str">
            <v>C28SZX20230004TS</v>
          </cell>
          <cell r="Y1983">
            <v>50000</v>
          </cell>
          <cell r="AG1983" t="str">
            <v>CIF 越南</v>
          </cell>
        </row>
        <row r="1984">
          <cell r="C1984" t="str">
            <v>C49SZX20230012EC</v>
          </cell>
          <cell r="Y1984">
            <v>850000</v>
          </cell>
          <cell r="AG1984" t="str">
            <v>DDP SZ</v>
          </cell>
        </row>
        <row r="1985">
          <cell r="C1985" t="str">
            <v>C49SZX20230013JY</v>
          </cell>
          <cell r="Y1985">
            <v>771500</v>
          </cell>
          <cell r="AG1985" t="str">
            <v>DDP SZ</v>
          </cell>
        </row>
        <row r="1986">
          <cell r="C1986" t="str">
            <v>C28SZX20230085MZ</v>
          </cell>
          <cell r="Y1986">
            <v>10600000</v>
          </cell>
          <cell r="AG1986" t="str">
            <v>CIF HK</v>
          </cell>
        </row>
        <row r="1987">
          <cell r="C1987" t="str">
            <v>C49SZX20230022SX</v>
          </cell>
          <cell r="Y1987">
            <v>415000</v>
          </cell>
          <cell r="AG1987" t="str">
            <v>DDP HZ</v>
          </cell>
        </row>
        <row r="1988">
          <cell r="C1988" t="str">
            <v>C49SZX20230022SX</v>
          </cell>
          <cell r="Y1988">
            <v>415000</v>
          </cell>
          <cell r="AG1988" t="str">
            <v>DDP HZ</v>
          </cell>
        </row>
        <row r="1989">
          <cell r="C1989" t="str">
            <v>C49SZX20230022SX</v>
          </cell>
          <cell r="Y1989">
            <v>415000</v>
          </cell>
          <cell r="AG1989" t="str">
            <v>DDP HZ</v>
          </cell>
        </row>
        <row r="1990">
          <cell r="C1990" t="str">
            <v>SUESE#001/23</v>
          </cell>
          <cell r="Y1990">
            <v>91263</v>
          </cell>
          <cell r="AG1990" t="str">
            <v>CIF Vietnam</v>
          </cell>
        </row>
        <row r="1991">
          <cell r="C1991" t="str">
            <v>SUESE#001/23</v>
          </cell>
          <cell r="Y1991">
            <v>91263</v>
          </cell>
          <cell r="AG1991" t="str">
            <v>CIF Vietnam</v>
          </cell>
        </row>
        <row r="1992">
          <cell r="C1992" t="str">
            <v>C49SZX20230015DZ</v>
          </cell>
          <cell r="Y1992">
            <v>1475000</v>
          </cell>
          <cell r="AG1992" t="str">
            <v>DDP SZ</v>
          </cell>
        </row>
        <row r="1993">
          <cell r="C1993" t="str">
            <v>C49SZX20230016DZ</v>
          </cell>
          <cell r="Y1993">
            <v>1475000</v>
          </cell>
          <cell r="AG1993" t="str">
            <v>DDP HZ</v>
          </cell>
        </row>
        <row r="1994">
          <cell r="C1994" t="str">
            <v>C49SZX20230016DZ</v>
          </cell>
          <cell r="Y1994">
            <v>1475000</v>
          </cell>
          <cell r="AG1994" t="str">
            <v>DDP HZ</v>
          </cell>
        </row>
        <row r="1995">
          <cell r="C1995" t="str">
            <v>C49SZX20230016DZ</v>
          </cell>
          <cell r="Y1995">
            <v>1475000</v>
          </cell>
          <cell r="AG1995" t="str">
            <v>DDP HZ</v>
          </cell>
        </row>
        <row r="1996">
          <cell r="C1996" t="str">
            <v>C49SZX20230023R1SX</v>
          </cell>
          <cell r="Y1996">
            <v>415000</v>
          </cell>
          <cell r="AG1996" t="str">
            <v>DDP HZ</v>
          </cell>
        </row>
        <row r="1997">
          <cell r="C1997" t="str">
            <v>C49SZX20230024MZ</v>
          </cell>
          <cell r="Y1997">
            <v>400000</v>
          </cell>
          <cell r="AG1997" t="str">
            <v>DDP SZ</v>
          </cell>
        </row>
        <row r="1998">
          <cell r="C1998" t="str">
            <v>C49SZX20230024MZ</v>
          </cell>
          <cell r="Y1998">
            <v>700000</v>
          </cell>
          <cell r="AG1998" t="str">
            <v>DDP SZ</v>
          </cell>
        </row>
        <row r="1999">
          <cell r="C1999" t="str">
            <v>C49SZX20230028JY</v>
          </cell>
          <cell r="Y1999">
            <v>739000</v>
          </cell>
          <cell r="AG1999" t="str">
            <v>DDP SZ</v>
          </cell>
        </row>
        <row r="2000">
          <cell r="C2000" t="str">
            <v>C49SZX20230025DZ</v>
          </cell>
          <cell r="Y2000">
            <v>720000</v>
          </cell>
          <cell r="AG2000" t="str">
            <v>DDP SZ</v>
          </cell>
        </row>
        <row r="2001">
          <cell r="C2001" t="str">
            <v>C49SZX20230025DZ</v>
          </cell>
          <cell r="Y2001">
            <v>430000</v>
          </cell>
          <cell r="AG2001" t="str">
            <v>DDP SZ</v>
          </cell>
        </row>
        <row r="2002">
          <cell r="C2002" t="str">
            <v>C49SZX20230026EC</v>
          </cell>
          <cell r="Y2002">
            <v>850000</v>
          </cell>
          <cell r="AG2002" t="str">
            <v>DDP HZ</v>
          </cell>
        </row>
        <row r="2003">
          <cell r="C2003" t="str">
            <v>C49SZX20230026EC</v>
          </cell>
          <cell r="Y2003">
            <v>500000</v>
          </cell>
          <cell r="AG2003" t="str">
            <v>DDP HZ</v>
          </cell>
        </row>
        <row r="2004">
          <cell r="C2004" t="str">
            <v>C49SZX20230030JY</v>
          </cell>
          <cell r="Y2004">
            <v>520000</v>
          </cell>
          <cell r="AG2004" t="str">
            <v>DDP SZ</v>
          </cell>
        </row>
        <row r="2005">
          <cell r="C2005" t="str">
            <v>C49SZX20230020SX</v>
          </cell>
          <cell r="Y2005">
            <v>710000</v>
          </cell>
          <cell r="AG2005" t="str">
            <v>DDP DG</v>
          </cell>
        </row>
        <row r="2006">
          <cell r="C2006" t="str">
            <v>C49SZX20230029SS</v>
          </cell>
          <cell r="Y2006">
            <v>1210000</v>
          </cell>
          <cell r="AG2006" t="str">
            <v>DDP SZ</v>
          </cell>
        </row>
        <row r="2007">
          <cell r="C2007" t="str">
            <v>C49SZX20230029SS</v>
          </cell>
          <cell r="Y2007">
            <v>1210000</v>
          </cell>
          <cell r="AG2007" t="str">
            <v>DDP SZ</v>
          </cell>
        </row>
        <row r="2008">
          <cell r="C2008" t="str">
            <v>C49SZX20230029SS</v>
          </cell>
          <cell r="Y2008">
            <v>1210000</v>
          </cell>
          <cell r="AG2008" t="str">
            <v>DDP SZ</v>
          </cell>
        </row>
        <row r="2009">
          <cell r="C2009" t="str">
            <v>C49SZX20230029SS</v>
          </cell>
          <cell r="Y2009">
            <v>1210000</v>
          </cell>
          <cell r="AG2009" t="str">
            <v>DDP SZ</v>
          </cell>
        </row>
        <row r="2010">
          <cell r="C2010" t="str">
            <v>C49SZX20230032R1SS</v>
          </cell>
          <cell r="Y2010">
            <v>700000</v>
          </cell>
          <cell r="AG2010" t="str">
            <v>DDP DG</v>
          </cell>
        </row>
        <row r="2011">
          <cell r="C2011" t="str">
            <v>C49SZX20230031MZ</v>
          </cell>
          <cell r="Y2011">
            <v>430000</v>
          </cell>
          <cell r="AG2011" t="str">
            <v>DDP  HZ</v>
          </cell>
        </row>
        <row r="2012">
          <cell r="C2012" t="str">
            <v>C49SZX20230031MZ</v>
          </cell>
          <cell r="Y2012">
            <v>430000</v>
          </cell>
          <cell r="AG2012" t="str">
            <v>DDP  HZ</v>
          </cell>
        </row>
        <row r="2013">
          <cell r="C2013" t="str">
            <v>C49SZX20230035SX</v>
          </cell>
          <cell r="Y2013">
            <v>900000</v>
          </cell>
          <cell r="AG2013" t="str">
            <v>DDP SZ</v>
          </cell>
        </row>
        <row r="2014">
          <cell r="C2014" t="str">
            <v>C49SZX20230035SX</v>
          </cell>
          <cell r="Y2014">
            <v>900000</v>
          </cell>
          <cell r="AG2014" t="str">
            <v>DDP SZ</v>
          </cell>
        </row>
        <row r="2015">
          <cell r="C2015" t="str">
            <v>C49SZX20230035SX</v>
          </cell>
          <cell r="Y2015">
            <v>690000</v>
          </cell>
          <cell r="AG2015" t="str">
            <v>DDP SZ</v>
          </cell>
        </row>
        <row r="2016">
          <cell r="C2016" t="str">
            <v>C49SZX20230035SX</v>
          </cell>
          <cell r="Y2016">
            <v>690000</v>
          </cell>
          <cell r="AG2016" t="str">
            <v>DDP SZ</v>
          </cell>
        </row>
        <row r="2017">
          <cell r="C2017" t="str">
            <v>C49SZX20230036SS</v>
          </cell>
          <cell r="Y2017">
            <v>1170000</v>
          </cell>
          <cell r="AG2017" t="str">
            <v>DDP SZ</v>
          </cell>
        </row>
        <row r="2018">
          <cell r="C2018" t="str">
            <v>C49SZX20230036SS</v>
          </cell>
          <cell r="Y2018">
            <v>1170000</v>
          </cell>
          <cell r="AG2018" t="str">
            <v>DDP SZ</v>
          </cell>
        </row>
        <row r="2019">
          <cell r="C2019" t="str">
            <v>C49SZX20230037SS</v>
          </cell>
          <cell r="Y2019">
            <v>510000</v>
          </cell>
          <cell r="AG2019" t="str">
            <v>DDP SZ</v>
          </cell>
        </row>
        <row r="2020">
          <cell r="C2020" t="str">
            <v>C49SZX20230038SS</v>
          </cell>
          <cell r="Y2020">
            <v>460000</v>
          </cell>
          <cell r="AG2020" t="str">
            <v>DDP SZ</v>
          </cell>
        </row>
        <row r="2021">
          <cell r="C2021" t="str">
            <v>C49SZX20230040JY</v>
          </cell>
          <cell r="Y2021">
            <v>846000</v>
          </cell>
          <cell r="AG2021" t="str">
            <v>DDP SZ</v>
          </cell>
        </row>
        <row r="2022">
          <cell r="C2022" t="str">
            <v>C49SZX20230040JY</v>
          </cell>
          <cell r="Y2022">
            <v>846000</v>
          </cell>
          <cell r="AG2022" t="str">
            <v>DDP SZ</v>
          </cell>
        </row>
        <row r="2023">
          <cell r="C2023" t="str">
            <v>C49SZX20230018MX</v>
          </cell>
          <cell r="Y2023">
            <v>810000</v>
          </cell>
          <cell r="AG2023" t="str">
            <v>DDP DG</v>
          </cell>
        </row>
        <row r="2024">
          <cell r="C2024" t="str">
            <v>C49SZX20230018MX</v>
          </cell>
          <cell r="Y2024">
            <v>490000</v>
          </cell>
          <cell r="AG2024" t="str">
            <v>DDP DG</v>
          </cell>
        </row>
        <row r="2025">
          <cell r="C2025" t="str">
            <v>C28SZX20230021MX</v>
          </cell>
          <cell r="Y2025">
            <v>129000</v>
          </cell>
          <cell r="AG2025" t="str">
            <v>DDP DG</v>
          </cell>
        </row>
        <row r="2026">
          <cell r="C2026" t="str">
            <v>C28SZX20230021MX</v>
          </cell>
          <cell r="Y2026">
            <v>171000</v>
          </cell>
          <cell r="AG2026" t="str">
            <v>DDP DG</v>
          </cell>
        </row>
        <row r="2027">
          <cell r="C2027" t="str">
            <v>C28SZX20230021MX</v>
          </cell>
          <cell r="Y2027">
            <v>171000</v>
          </cell>
          <cell r="AG2027" t="str">
            <v>DDP DG</v>
          </cell>
        </row>
        <row r="2028">
          <cell r="C2028" t="str">
            <v>C28SZX20230021MX</v>
          </cell>
          <cell r="Y2028">
            <v>195000</v>
          </cell>
          <cell r="AG2028" t="str">
            <v>DDP DG</v>
          </cell>
        </row>
        <row r="2029">
          <cell r="C2029" t="str">
            <v>C28SZX20230021MX</v>
          </cell>
          <cell r="Y2029">
            <v>127000</v>
          </cell>
          <cell r="AG2029" t="str">
            <v>DDP DG</v>
          </cell>
        </row>
        <row r="2030">
          <cell r="C2030" t="str">
            <v>C28SZX20230039MX</v>
          </cell>
          <cell r="Y2030">
            <v>12600</v>
          </cell>
          <cell r="AG2030" t="str">
            <v>DDP DG</v>
          </cell>
        </row>
        <row r="2031">
          <cell r="C2031" t="str">
            <v>C28SZX20230039MX</v>
          </cell>
          <cell r="Y2031">
            <v>2700</v>
          </cell>
          <cell r="AG2031" t="str">
            <v>DDP DG</v>
          </cell>
        </row>
        <row r="2032">
          <cell r="C2032" t="str">
            <v>C28SZX20230039MX</v>
          </cell>
          <cell r="Y2032">
            <v>32000</v>
          </cell>
          <cell r="AG2032" t="str">
            <v>DDP DG</v>
          </cell>
        </row>
        <row r="2033">
          <cell r="C2033" t="str">
            <v>C28SZX20230039MX</v>
          </cell>
          <cell r="Y2033">
            <v>4000</v>
          </cell>
          <cell r="AG2033" t="str">
            <v>DDP DG</v>
          </cell>
        </row>
        <row r="2034">
          <cell r="C2034" t="str">
            <v>C28SZX20230039MX</v>
          </cell>
          <cell r="Y2034">
            <v>6200</v>
          </cell>
          <cell r="AG2034" t="str">
            <v>DDP DG</v>
          </cell>
        </row>
        <row r="2035">
          <cell r="C2035" t="str">
            <v>C28SZX20230039MX</v>
          </cell>
          <cell r="Y2035">
            <v>30000</v>
          </cell>
          <cell r="AG2035" t="str">
            <v>DDP DG</v>
          </cell>
        </row>
        <row r="2036">
          <cell r="C2036" t="str">
            <v>C28SZX20230039MX</v>
          </cell>
          <cell r="Y2036">
            <v>4166.6670000000004</v>
          </cell>
          <cell r="AG2036" t="str">
            <v>DDP DG</v>
          </cell>
        </row>
        <row r="2037">
          <cell r="C2037" t="str">
            <v>C28SZX20230039MX</v>
          </cell>
          <cell r="Y2037">
            <v>4166.6670000000004</v>
          </cell>
          <cell r="AG2037" t="str">
            <v>DDP DG</v>
          </cell>
        </row>
        <row r="2038">
          <cell r="C2038" t="str">
            <v>C28SZX20230039MX</v>
          </cell>
          <cell r="Y2038">
            <v>4166.6670000000004</v>
          </cell>
          <cell r="AG2038" t="str">
            <v>DDP DG</v>
          </cell>
        </row>
        <row r="2039">
          <cell r="C2039" t="str">
            <v>C28SZX20230039MX</v>
          </cell>
          <cell r="Y2039">
            <v>11500</v>
          </cell>
          <cell r="AG2039" t="str">
            <v>DDP DG</v>
          </cell>
        </row>
        <row r="2040">
          <cell r="C2040" t="str">
            <v>C49SZX20230033JL</v>
          </cell>
          <cell r="Y2040">
            <v>541500</v>
          </cell>
          <cell r="AG2040" t="str">
            <v>DDP SZ</v>
          </cell>
        </row>
        <row r="2041">
          <cell r="C2041" t="str">
            <v>C49SZX20230033JL</v>
          </cell>
          <cell r="Y2041">
            <v>541500</v>
          </cell>
          <cell r="AG2041" t="str">
            <v>DDP SZ</v>
          </cell>
        </row>
        <row r="2042">
          <cell r="C2042" t="str">
            <v>C49SZX20230045RSX</v>
          </cell>
          <cell r="Y2042">
            <v>1000000</v>
          </cell>
          <cell r="AG2042" t="str">
            <v>DDP DG</v>
          </cell>
        </row>
        <row r="2043">
          <cell r="C2043" t="str">
            <v>C49SZX20230046DM</v>
          </cell>
          <cell r="Y2043">
            <v>1160000</v>
          </cell>
          <cell r="AG2043" t="str">
            <v>DDP HZ</v>
          </cell>
        </row>
        <row r="2044">
          <cell r="C2044" t="str">
            <v>C49SZX20230046DM</v>
          </cell>
          <cell r="Y2044">
            <v>600000</v>
          </cell>
          <cell r="AG2044" t="str">
            <v>DDP HZ</v>
          </cell>
        </row>
        <row r="2045">
          <cell r="C2045" t="str">
            <v>C49SZX20230047R1SS</v>
          </cell>
          <cell r="Y2045">
            <v>720000</v>
          </cell>
          <cell r="AG2045" t="str">
            <v>DDP DG</v>
          </cell>
        </row>
        <row r="2046">
          <cell r="C2046" t="str">
            <v>YJY-2023040701</v>
          </cell>
          <cell r="Y2046">
            <v>822900</v>
          </cell>
          <cell r="AG2046" t="str">
            <v>DDP ZS</v>
          </cell>
        </row>
        <row r="2047">
          <cell r="C2047" t="str">
            <v>YJY-2023040701</v>
          </cell>
          <cell r="Y2047">
            <v>822900</v>
          </cell>
          <cell r="AG2047" t="str">
            <v>DDP ZS</v>
          </cell>
        </row>
        <row r="2048">
          <cell r="C2048" t="str">
            <v>YJY-2023040701</v>
          </cell>
          <cell r="Y2048">
            <v>601000</v>
          </cell>
          <cell r="AG2048" t="str">
            <v>DDP ZS</v>
          </cell>
        </row>
        <row r="2049">
          <cell r="C2049" t="str">
            <v>YJY-2023040701</v>
          </cell>
          <cell r="Y2049">
            <v>601000</v>
          </cell>
          <cell r="AG2049" t="str">
            <v>DDP ZS</v>
          </cell>
        </row>
        <row r="2050">
          <cell r="C2050" t="str">
            <v>C49SZX20230048SQ</v>
          </cell>
          <cell r="Y2050">
            <v>790000</v>
          </cell>
          <cell r="AG2050" t="str">
            <v>DDP SZ</v>
          </cell>
        </row>
        <row r="2051">
          <cell r="C2051" t="str">
            <v>C49SZX20230050SQ</v>
          </cell>
          <cell r="Y2051">
            <v>790000</v>
          </cell>
          <cell r="AG2051" t="str">
            <v>DDP SZ</v>
          </cell>
        </row>
        <row r="2052">
          <cell r="C2052" t="str">
            <v>C49SZX20230049JY</v>
          </cell>
          <cell r="Y2052">
            <v>714000</v>
          </cell>
          <cell r="AG2052" t="str">
            <v>DDP SZ</v>
          </cell>
        </row>
        <row r="2053">
          <cell r="C2053" t="str">
            <v>C49SZX20230049JY</v>
          </cell>
          <cell r="Y2053">
            <v>714000</v>
          </cell>
          <cell r="AG2053" t="str">
            <v>DDP SZ</v>
          </cell>
        </row>
        <row r="2054">
          <cell r="C2054" t="str">
            <v>C49SZX20230050SQ</v>
          </cell>
          <cell r="Y2054">
            <v>790000</v>
          </cell>
          <cell r="AG2054" t="str">
            <v>DDP SZ</v>
          </cell>
        </row>
        <row r="2055">
          <cell r="C2055" t="str">
            <v>C49SZX20230054SQ</v>
          </cell>
          <cell r="Y2055">
            <v>10000000</v>
          </cell>
          <cell r="AG2055" t="str">
            <v>DAP SZ</v>
          </cell>
        </row>
        <row r="2056">
          <cell r="C2056" t="str">
            <v>C49SZX20230054SQ</v>
          </cell>
          <cell r="Y2056">
            <v>13800000</v>
          </cell>
          <cell r="AG2056" t="str">
            <v>DAP SZ</v>
          </cell>
        </row>
        <row r="2057">
          <cell r="C2057" t="str">
            <v>C28SZX20230051SX/VN20230406</v>
          </cell>
          <cell r="Y2057">
            <v>76000</v>
          </cell>
          <cell r="AG2057" t="str">
            <v>CIF Vietnam</v>
          </cell>
        </row>
        <row r="2058">
          <cell r="C2058" t="str">
            <v>C49SZX20230055SX</v>
          </cell>
          <cell r="Y2058">
            <v>11880000</v>
          </cell>
          <cell r="AG2058" t="str">
            <v>DAP SZ</v>
          </cell>
        </row>
        <row r="2059">
          <cell r="C2059" t="str">
            <v>C49SZX20230052MZ</v>
          </cell>
          <cell r="Y2059">
            <v>800000</v>
          </cell>
          <cell r="AG2059" t="str">
            <v>DDP HZ</v>
          </cell>
        </row>
        <row r="2060">
          <cell r="C2060" t="str">
            <v>C49SZX20230053MZ</v>
          </cell>
          <cell r="Y2060">
            <v>1120000</v>
          </cell>
          <cell r="AG2060" t="str">
            <v>DDP HZ</v>
          </cell>
        </row>
        <row r="2061">
          <cell r="C2061" t="str">
            <v>C49SZX20230058EC</v>
          </cell>
          <cell r="Y2061">
            <v>770000</v>
          </cell>
          <cell r="AG2061" t="str">
            <v>DDP DG</v>
          </cell>
        </row>
        <row r="2062">
          <cell r="C2062" t="str">
            <v>C49SZX20230056SX</v>
          </cell>
          <cell r="Y2062">
            <v>500000</v>
          </cell>
          <cell r="AG2062" t="str">
            <v>DDP TS</v>
          </cell>
        </row>
        <row r="2063">
          <cell r="C2063" t="str">
            <v>C49SZX20230056SX</v>
          </cell>
          <cell r="Y2063">
            <v>500000</v>
          </cell>
          <cell r="AG2063" t="str">
            <v>DDP TS</v>
          </cell>
        </row>
        <row r="2064">
          <cell r="C2064" t="str">
            <v>C49SZX20230060RZ</v>
          </cell>
          <cell r="Y2064">
            <v>812550</v>
          </cell>
          <cell r="AG2064" t="str">
            <v>DDP SZ</v>
          </cell>
        </row>
        <row r="2065">
          <cell r="C2065" t="str">
            <v>C49SZX20230060RZ</v>
          </cell>
          <cell r="Y2065">
            <v>812550</v>
          </cell>
          <cell r="AG2065" t="str">
            <v>DDP SZ</v>
          </cell>
        </row>
        <row r="2066">
          <cell r="C2066" t="str">
            <v>C49SZX20230063TS</v>
          </cell>
          <cell r="Y2066">
            <v>1003000</v>
          </cell>
          <cell r="AG2066" t="str">
            <v>CIF HK</v>
          </cell>
        </row>
        <row r="2067">
          <cell r="C2067" t="str">
            <v>C28SZX20230063TS</v>
          </cell>
          <cell r="Y2067">
            <v>284000</v>
          </cell>
          <cell r="AG2067" t="str">
            <v>CIF HK</v>
          </cell>
        </row>
        <row r="2068">
          <cell r="C2068" t="str">
            <v>C49SZX20230065EC</v>
          </cell>
          <cell r="Y2068">
            <v>460000</v>
          </cell>
          <cell r="AG2068" t="str">
            <v>DDP DG</v>
          </cell>
        </row>
        <row r="2069">
          <cell r="C2069" t="str">
            <v>C49SZX20230066JL/HJD23050525</v>
          </cell>
          <cell r="Y2069">
            <v>515000</v>
          </cell>
          <cell r="AG2069" t="str">
            <v>DDP HY</v>
          </cell>
        </row>
        <row r="2070">
          <cell r="C2070" t="str">
            <v>C28SZX20230069R1SX</v>
          </cell>
          <cell r="Y2070">
            <v>650000</v>
          </cell>
          <cell r="AG2070" t="str">
            <v>DDP FS</v>
          </cell>
        </row>
        <row r="2071">
          <cell r="C2071" t="str">
            <v>HX20230601A</v>
          </cell>
          <cell r="Y2071">
            <v>778000</v>
          </cell>
          <cell r="AG2071" t="str">
            <v>DDP ZS</v>
          </cell>
        </row>
        <row r="2072">
          <cell r="C2072" t="str">
            <v>C49SZX20230068JY</v>
          </cell>
          <cell r="Y2072">
            <v>7960000</v>
          </cell>
          <cell r="AG2072" t="str">
            <v>DAP LS</v>
          </cell>
        </row>
        <row r="2073">
          <cell r="C2073" t="str">
            <v>C49SZX20230068JY</v>
          </cell>
          <cell r="Y2073">
            <v>7960000</v>
          </cell>
          <cell r="AG2073" t="str">
            <v>DAP LS</v>
          </cell>
        </row>
        <row r="2074">
          <cell r="C2074" t="str">
            <v>C49SZX20230068JY</v>
          </cell>
          <cell r="Y2074">
            <v>7960000</v>
          </cell>
          <cell r="AG2074" t="str">
            <v>DAP LS</v>
          </cell>
        </row>
        <row r="2075">
          <cell r="C2075" t="str">
            <v>C49SZX20230068JY</v>
          </cell>
          <cell r="Y2075">
            <v>7960000</v>
          </cell>
          <cell r="AG2075" t="str">
            <v>DAP LS</v>
          </cell>
        </row>
        <row r="2076">
          <cell r="C2076" t="str">
            <v>C49SZX20230068JY</v>
          </cell>
          <cell r="Y2076">
            <v>7960000</v>
          </cell>
          <cell r="AG2076" t="str">
            <v>DAP LS</v>
          </cell>
        </row>
        <row r="2077">
          <cell r="C2077" t="str">
            <v>C49SZX20230068JY</v>
          </cell>
          <cell r="Y2077">
            <v>7960000</v>
          </cell>
          <cell r="AG2077" t="str">
            <v>DAP LS</v>
          </cell>
        </row>
        <row r="2078">
          <cell r="C2078" t="str">
            <v>C49SZX20230073MZ</v>
          </cell>
          <cell r="Y2078">
            <v>15000000</v>
          </cell>
          <cell r="AG2078" t="str">
            <v>CIF HK</v>
          </cell>
        </row>
        <row r="2079">
          <cell r="C2079" t="str">
            <v>C49SZX20230073MZ</v>
          </cell>
          <cell r="Y2079">
            <v>15000000</v>
          </cell>
          <cell r="AG2079" t="str">
            <v>CIF HK</v>
          </cell>
        </row>
        <row r="2080">
          <cell r="C2080" t="str">
            <v>C49SZX20230073MZ</v>
          </cell>
          <cell r="Y2080">
            <v>10000000</v>
          </cell>
          <cell r="AG2080" t="str">
            <v>CIF HK</v>
          </cell>
        </row>
        <row r="2081">
          <cell r="C2081" t="str">
            <v>C49SZX20230079JL</v>
          </cell>
          <cell r="Y2081">
            <v>7100000</v>
          </cell>
          <cell r="AG2081" t="str">
            <v>DAP SZ</v>
          </cell>
        </row>
        <row r="2082">
          <cell r="C2082" t="str">
            <v>C49SZX20230076JL/4600002395</v>
          </cell>
          <cell r="Y2082">
            <v>58000</v>
          </cell>
          <cell r="AG2082" t="str">
            <v>CIF HK</v>
          </cell>
        </row>
        <row r="2083">
          <cell r="C2083" t="str">
            <v>C49SZX20230083LC</v>
          </cell>
          <cell r="Y2083">
            <v>830000</v>
          </cell>
          <cell r="AG2083" t="str">
            <v>DDP GZ</v>
          </cell>
        </row>
        <row r="2084">
          <cell r="C2084" t="str">
            <v>C49SZX20230086SS</v>
          </cell>
          <cell r="Y2084">
            <v>420000</v>
          </cell>
          <cell r="AG2084" t="str">
            <v>DDP SZ</v>
          </cell>
        </row>
        <row r="2085">
          <cell r="C2085" t="str">
            <v>C49SZX20230078SX</v>
          </cell>
          <cell r="Y2085">
            <v>7100000</v>
          </cell>
          <cell r="AG2085" t="str">
            <v>DAP EP</v>
          </cell>
        </row>
        <row r="2086">
          <cell r="C2086" t="str">
            <v>C49SZX20230078SX</v>
          </cell>
          <cell r="Y2086">
            <v>7100000</v>
          </cell>
          <cell r="AG2086" t="str">
            <v>DAP EP</v>
          </cell>
        </row>
        <row r="2087">
          <cell r="C2087" t="str">
            <v>C49SZX20230090SS</v>
          </cell>
          <cell r="Y2087">
            <v>410000</v>
          </cell>
          <cell r="AG2087" t="str">
            <v>DDP SZ</v>
          </cell>
        </row>
        <row r="2088">
          <cell r="C2088" t="str">
            <v>C49SZX20230091SX</v>
          </cell>
          <cell r="Y2088">
            <v>800000</v>
          </cell>
          <cell r="AG2088" t="str">
            <v>DDP SZ</v>
          </cell>
        </row>
        <row r="2089">
          <cell r="C2089" t="str">
            <v>C49SZX20230091SX</v>
          </cell>
          <cell r="Y2089">
            <v>480000</v>
          </cell>
          <cell r="AG2089" t="str">
            <v>DDP SZ</v>
          </cell>
        </row>
        <row r="2090">
          <cell r="C2090" t="str">
            <v>C49SZX20230089EC</v>
          </cell>
          <cell r="Y2090">
            <v>15000000</v>
          </cell>
          <cell r="AG2090" t="str">
            <v>DAP SZ</v>
          </cell>
        </row>
        <row r="2091">
          <cell r="C2091" t="str">
            <v>C49SZX20230089EC</v>
          </cell>
          <cell r="Y2091">
            <v>15000000</v>
          </cell>
          <cell r="AG2091" t="str">
            <v>DAP SZ</v>
          </cell>
        </row>
        <row r="2092">
          <cell r="C2092" t="str">
            <v>C49SZX20230092EC</v>
          </cell>
          <cell r="Y2092">
            <v>15000000</v>
          </cell>
          <cell r="AG2092" t="str">
            <v>DAP SZ</v>
          </cell>
        </row>
        <row r="2093">
          <cell r="C2093" t="str">
            <v>C49SZX20230092EC</v>
          </cell>
          <cell r="Y2093">
            <v>15000000</v>
          </cell>
          <cell r="AG2093" t="str">
            <v>DAP SZ</v>
          </cell>
        </row>
        <row r="2094">
          <cell r="C2094" t="str">
            <v>C49SZX20230092EC</v>
          </cell>
          <cell r="Y2094">
            <v>15000000</v>
          </cell>
          <cell r="AG2094" t="str">
            <v>DAP SZ</v>
          </cell>
        </row>
        <row r="2095">
          <cell r="C2095" t="str">
            <v>C49SZX20230092EC</v>
          </cell>
          <cell r="Y2095">
            <v>15000000</v>
          </cell>
          <cell r="AG2095" t="str">
            <v>DAP SZ</v>
          </cell>
        </row>
        <row r="2096">
          <cell r="C2096" t="str">
            <v>C49SZX20230093SX</v>
          </cell>
          <cell r="Y2096">
            <v>460000</v>
          </cell>
          <cell r="AG2096" t="str">
            <v>DDP SZ</v>
          </cell>
        </row>
        <row r="2097">
          <cell r="C2097" t="str">
            <v>C49SZX20230093SX</v>
          </cell>
          <cell r="Y2097">
            <v>460000</v>
          </cell>
          <cell r="AG2097" t="str">
            <v>DDP SZ</v>
          </cell>
        </row>
        <row r="2098">
          <cell r="C2098" t="str">
            <v>C49SZX20230093SX</v>
          </cell>
          <cell r="Y2098">
            <v>771800</v>
          </cell>
          <cell r="AG2098" t="str">
            <v>DDP SZ</v>
          </cell>
        </row>
        <row r="2099">
          <cell r="C2099" t="str">
            <v>C49SZX20230093SX</v>
          </cell>
          <cell r="Y2099">
            <v>771800</v>
          </cell>
          <cell r="AG2099" t="str">
            <v>DDP SZ</v>
          </cell>
        </row>
        <row r="2100">
          <cell r="C2100" t="str">
            <v>C49SZX20230093SX</v>
          </cell>
          <cell r="Y2100">
            <v>771800</v>
          </cell>
          <cell r="AG2100" t="str">
            <v>DDP SZ</v>
          </cell>
        </row>
        <row r="2101">
          <cell r="C2101" t="str">
            <v>C49SZX20230093SX</v>
          </cell>
          <cell r="Y2101">
            <v>771800</v>
          </cell>
          <cell r="AG2101" t="str">
            <v>DDP SZ</v>
          </cell>
        </row>
        <row r="2102">
          <cell r="C2102" t="str">
            <v>C49SZX20230093SX</v>
          </cell>
          <cell r="Y2102">
            <v>771800</v>
          </cell>
          <cell r="AG2102" t="str">
            <v>DDP SZ</v>
          </cell>
        </row>
        <row r="2103">
          <cell r="C2103" t="str">
            <v>C49SZX20230093SX</v>
          </cell>
          <cell r="Y2103">
            <v>771800</v>
          </cell>
          <cell r="AG2103" t="str">
            <v>DDP SZ</v>
          </cell>
        </row>
        <row r="2104">
          <cell r="C2104" t="str">
            <v>LDY-2023071801</v>
          </cell>
          <cell r="Y2104">
            <v>860000</v>
          </cell>
          <cell r="AG2104" t="str">
            <v>DDP GZ</v>
          </cell>
        </row>
        <row r="2105">
          <cell r="C2105" t="str">
            <v>GD-20230250</v>
          </cell>
          <cell r="Y2105">
            <v>523000</v>
          </cell>
          <cell r="AG2105" t="str">
            <v>DDP ZH</v>
          </cell>
        </row>
        <row r="2106">
          <cell r="C2106" t="str">
            <v>GD-20230250</v>
          </cell>
          <cell r="Y2106">
            <v>523000</v>
          </cell>
          <cell r="AG2106" t="str">
            <v>DDP ZH</v>
          </cell>
        </row>
        <row r="2107">
          <cell r="C2107" t="str">
            <v>C49SZX20230072MZ</v>
          </cell>
          <cell r="Y2107">
            <v>15000000</v>
          </cell>
          <cell r="AG2107" t="str">
            <v>CIF HK</v>
          </cell>
        </row>
        <row r="2108">
          <cell r="C2108" t="str">
            <v>C49SZX20230072MZ</v>
          </cell>
          <cell r="Y2108">
            <v>15000000</v>
          </cell>
          <cell r="AG2108" t="str">
            <v>CIF HK</v>
          </cell>
        </row>
        <row r="2109">
          <cell r="C2109" t="str">
            <v>C49SZX20230072MZ</v>
          </cell>
          <cell r="Y2109">
            <v>15000000</v>
          </cell>
          <cell r="AG2109" t="str">
            <v>CIF HK</v>
          </cell>
        </row>
        <row r="2110">
          <cell r="C2110" t="str">
            <v>C49SZX20230072MZ</v>
          </cell>
          <cell r="Y2110">
            <v>15000000</v>
          </cell>
          <cell r="AG2110" t="str">
            <v>CIF HK</v>
          </cell>
        </row>
        <row r="2111">
          <cell r="C2111" t="str">
            <v>C49SZX20230072MZ</v>
          </cell>
          <cell r="Y2111">
            <v>15000000</v>
          </cell>
          <cell r="AG2111" t="str">
            <v>CIF HK</v>
          </cell>
        </row>
        <row r="2112">
          <cell r="C2112" t="str">
            <v>C49SZX20230072MZ</v>
          </cell>
          <cell r="Y2112">
            <v>15000000</v>
          </cell>
          <cell r="AG2112" t="str">
            <v>CIF HK</v>
          </cell>
        </row>
        <row r="2113">
          <cell r="C2113" t="str">
            <v>C49SZX20230072MZ</v>
          </cell>
          <cell r="Y2113">
            <v>11250000</v>
          </cell>
          <cell r="AG2113" t="str">
            <v>CIF HK</v>
          </cell>
        </row>
        <row r="2114">
          <cell r="C2114" t="str">
            <v>C49SZX20230072MZ</v>
          </cell>
          <cell r="Y2114">
            <v>11250000</v>
          </cell>
          <cell r="AG2114" t="str">
            <v>CIF HK</v>
          </cell>
        </row>
        <row r="2115">
          <cell r="C2115" t="str">
            <v>C49SZX20230072MZ</v>
          </cell>
          <cell r="Y2115">
            <v>11250000</v>
          </cell>
          <cell r="AG2115" t="str">
            <v>CIF HK</v>
          </cell>
        </row>
        <row r="2116">
          <cell r="C2116" t="str">
            <v>C49SZX20230072MZ</v>
          </cell>
          <cell r="Y2116">
            <v>11250000</v>
          </cell>
          <cell r="AG2116" t="str">
            <v>CIF HK</v>
          </cell>
        </row>
        <row r="2117">
          <cell r="C2117" t="str">
            <v>C49SZX20230096JL/4600003030</v>
          </cell>
          <cell r="Y2117">
            <v>60000</v>
          </cell>
          <cell r="AG2117" t="str">
            <v>CIF HK</v>
          </cell>
        </row>
        <row r="2118">
          <cell r="C2118" t="str">
            <v>C49SZX20230096JL/4600003030</v>
          </cell>
          <cell r="Y2118">
            <v>60000</v>
          </cell>
          <cell r="AG2118" t="str">
            <v>CIF HK</v>
          </cell>
        </row>
        <row r="2119">
          <cell r="C2119" t="str">
            <v>SNFPC-CG-2023-006</v>
          </cell>
          <cell r="Y2119">
            <v>740000</v>
          </cell>
          <cell r="AG2119" t="str">
            <v>DDP SN</v>
          </cell>
        </row>
        <row r="2120">
          <cell r="C2120" t="str">
            <v>C49SZX20230098SX</v>
          </cell>
          <cell r="Y2120">
            <v>460000</v>
          </cell>
          <cell r="AG2120" t="str">
            <v>DDP HZ</v>
          </cell>
        </row>
        <row r="2121">
          <cell r="C2121" t="str">
            <v>C49SZX20230099EC</v>
          </cell>
          <cell r="Y2121">
            <v>730000</v>
          </cell>
          <cell r="AG2121" t="str">
            <v>DDP HZ</v>
          </cell>
        </row>
        <row r="2122">
          <cell r="C2122" t="str">
            <v>PO#101295-KDY-LEL</v>
          </cell>
          <cell r="Y2122">
            <v>30222</v>
          </cell>
          <cell r="AG2122" t="str">
            <v>DDP SZ</v>
          </cell>
        </row>
        <row r="2123">
          <cell r="C2123" t="str">
            <v>C49SZX202300095SX</v>
          </cell>
          <cell r="Y2123">
            <v>670000</v>
          </cell>
          <cell r="AG2123" t="str">
            <v>DDP SZ</v>
          </cell>
        </row>
        <row r="2124">
          <cell r="C2124" t="str">
            <v>C49SZX20230100JL</v>
          </cell>
          <cell r="Y2124">
            <v>11860000</v>
          </cell>
          <cell r="AG2124" t="str">
            <v>DAP DG</v>
          </cell>
        </row>
        <row r="2125">
          <cell r="C2125" t="str">
            <v xml:space="preserve">FP3098563 </v>
          </cell>
          <cell r="Y2125">
            <v>59605</v>
          </cell>
          <cell r="AG2125" t="str">
            <v>DDP SH</v>
          </cell>
        </row>
        <row r="2126">
          <cell r="C2126" t="str">
            <v>C49SZX20230102SX</v>
          </cell>
          <cell r="Y2126">
            <v>20000000</v>
          </cell>
          <cell r="AG2126" t="str">
            <v>DAP YC</v>
          </cell>
        </row>
        <row r="2127">
          <cell r="C2127" t="str">
            <v>C49SZX20230102SX</v>
          </cell>
          <cell r="Y2127">
            <v>20000000</v>
          </cell>
          <cell r="AG2127" t="str">
            <v>DAP YC</v>
          </cell>
        </row>
        <row r="2128">
          <cell r="C2128" t="str">
            <v>C49SZX20230102SX</v>
          </cell>
          <cell r="Y2128">
            <v>8800000</v>
          </cell>
          <cell r="AG2128" t="str">
            <v>DAP YC</v>
          </cell>
        </row>
        <row r="2129">
          <cell r="C2129" t="str">
            <v>C49SZX20230102SX</v>
          </cell>
          <cell r="Y2129">
            <v>8800000</v>
          </cell>
          <cell r="AG2129" t="str">
            <v>DAP YC</v>
          </cell>
        </row>
        <row r="2130">
          <cell r="C2130" t="str">
            <v>C49SZX20230101DM</v>
          </cell>
          <cell r="Y2130">
            <v>12450000</v>
          </cell>
          <cell r="AG2130" t="str">
            <v>DAP HZ</v>
          </cell>
        </row>
        <row r="2131">
          <cell r="C2131" t="str">
            <v>C49SZX20230101R1DM</v>
          </cell>
          <cell r="Y2131">
            <v>12500000</v>
          </cell>
          <cell r="AG2131" t="str">
            <v>DAP HZ</v>
          </cell>
        </row>
        <row r="2132">
          <cell r="C2132" t="str">
            <v>C49SZX20230101R1DM</v>
          </cell>
          <cell r="Y2132">
            <v>8170000</v>
          </cell>
          <cell r="AG2132" t="str">
            <v>DAP HZ</v>
          </cell>
        </row>
        <row r="2133">
          <cell r="C2133" t="str">
            <v>C49SZX20230101DM</v>
          </cell>
          <cell r="Y2133">
            <v>7800000</v>
          </cell>
          <cell r="AG2133" t="str">
            <v>DAP HZ</v>
          </cell>
        </row>
        <row r="2134">
          <cell r="C2134" t="str">
            <v>C49SZX20230109JY</v>
          </cell>
          <cell r="Y2134">
            <v>13000000</v>
          </cell>
          <cell r="AG2134" t="str">
            <v>DAP SZ</v>
          </cell>
        </row>
        <row r="2135">
          <cell r="C2135" t="str">
            <v>C49SZX20230106SX</v>
          </cell>
          <cell r="Y2135">
            <v>17000000</v>
          </cell>
          <cell r="AG2135" t="str">
            <v>DAP HZ</v>
          </cell>
        </row>
        <row r="2136">
          <cell r="C2136" t="str">
            <v>C49SZX20230106SX</v>
          </cell>
          <cell r="Y2136">
            <v>8993000</v>
          </cell>
          <cell r="AG2136" t="str">
            <v>DAP HZ</v>
          </cell>
        </row>
        <row r="2137">
          <cell r="C2137" t="str">
            <v>C49SZX20230105HC</v>
          </cell>
          <cell r="Y2137">
            <v>760000</v>
          </cell>
          <cell r="AG2137" t="str">
            <v>DDP AQ</v>
          </cell>
        </row>
        <row r="2138">
          <cell r="C2138" t="str">
            <v>C49SZX20230105HC</v>
          </cell>
          <cell r="Y2138">
            <v>760000</v>
          </cell>
          <cell r="AG2138" t="str">
            <v>DDP AQ</v>
          </cell>
        </row>
        <row r="2139">
          <cell r="C2139" t="str">
            <v>C49SZX20230105HC</v>
          </cell>
          <cell r="Y2139">
            <v>430000</v>
          </cell>
          <cell r="AG2139" t="str">
            <v>DDP AQ</v>
          </cell>
        </row>
        <row r="2140">
          <cell r="C2140" t="str">
            <v>C49SZX20230105HC</v>
          </cell>
          <cell r="Y2140">
            <v>430000</v>
          </cell>
          <cell r="AG2140" t="str">
            <v>DDP AQ</v>
          </cell>
        </row>
        <row r="2141">
          <cell r="C2141">
            <v>4600079330</v>
          </cell>
          <cell r="Y2141">
            <v>7650</v>
          </cell>
          <cell r="AG2141" t="str">
            <v>CIF HK</v>
          </cell>
        </row>
        <row r="2142">
          <cell r="C2142" t="str">
            <v>C49SZX20230110SS</v>
          </cell>
          <cell r="Y2142">
            <v>8400000</v>
          </cell>
          <cell r="AG2142" t="str">
            <v>DAP SZ</v>
          </cell>
        </row>
        <row r="2143">
          <cell r="C2143" t="str">
            <v>C49SZX20230110SS</v>
          </cell>
          <cell r="Y2143">
            <v>14000000</v>
          </cell>
          <cell r="AG2143" t="str">
            <v>DAP SZ</v>
          </cell>
        </row>
        <row r="2144">
          <cell r="C2144" t="str">
            <v>HJD-ESE20231016</v>
          </cell>
          <cell r="Y2144">
            <v>63000</v>
          </cell>
          <cell r="AG2144" t="str">
            <v>CIF Vietnam</v>
          </cell>
        </row>
        <row r="2145">
          <cell r="C2145" t="str">
            <v>PO#101321-KDY-LEL</v>
          </cell>
          <cell r="Y2145">
            <v>30000</v>
          </cell>
          <cell r="AG2145" t="str">
            <v>DDP SH</v>
          </cell>
        </row>
        <row r="2146">
          <cell r="C2146" t="str">
            <v>C49SZX20230112JL</v>
          </cell>
          <cell r="Y2146">
            <v>11800000</v>
          </cell>
          <cell r="AG2146" t="str">
            <v>DAP SZ</v>
          </cell>
        </row>
        <row r="2147">
          <cell r="C2147" t="str">
            <v>C49SZX20230112JL</v>
          </cell>
          <cell r="Y2147">
            <v>11800000</v>
          </cell>
          <cell r="AG2147" t="str">
            <v>DAP SZ</v>
          </cell>
        </row>
        <row r="2148">
          <cell r="C2148" t="str">
            <v>C49SZX20230113EC</v>
          </cell>
          <cell r="Y2148">
            <v>15000000</v>
          </cell>
          <cell r="AG2148" t="str">
            <v>DAP GZ</v>
          </cell>
        </row>
        <row r="2149">
          <cell r="C2149" t="str">
            <v>C49SZX20230118SS</v>
          </cell>
          <cell r="Y2149">
            <v>430000</v>
          </cell>
          <cell r="AG2149" t="str">
            <v>DDP SZ</v>
          </cell>
        </row>
        <row r="2150">
          <cell r="C2150" t="str">
            <v>C49SZX20230119JL/4600003615</v>
          </cell>
          <cell r="Y2150">
            <v>58000</v>
          </cell>
          <cell r="AG2150" t="str">
            <v>CIF HK</v>
          </cell>
        </row>
        <row r="2151">
          <cell r="C2151" t="str">
            <v>C49SZX20230119JL/4600003615</v>
          </cell>
          <cell r="Y2151">
            <v>58000</v>
          </cell>
          <cell r="AG2151" t="str">
            <v>CIF HK</v>
          </cell>
        </row>
        <row r="2152">
          <cell r="C2152" t="str">
            <v>C49SZX20230120SX</v>
          </cell>
          <cell r="Y2152">
            <v>12200000</v>
          </cell>
          <cell r="AG2152" t="str">
            <v>DAP HZ</v>
          </cell>
        </row>
        <row r="2153">
          <cell r="C2153" t="str">
            <v>C49SZX20230120SX</v>
          </cell>
          <cell r="Y2153">
            <v>7200000</v>
          </cell>
          <cell r="AG2153" t="str">
            <v>DAP HZ</v>
          </cell>
        </row>
        <row r="2154">
          <cell r="C2154" t="str">
            <v>C28SZX20230122SX</v>
          </cell>
          <cell r="Y2154">
            <v>8160000</v>
          </cell>
          <cell r="AG2154" t="str">
            <v>DAP HZ</v>
          </cell>
        </row>
        <row r="2155">
          <cell r="C2155" t="str">
            <v>C49SZX20230115JY</v>
          </cell>
          <cell r="Y2155">
            <v>11900000</v>
          </cell>
          <cell r="AG2155" t="str">
            <v>DAP DG</v>
          </cell>
        </row>
        <row r="2156">
          <cell r="C2156" t="str">
            <v>C49SZX20230111SX</v>
          </cell>
          <cell r="Y2156">
            <v>13000000</v>
          </cell>
          <cell r="AG2156" t="str">
            <v>DAP DG</v>
          </cell>
        </row>
        <row r="2157">
          <cell r="C2157" t="str">
            <v>C49SZX20230111SX</v>
          </cell>
          <cell r="Y2157">
            <v>13000000</v>
          </cell>
          <cell r="AG2157" t="str">
            <v>DAP DG</v>
          </cell>
        </row>
        <row r="2158">
          <cell r="C2158" t="str">
            <v>C49SZX20230111SX</v>
          </cell>
          <cell r="Y2158">
            <v>13000000</v>
          </cell>
          <cell r="AG2158" t="str">
            <v>DAP DG</v>
          </cell>
        </row>
        <row r="2159">
          <cell r="C2159" t="str">
            <v>C49SZX20230111SX</v>
          </cell>
          <cell r="Y2159">
            <v>13000000</v>
          </cell>
          <cell r="AG2159" t="str">
            <v>DAP DG</v>
          </cell>
        </row>
        <row r="2160">
          <cell r="C2160" t="str">
            <v>C49SZX20230111SX</v>
          </cell>
          <cell r="Y2160">
            <v>8500000</v>
          </cell>
          <cell r="AG2160" t="str">
            <v>DAP DG</v>
          </cell>
        </row>
        <row r="2161">
          <cell r="C2161" t="str">
            <v>C49SZX20230111SX</v>
          </cell>
          <cell r="Y2161">
            <v>8500000</v>
          </cell>
          <cell r="AG2161" t="str">
            <v>DAP DG</v>
          </cell>
        </row>
        <row r="2162">
          <cell r="C2162" t="str">
            <v>C49SZX20230111SX</v>
          </cell>
          <cell r="Y2162">
            <v>8500000</v>
          </cell>
          <cell r="AG2162" t="str">
            <v>DAP DG</v>
          </cell>
        </row>
        <row r="2163">
          <cell r="C2163" t="str">
            <v>C49SZX20230111SX</v>
          </cell>
          <cell r="Y2163">
            <v>8500000</v>
          </cell>
          <cell r="AG2163" t="str">
            <v>DAP DG</v>
          </cell>
        </row>
        <row r="2164">
          <cell r="C2164" t="str">
            <v>C49SZX20230111SX</v>
          </cell>
          <cell r="Y2164">
            <v>8500000</v>
          </cell>
          <cell r="AG2164" t="str">
            <v>DAP DG</v>
          </cell>
        </row>
        <row r="2165">
          <cell r="C2165" t="str">
            <v>C49SZX20230111SX</v>
          </cell>
          <cell r="Y2165">
            <v>8500000</v>
          </cell>
          <cell r="AG2165" t="str">
            <v>DAP DG</v>
          </cell>
        </row>
        <row r="2166">
          <cell r="C2166" t="str">
            <v>C49SZX20230111SX</v>
          </cell>
          <cell r="Y2166">
            <v>8500000</v>
          </cell>
          <cell r="AG2166" t="str">
            <v>DAP DG</v>
          </cell>
        </row>
        <row r="2167">
          <cell r="C2167" t="str">
            <v>C49SZX20230111SX</v>
          </cell>
          <cell r="Y2167">
            <v>8500000</v>
          </cell>
          <cell r="AG2167" t="str">
            <v>DAP DG</v>
          </cell>
        </row>
        <row r="2168">
          <cell r="C2168" t="str">
            <v>C49SZX20230123SX</v>
          </cell>
          <cell r="Y2168">
            <v>12200000</v>
          </cell>
          <cell r="AG2168" t="str">
            <v>DAP SZ</v>
          </cell>
        </row>
        <row r="2169">
          <cell r="C2169" t="str">
            <v>C49SZX20230123SX</v>
          </cell>
          <cell r="Y2169">
            <v>7950000</v>
          </cell>
          <cell r="AG2169" t="str">
            <v>DAP SZ</v>
          </cell>
        </row>
        <row r="2170">
          <cell r="C2170" t="str">
            <v>C49SZX20230125JY</v>
          </cell>
          <cell r="Y2170">
            <v>7100000</v>
          </cell>
          <cell r="AG2170" t="str">
            <v>DAP SZ</v>
          </cell>
        </row>
        <row r="2171">
          <cell r="C2171" t="str">
            <v>C49SZX20230125JY</v>
          </cell>
          <cell r="Y2171">
            <v>7100000</v>
          </cell>
          <cell r="AG2171" t="str">
            <v>DAP SZ</v>
          </cell>
        </row>
        <row r="2172">
          <cell r="C2172" t="str">
            <v>C49SZX20230129JL/HJD23110851</v>
          </cell>
          <cell r="Y2172">
            <v>506000</v>
          </cell>
          <cell r="AG2172" t="str">
            <v>DDP HY</v>
          </cell>
        </row>
        <row r="2173">
          <cell r="C2173" t="str">
            <v>C49SZX20230128SX</v>
          </cell>
          <cell r="Y2173">
            <v>9252610</v>
          </cell>
          <cell r="AG2173" t="str">
            <v>DAP JX</v>
          </cell>
        </row>
        <row r="2174">
          <cell r="C2174" t="str">
            <v>C49SZX20230128SX</v>
          </cell>
          <cell r="Y2174">
            <v>9252610</v>
          </cell>
          <cell r="AG2174" t="str">
            <v>DAP JX</v>
          </cell>
        </row>
        <row r="2175">
          <cell r="C2175" t="str">
            <v>C49SZX20230128SX</v>
          </cell>
          <cell r="Y2175">
            <v>9252610</v>
          </cell>
          <cell r="AG2175" t="str">
            <v>DAP JX</v>
          </cell>
        </row>
        <row r="2176">
          <cell r="C2176" t="str">
            <v>C49SZX20230128SX</v>
          </cell>
          <cell r="Y2176">
            <v>9252610</v>
          </cell>
          <cell r="AG2176" t="str">
            <v>DAP JX</v>
          </cell>
        </row>
        <row r="2177">
          <cell r="C2177" t="str">
            <v>C49SZX20230130JY</v>
          </cell>
          <cell r="Y2177">
            <v>13225000</v>
          </cell>
          <cell r="AG2177" t="str">
            <v>DAP SZ</v>
          </cell>
        </row>
        <row r="2178">
          <cell r="C2178" t="str">
            <v>C49SZX20230130JY</v>
          </cell>
          <cell r="Y2178">
            <v>13225000</v>
          </cell>
          <cell r="AG2178" t="str">
            <v>DAP SZ</v>
          </cell>
        </row>
        <row r="2179">
          <cell r="C2179" t="str">
            <v>C49SZX20230132LC</v>
          </cell>
          <cell r="Y2179">
            <v>12600000</v>
          </cell>
          <cell r="AG2179" t="str">
            <v>DAP DG</v>
          </cell>
        </row>
        <row r="2180">
          <cell r="C2180" t="str">
            <v>C49SZX20230132LC</v>
          </cell>
          <cell r="Y2180">
            <v>9510000</v>
          </cell>
          <cell r="AG2180" t="str">
            <v>DAP DG</v>
          </cell>
        </row>
        <row r="2181">
          <cell r="C2181" t="str">
            <v>C49SZX20230131EC</v>
          </cell>
          <cell r="Y2181">
            <v>8500000</v>
          </cell>
          <cell r="AG2181" t="str">
            <v>DAP DG</v>
          </cell>
        </row>
        <row r="2182">
          <cell r="C2182" t="str">
            <v>C49SZX20230133JL/4600003765</v>
          </cell>
          <cell r="Y2182">
            <v>58000</v>
          </cell>
          <cell r="AG2182" t="str">
            <v>CIF HK</v>
          </cell>
        </row>
        <row r="2183">
          <cell r="C2183" t="str">
            <v>C49SZX20230133JL/4600003765</v>
          </cell>
          <cell r="Y2183">
            <v>58000</v>
          </cell>
          <cell r="AG2183" t="str">
            <v>CIF HK</v>
          </cell>
        </row>
        <row r="2184">
          <cell r="C2184" t="str">
            <v>CG20231204009</v>
          </cell>
          <cell r="Y2184">
            <v>800000</v>
          </cell>
          <cell r="AG2184" t="str">
            <v>DDP DG</v>
          </cell>
        </row>
        <row r="2185">
          <cell r="C2185" t="str">
            <v>CG20231204009</v>
          </cell>
          <cell r="Y2185">
            <v>800000</v>
          </cell>
          <cell r="AG2185" t="str">
            <v>DDP DG</v>
          </cell>
        </row>
        <row r="2186">
          <cell r="C2186" t="str">
            <v>CG20231204009</v>
          </cell>
          <cell r="Y2186">
            <v>554800</v>
          </cell>
          <cell r="AG2186" t="str">
            <v>DDP DG</v>
          </cell>
        </row>
        <row r="2187">
          <cell r="C2187" t="str">
            <v>CG20231204009</v>
          </cell>
          <cell r="Y2187">
            <v>900000</v>
          </cell>
          <cell r="AG2187" t="str">
            <v>DDP DG</v>
          </cell>
        </row>
        <row r="2188">
          <cell r="C2188" t="str">
            <v>CG20231204009</v>
          </cell>
          <cell r="Y2188">
            <v>900000</v>
          </cell>
          <cell r="AG2188" t="str">
            <v>DDP DG</v>
          </cell>
        </row>
        <row r="2189">
          <cell r="C2189" t="str">
            <v>C49SZX20230138LC</v>
          </cell>
          <cell r="Y2189">
            <v>12000000</v>
          </cell>
          <cell r="AG2189" t="str">
            <v>DAP SZ</v>
          </cell>
        </row>
        <row r="2190">
          <cell r="C2190" t="str">
            <v>C49SZX20230136JAL</v>
          </cell>
          <cell r="Y2190">
            <v>134000</v>
          </cell>
          <cell r="AG2190" t="str">
            <v>CIF HK</v>
          </cell>
        </row>
        <row r="2191">
          <cell r="C2191" t="str">
            <v>C28SZX20230135JAL</v>
          </cell>
          <cell r="Y2191">
            <v>64000</v>
          </cell>
          <cell r="AG2191" t="str">
            <v>CIF HK</v>
          </cell>
        </row>
        <row r="2192">
          <cell r="C2192" t="str">
            <v>C28SZX20230135JAL</v>
          </cell>
          <cell r="Y2192">
            <v>45000</v>
          </cell>
          <cell r="AG2192" t="str">
            <v>CIF HK</v>
          </cell>
        </row>
        <row r="2193">
          <cell r="C2193" t="str">
            <v>C49SZX20230140SX</v>
          </cell>
          <cell r="Y2193">
            <v>660000</v>
          </cell>
          <cell r="AG2193" t="str">
            <v>DDP HZ</v>
          </cell>
        </row>
        <row r="2194">
          <cell r="C2194" t="str">
            <v>C49SZX202300141SS</v>
          </cell>
          <cell r="Y2194">
            <v>15200000</v>
          </cell>
          <cell r="AG2194" t="str">
            <v>DAP SZ</v>
          </cell>
        </row>
        <row r="2195">
          <cell r="C2195" t="str">
            <v>C49SZX20230142MZ</v>
          </cell>
          <cell r="Y2195">
            <v>13000000</v>
          </cell>
          <cell r="AG2195" t="str">
            <v>DAP SZ</v>
          </cell>
        </row>
        <row r="2196">
          <cell r="C2196" t="str">
            <v>C49SZX20230142MZ</v>
          </cell>
          <cell r="Y2196">
            <v>7500000</v>
          </cell>
          <cell r="AG2196" t="str">
            <v>DAP SZ</v>
          </cell>
        </row>
        <row r="2197">
          <cell r="C2197" t="str">
            <v>C49SZX20230139DX</v>
          </cell>
          <cell r="Y2197">
            <v>14600000</v>
          </cell>
          <cell r="AG2197" t="str">
            <v>DAP SZ</v>
          </cell>
        </row>
        <row r="2198">
          <cell r="C2198" t="str">
            <v>PO#101338-KDY-LEL</v>
          </cell>
          <cell r="Y2198">
            <v>30000</v>
          </cell>
          <cell r="AG2198" t="str">
            <v>DDP SH</v>
          </cell>
        </row>
        <row r="2199">
          <cell r="C2199" t="str">
            <v>C49SZX20230142SS</v>
          </cell>
          <cell r="Y2199">
            <v>6600000</v>
          </cell>
          <cell r="AG2199" t="str">
            <v>DAP SZ</v>
          </cell>
        </row>
        <row r="2200">
          <cell r="C2200" t="str">
            <v>C49SZX20230142SS</v>
          </cell>
          <cell r="Y2200">
            <v>6600000</v>
          </cell>
          <cell r="AG2200" t="str">
            <v>DAP SZ</v>
          </cell>
        </row>
        <row r="2201">
          <cell r="C2201" t="str">
            <v>C49SZX20230142SS</v>
          </cell>
          <cell r="Y2201">
            <v>6600000</v>
          </cell>
          <cell r="AG2201" t="str">
            <v>DAP SZ</v>
          </cell>
        </row>
        <row r="2202">
          <cell r="C2202" t="str">
            <v>C49SZX20230142SS</v>
          </cell>
          <cell r="Y2202">
            <v>6600000</v>
          </cell>
          <cell r="AG2202" t="str">
            <v>DAP SZ</v>
          </cell>
        </row>
        <row r="2203">
          <cell r="C2203" t="str">
            <v>C49SZX20230142SS</v>
          </cell>
          <cell r="Y2203">
            <v>12044000</v>
          </cell>
          <cell r="AG2203" t="str">
            <v>DAP SZ</v>
          </cell>
        </row>
        <row r="2204">
          <cell r="C2204" t="str">
            <v>C49SZX20230142SS</v>
          </cell>
          <cell r="Y2204">
            <v>12044000</v>
          </cell>
          <cell r="AG2204" t="str">
            <v>DAP SZ</v>
          </cell>
        </row>
        <row r="2205">
          <cell r="C2205" t="str">
            <v>C49SZX20230145BH</v>
          </cell>
          <cell r="Y2205">
            <v>11150000</v>
          </cell>
          <cell r="AG2205" t="str">
            <v>DAP DG</v>
          </cell>
        </row>
        <row r="2206">
          <cell r="C2206" t="str">
            <v>C49SZX20230145BH</v>
          </cell>
          <cell r="Y2206">
            <v>11150000</v>
          </cell>
          <cell r="AG2206" t="str">
            <v>DAP DG</v>
          </cell>
        </row>
        <row r="2207">
          <cell r="C2207" t="str">
            <v>C49SZX20230145BH</v>
          </cell>
          <cell r="Y2207">
            <v>6720000</v>
          </cell>
          <cell r="AG2207" t="str">
            <v>DAP DG</v>
          </cell>
        </row>
        <row r="2208">
          <cell r="C2208" t="str">
            <v>C49SZX20230143SX</v>
          </cell>
          <cell r="Y2208">
            <v>8730000</v>
          </cell>
          <cell r="AG2208" t="str">
            <v>DAP DG</v>
          </cell>
        </row>
        <row r="2209">
          <cell r="C2209" t="str">
            <v>C49SZX20240002SX</v>
          </cell>
          <cell r="Y2209">
            <v>6900000</v>
          </cell>
          <cell r="AG2209" t="str">
            <v>DAP SZ</v>
          </cell>
        </row>
        <row r="2210">
          <cell r="C2210" t="str">
            <v>C49SZX20240002SX</v>
          </cell>
          <cell r="Y2210">
            <v>6900000</v>
          </cell>
          <cell r="AG2210" t="str">
            <v>DAP SZ</v>
          </cell>
        </row>
        <row r="2211">
          <cell r="C2211" t="str">
            <v>C49SZX20240001JY</v>
          </cell>
          <cell r="Y2211">
            <v>12660000</v>
          </cell>
          <cell r="AG2211" t="str">
            <v>DAP SZ</v>
          </cell>
        </row>
        <row r="2212">
          <cell r="C2212" t="str">
            <v>C49SZX20240006R1SQ</v>
          </cell>
          <cell r="Y2212">
            <v>650000</v>
          </cell>
          <cell r="AG2212" t="str">
            <v>DDP GZ</v>
          </cell>
        </row>
        <row r="2213">
          <cell r="C2213" t="str">
            <v>C49SZX20240005EC</v>
          </cell>
          <cell r="Y2213">
            <v>12000000</v>
          </cell>
          <cell r="AG2213" t="str">
            <v>CIF HK</v>
          </cell>
        </row>
        <row r="2214">
          <cell r="C2214" t="str">
            <v>C49SZX20240007MZ</v>
          </cell>
          <cell r="Y2214">
            <v>770000</v>
          </cell>
          <cell r="AG2214" t="str">
            <v>DDP DG</v>
          </cell>
        </row>
        <row r="2215">
          <cell r="C2215" t="str">
            <v>C49SZX20240007MZ</v>
          </cell>
          <cell r="Y2215">
            <v>600000</v>
          </cell>
          <cell r="AG2215" t="str">
            <v>DDP DG</v>
          </cell>
        </row>
        <row r="2216">
          <cell r="C2216" t="str">
            <v>C49SZX20240008JL/4600004037</v>
          </cell>
          <cell r="Y2216">
            <v>60000</v>
          </cell>
          <cell r="AG2216" t="str">
            <v>CIF HK</v>
          </cell>
        </row>
        <row r="2217">
          <cell r="C2217" t="str">
            <v>C49SZX20240008JL/4600004037</v>
          </cell>
          <cell r="Y2217">
            <v>60000</v>
          </cell>
          <cell r="AG2217" t="str">
            <v>CIF HK</v>
          </cell>
        </row>
        <row r="2218">
          <cell r="C2218" t="str">
            <v>C49SZX20240009MZ</v>
          </cell>
          <cell r="Y2218">
            <v>12750000</v>
          </cell>
          <cell r="AG2218" t="str">
            <v>CIF HK</v>
          </cell>
        </row>
        <row r="2219">
          <cell r="C2219" t="str">
            <v>C49SZX20240009MZ</v>
          </cell>
          <cell r="Y2219">
            <v>12750000</v>
          </cell>
          <cell r="AG2219" t="str">
            <v>CIF HK</v>
          </cell>
        </row>
        <row r="2220">
          <cell r="C2220" t="str">
            <v>C49SZX20240009MZ</v>
          </cell>
          <cell r="Y2220">
            <v>8000000</v>
          </cell>
          <cell r="AG2220" t="str">
            <v>CIF HK</v>
          </cell>
        </row>
        <row r="2221">
          <cell r="C2221" t="str">
            <v>C49SZX20240009MZ</v>
          </cell>
          <cell r="Y2221">
            <v>8000000</v>
          </cell>
          <cell r="AG2221" t="str">
            <v>CIF HK</v>
          </cell>
        </row>
        <row r="2222">
          <cell r="C2222" t="str">
            <v>C49SZX20240009MZ</v>
          </cell>
          <cell r="Y2222">
            <v>8000000</v>
          </cell>
          <cell r="AG2222" t="str">
            <v>CIF HK</v>
          </cell>
        </row>
        <row r="2223">
          <cell r="C2223" t="str">
            <v>C49SZX20240010MZ</v>
          </cell>
          <cell r="Y2223">
            <v>12700000</v>
          </cell>
          <cell r="AG2223" t="str">
            <v>CIF HK</v>
          </cell>
        </row>
        <row r="2224">
          <cell r="C2224" t="str">
            <v>C49SZX20240010MZ</v>
          </cell>
          <cell r="Y2224">
            <v>12700000</v>
          </cell>
          <cell r="AG2224" t="str">
            <v>CIF HK</v>
          </cell>
        </row>
        <row r="2225">
          <cell r="C2225" t="str">
            <v>C49SZX20240010MZ</v>
          </cell>
          <cell r="Y2225">
            <v>8000000</v>
          </cell>
          <cell r="AG2225" t="str">
            <v>CIF HK</v>
          </cell>
        </row>
        <row r="2226">
          <cell r="C2226" t="str">
            <v>C49SZX20240010MZ</v>
          </cell>
          <cell r="Y2226">
            <v>8000000</v>
          </cell>
          <cell r="AG2226" t="str">
            <v>CIF HK</v>
          </cell>
        </row>
        <row r="2227">
          <cell r="C2227" t="str">
            <v>C28SZX20240011MZ</v>
          </cell>
          <cell r="Y2227">
            <v>8500000</v>
          </cell>
          <cell r="AG2227" t="str">
            <v>CIF HK</v>
          </cell>
        </row>
        <row r="2228">
          <cell r="C2228" t="str">
            <v>C28SZX20240012MZ</v>
          </cell>
          <cell r="Y2228">
            <v>8500000</v>
          </cell>
          <cell r="AG2228" t="str">
            <v>CIF HK</v>
          </cell>
        </row>
        <row r="2229">
          <cell r="C2229" t="str">
            <v>C49SZX20240015DX</v>
          </cell>
          <cell r="Y2229">
            <v>970000</v>
          </cell>
          <cell r="AG2229" t="str">
            <v>DDP SZ</v>
          </cell>
        </row>
        <row r="2230">
          <cell r="C2230" t="str">
            <v>C49SZX20240015DX</v>
          </cell>
          <cell r="Y2230">
            <v>970000</v>
          </cell>
          <cell r="AG2230" t="str">
            <v>DDP SZ</v>
          </cell>
        </row>
        <row r="2231">
          <cell r="C2231" t="str">
            <v>C49SZX20240018DZ</v>
          </cell>
          <cell r="Y2231">
            <v>12397500</v>
          </cell>
          <cell r="AG2231" t="str">
            <v>DAP GZ</v>
          </cell>
        </row>
        <row r="2232">
          <cell r="C2232" t="str">
            <v>C49SZX20240018DZ</v>
          </cell>
          <cell r="Y2232">
            <v>12397500</v>
          </cell>
          <cell r="AG2232" t="str">
            <v>DAP GZ</v>
          </cell>
        </row>
        <row r="2233">
          <cell r="C2233" t="str">
            <v>C49SZX20240018DZ</v>
          </cell>
          <cell r="Y2233">
            <v>12397500</v>
          </cell>
          <cell r="AG2233" t="str">
            <v>DAP GZ</v>
          </cell>
        </row>
        <row r="2234">
          <cell r="C2234" t="str">
            <v>C49SZX20240018DZ</v>
          </cell>
          <cell r="Y2234">
            <v>12397500</v>
          </cell>
          <cell r="AG2234" t="str">
            <v>DAP GZ</v>
          </cell>
        </row>
        <row r="2235">
          <cell r="C2235" t="str">
            <v>C49SZX20240013SX</v>
          </cell>
          <cell r="Y2235">
            <v>12000000</v>
          </cell>
          <cell r="AG2235" t="str">
            <v>DAP JX</v>
          </cell>
        </row>
        <row r="2236">
          <cell r="C2236" t="str">
            <v>C49SZX20240013SX</v>
          </cell>
          <cell r="Y2236">
            <v>7686000</v>
          </cell>
          <cell r="AG2236" t="str">
            <v>DAP JX</v>
          </cell>
        </row>
        <row r="2237">
          <cell r="C2237" t="str">
            <v>C49SZX20240030SX</v>
          </cell>
          <cell r="Y2237">
            <v>100000</v>
          </cell>
          <cell r="AG2237" t="str">
            <v>CIF Vietnam</v>
          </cell>
        </row>
        <row r="2238">
          <cell r="C2238" t="str">
            <v>C49SZX20240030SX</v>
          </cell>
          <cell r="Y2238">
            <v>88000</v>
          </cell>
          <cell r="AG2238" t="str">
            <v>CIF Vietnam</v>
          </cell>
        </row>
        <row r="2239">
          <cell r="C2239" t="str">
            <v>C49SZX20240022SS/ZC20240119106</v>
          </cell>
          <cell r="Y2239">
            <v>440000</v>
          </cell>
          <cell r="AG2239" t="str">
            <v>DDP HZ</v>
          </cell>
        </row>
        <row r="2240">
          <cell r="C2240" t="str">
            <v>C49SZX20240021EC</v>
          </cell>
          <cell r="Y2240">
            <v>12500000</v>
          </cell>
          <cell r="AG2240" t="str">
            <v>DAP SZ</v>
          </cell>
        </row>
        <row r="2241">
          <cell r="C2241" t="str">
            <v>C49SZX20240023SQ</v>
          </cell>
          <cell r="Y2241">
            <v>530000</v>
          </cell>
          <cell r="AG2241" t="str">
            <v>DDP DG</v>
          </cell>
        </row>
        <row r="2242">
          <cell r="C2242" t="str">
            <v>C49SZX20240023SQ</v>
          </cell>
          <cell r="Y2242">
            <v>850000</v>
          </cell>
          <cell r="AG2242" t="str">
            <v>DDP DG</v>
          </cell>
        </row>
        <row r="2243">
          <cell r="C2243" t="str">
            <v>C49SZX20240025JL</v>
          </cell>
          <cell r="Y2243">
            <v>635000</v>
          </cell>
          <cell r="AG2243" t="str">
            <v>DDP SZ</v>
          </cell>
        </row>
        <row r="2244">
          <cell r="C2244" t="str">
            <v>C49SZX20240026JL/4600004198</v>
          </cell>
          <cell r="Y2244">
            <v>68800</v>
          </cell>
          <cell r="AG2244" t="str">
            <v>CIF HK</v>
          </cell>
        </row>
        <row r="2245">
          <cell r="C2245" t="str">
            <v>C49SZX20240026JL/4600004198</v>
          </cell>
          <cell r="Y2245">
            <v>68800</v>
          </cell>
          <cell r="AG2245" t="str">
            <v>CIF HK</v>
          </cell>
        </row>
        <row r="2246">
          <cell r="C2246" t="str">
            <v>C49SZX20240027JL/4600004199</v>
          </cell>
          <cell r="Y2246">
            <v>68800</v>
          </cell>
          <cell r="AG2246" t="str">
            <v>CIF HK</v>
          </cell>
        </row>
        <row r="2247">
          <cell r="C2247" t="str">
            <v>C49SZX20240028JL/HJD24020240</v>
          </cell>
          <cell r="Y2247">
            <v>500000</v>
          </cell>
          <cell r="AG2247" t="str">
            <v>DDP HY</v>
          </cell>
        </row>
        <row r="2248">
          <cell r="C2248" t="str">
            <v>C49SZX20240029JY</v>
          </cell>
          <cell r="Y2248">
            <v>8120000</v>
          </cell>
          <cell r="AG2248" t="str">
            <v>DAP SZ</v>
          </cell>
        </row>
        <row r="2249">
          <cell r="C2249" t="str">
            <v>VNHJD20230226</v>
          </cell>
          <cell r="Y2249">
            <v>94600</v>
          </cell>
          <cell r="AG2249" t="str">
            <v>CIP Vietnam</v>
          </cell>
        </row>
        <row r="2250">
          <cell r="C2250" t="str">
            <v>C49SZX20240033SQ</v>
          </cell>
          <cell r="Y2250">
            <v>15000000</v>
          </cell>
          <cell r="AG2250" t="str">
            <v>DAP DG</v>
          </cell>
        </row>
        <row r="2251">
          <cell r="C2251" t="str">
            <v>C49SZX20240033SQ</v>
          </cell>
          <cell r="Y2251">
            <v>12780000</v>
          </cell>
          <cell r="AG2251" t="str">
            <v>DAP DG</v>
          </cell>
        </row>
        <row r="2252">
          <cell r="C2252" t="str">
            <v>C49SZX20240034SS</v>
          </cell>
          <cell r="Y2252">
            <v>6900000</v>
          </cell>
          <cell r="AG2252" t="str">
            <v>DAP DG</v>
          </cell>
        </row>
        <row r="2253">
          <cell r="C2253" t="str">
            <v>C49SZX20240031MZ</v>
          </cell>
          <cell r="Y2253">
            <v>12300000</v>
          </cell>
          <cell r="AG2253" t="str">
            <v>DAP AH</v>
          </cell>
        </row>
        <row r="2254">
          <cell r="C2254" t="str">
            <v>C49SZX20240031MZ</v>
          </cell>
          <cell r="Y2254">
            <v>12300000</v>
          </cell>
          <cell r="AG2254" t="str">
            <v>DAP AH</v>
          </cell>
        </row>
        <row r="2255">
          <cell r="C2255" t="str">
            <v>C49SZX20240038LC</v>
          </cell>
          <cell r="Y2255">
            <v>8374200</v>
          </cell>
          <cell r="AG2255" t="str">
            <v>DAP JX</v>
          </cell>
        </row>
        <row r="2256">
          <cell r="C2256" t="str">
            <v>C49SZX20240036SX</v>
          </cell>
          <cell r="Y2256">
            <v>8863800</v>
          </cell>
          <cell r="AG2256" t="str">
            <v>DAP HY</v>
          </cell>
        </row>
        <row r="2257">
          <cell r="C2257" t="str">
            <v>C49SZX20240040SX</v>
          </cell>
          <cell r="Y2257">
            <v>669000</v>
          </cell>
          <cell r="AG2257" t="str">
            <v>DDP HZ</v>
          </cell>
        </row>
        <row r="2258">
          <cell r="C2258" t="str">
            <v>C49SZX20240040SX</v>
          </cell>
          <cell r="Y2258">
            <v>669000</v>
          </cell>
          <cell r="AG2258" t="str">
            <v>DDP HZ</v>
          </cell>
        </row>
        <row r="2259">
          <cell r="C2259" t="str">
            <v>C49SZX20240039BH</v>
          </cell>
          <cell r="Y2259">
            <v>750800</v>
          </cell>
          <cell r="AG2259" t="str">
            <v>DDP SZ</v>
          </cell>
        </row>
        <row r="2260">
          <cell r="C2260" t="str">
            <v>C49SZX20240039BH</v>
          </cell>
          <cell r="Y2260">
            <v>750800</v>
          </cell>
          <cell r="AG2260" t="str">
            <v>DDP SZ</v>
          </cell>
        </row>
        <row r="2261">
          <cell r="C2261" t="str">
            <v>C49SZX20240039BH</v>
          </cell>
          <cell r="Y2261">
            <v>750800</v>
          </cell>
          <cell r="AG2261" t="str">
            <v>DDP SZ</v>
          </cell>
        </row>
        <row r="2262">
          <cell r="C2262" t="str">
            <v>C49SZX20240045JY</v>
          </cell>
          <cell r="Y2262">
            <v>11800000</v>
          </cell>
          <cell r="AG2262" t="str">
            <v>DAP SZ</v>
          </cell>
        </row>
        <row r="2263">
          <cell r="C2263" t="str">
            <v>C49SZX20240048JY</v>
          </cell>
          <cell r="Y2263">
            <v>7420000</v>
          </cell>
          <cell r="AG2263" t="str">
            <v>DAP SZ</v>
          </cell>
        </row>
        <row r="2264">
          <cell r="C2264" t="str">
            <v>C49SZX20240049DX</v>
          </cell>
          <cell r="Y2264">
            <v>439000</v>
          </cell>
          <cell r="AG2264" t="str">
            <v>DDP SZ</v>
          </cell>
        </row>
        <row r="2265">
          <cell r="C2265" t="str">
            <v>C49SZX20240052SX</v>
          </cell>
          <cell r="Y2265">
            <v>750000</v>
          </cell>
          <cell r="AG2265" t="str">
            <v>DDP SZ</v>
          </cell>
        </row>
        <row r="2266">
          <cell r="C2266" t="str">
            <v>C28SZX20240041JY</v>
          </cell>
          <cell r="Y2266">
            <v>7800000</v>
          </cell>
          <cell r="AG2266" t="str">
            <v>DAP JS</v>
          </cell>
        </row>
        <row r="2267">
          <cell r="C2267" t="str">
            <v>C28SZX20240041JY</v>
          </cell>
          <cell r="Y2267">
            <v>7800000</v>
          </cell>
          <cell r="AG2267" t="str">
            <v>DAP JS</v>
          </cell>
        </row>
        <row r="2268">
          <cell r="C2268" t="str">
            <v>C49SZX20240050MZ</v>
          </cell>
          <cell r="Y2268">
            <v>13700000</v>
          </cell>
          <cell r="AG2268" t="str">
            <v>DAP CS</v>
          </cell>
        </row>
        <row r="2269">
          <cell r="C2269" t="str">
            <v>C49SZX20240050MZ</v>
          </cell>
          <cell r="Y2269">
            <v>10000000</v>
          </cell>
          <cell r="AG2269" t="str">
            <v>DAP CS</v>
          </cell>
        </row>
        <row r="2270">
          <cell r="C2270" t="str">
            <v>C49SZX20240051MZ</v>
          </cell>
          <cell r="Y2270">
            <v>11600000</v>
          </cell>
          <cell r="AG2270" t="str">
            <v>DAP CS</v>
          </cell>
        </row>
        <row r="2271">
          <cell r="C2271" t="str">
            <v>C49SZX20240051MZ</v>
          </cell>
          <cell r="Y2271">
            <v>7100000</v>
          </cell>
          <cell r="AG2271" t="str">
            <v>DAP CS</v>
          </cell>
        </row>
        <row r="2272">
          <cell r="C2272" t="str">
            <v>C28SZX20240043JY</v>
          </cell>
          <cell r="Y2272">
            <v>7800000</v>
          </cell>
          <cell r="AG2272" t="str">
            <v>DAP JS</v>
          </cell>
        </row>
        <row r="2273">
          <cell r="C2273" t="str">
            <v>C28SZX20240043JY</v>
          </cell>
          <cell r="Y2273">
            <v>7800000</v>
          </cell>
          <cell r="AG2273" t="str">
            <v>DAP JS</v>
          </cell>
        </row>
        <row r="2274">
          <cell r="C2274" t="str">
            <v>C49SZX20240053SS</v>
          </cell>
          <cell r="Y2274">
            <v>13000000</v>
          </cell>
          <cell r="AG2274" t="str">
            <v>DAP SZ</v>
          </cell>
        </row>
        <row r="2275">
          <cell r="C2275" t="str">
            <v>C49SZX20240053SS</v>
          </cell>
          <cell r="Y2275">
            <v>8600000</v>
          </cell>
          <cell r="AG2275" t="str">
            <v>DAP SZ</v>
          </cell>
        </row>
        <row r="2276">
          <cell r="C2276" t="str">
            <v>C49SZX20240035SX</v>
          </cell>
          <cell r="Y2276">
            <v>11000000</v>
          </cell>
          <cell r="AG2276" t="str">
            <v>DAP SZ</v>
          </cell>
        </row>
        <row r="2277">
          <cell r="C2277" t="str">
            <v>C49SZX20240035SX</v>
          </cell>
          <cell r="Y2277">
            <v>11000000</v>
          </cell>
          <cell r="AG2277" t="str">
            <v>DAP SZ</v>
          </cell>
        </row>
        <row r="2278">
          <cell r="C2278" t="str">
            <v>C49SZX20240035SX</v>
          </cell>
          <cell r="Y2278">
            <v>11000000</v>
          </cell>
          <cell r="AG2278" t="str">
            <v>DAP SZ</v>
          </cell>
        </row>
        <row r="2279">
          <cell r="C2279" t="str">
            <v>C49SZX20240035SX</v>
          </cell>
          <cell r="Y2279">
            <v>11000000</v>
          </cell>
          <cell r="AG2279" t="str">
            <v>DAP SZ</v>
          </cell>
        </row>
        <row r="2280">
          <cell r="C2280" t="str">
            <v>C49SZX20240035SX</v>
          </cell>
          <cell r="Y2280">
            <v>11000000</v>
          </cell>
          <cell r="AG2280" t="str">
            <v>DAP SZ</v>
          </cell>
        </row>
        <row r="2281">
          <cell r="C2281" t="str">
            <v>C49SZX20240035SX</v>
          </cell>
          <cell r="Y2281">
            <v>11000000</v>
          </cell>
          <cell r="AG2281" t="str">
            <v>DAP SZ</v>
          </cell>
        </row>
        <row r="2282">
          <cell r="C2282" t="str">
            <v>C49SZX20240035SX</v>
          </cell>
          <cell r="Y2282">
            <v>11000000</v>
          </cell>
          <cell r="AG2282" t="str">
            <v>DAP SZ</v>
          </cell>
        </row>
        <row r="2283">
          <cell r="C2283" t="str">
            <v>C49SZX20240035SX</v>
          </cell>
          <cell r="Y2283">
            <v>11000000</v>
          </cell>
          <cell r="AG2283" t="str">
            <v>DAP SZ</v>
          </cell>
        </row>
        <row r="2284">
          <cell r="C2284" t="str">
            <v>C49SZX20240035SX</v>
          </cell>
          <cell r="Y2284">
            <v>11000000</v>
          </cell>
          <cell r="AG2284" t="str">
            <v>DAP SZ</v>
          </cell>
        </row>
        <row r="2285">
          <cell r="C2285" t="str">
            <v>C49SZX20240035SX</v>
          </cell>
          <cell r="Y2285">
            <v>11000000</v>
          </cell>
          <cell r="AG2285" t="str">
            <v>DAP SZ</v>
          </cell>
        </row>
        <row r="2286">
          <cell r="C2286" t="str">
            <v>C49SZX20240035SX</v>
          </cell>
          <cell r="Y2286">
            <v>11000000</v>
          </cell>
          <cell r="AG2286" t="str">
            <v>DAP SZ</v>
          </cell>
        </row>
        <row r="2287">
          <cell r="C2287" t="str">
            <v>C49SZX20240035SX</v>
          </cell>
          <cell r="Y2287">
            <v>11000000</v>
          </cell>
          <cell r="AG2287" t="str">
            <v>DAP SZ</v>
          </cell>
        </row>
        <row r="2288">
          <cell r="C2288" t="str">
            <v>C49SZX20240035SX</v>
          </cell>
          <cell r="Y2288">
            <v>9652900</v>
          </cell>
          <cell r="AG2288" t="str">
            <v>DAP SZ</v>
          </cell>
        </row>
        <row r="2289">
          <cell r="C2289" t="str">
            <v>C49SZX20240035SX</v>
          </cell>
          <cell r="Y2289">
            <v>9652900</v>
          </cell>
          <cell r="AG2289" t="str">
            <v>DAP SZ</v>
          </cell>
        </row>
        <row r="2290">
          <cell r="C2290" t="str">
            <v>C49SZX20240035SX</v>
          </cell>
          <cell r="Y2290">
            <v>9652900</v>
          </cell>
          <cell r="AG2290" t="str">
            <v>DAP SZ</v>
          </cell>
        </row>
        <row r="2291">
          <cell r="C2291" t="str">
            <v>C49SZX20240035SX</v>
          </cell>
          <cell r="Y2291">
            <v>9652900</v>
          </cell>
          <cell r="AG2291" t="str">
            <v>DAP SZ</v>
          </cell>
        </row>
        <row r="2292">
          <cell r="C2292" t="str">
            <v>C49SZX20240069SX</v>
          </cell>
          <cell r="Y2292">
            <v>11000000</v>
          </cell>
          <cell r="AG2292" t="str">
            <v>DAP SZ</v>
          </cell>
        </row>
        <row r="2293">
          <cell r="C2293" t="str">
            <v>C49SZX20240069SX</v>
          </cell>
          <cell r="Y2293">
            <v>11000000</v>
          </cell>
          <cell r="AG2293" t="str">
            <v>DAP SZ</v>
          </cell>
        </row>
        <row r="2294">
          <cell r="C2294" t="str">
            <v>C49SZX20240069SX</v>
          </cell>
          <cell r="Y2294">
            <v>11000000</v>
          </cell>
          <cell r="AG2294" t="str">
            <v>DAP SZ</v>
          </cell>
        </row>
        <row r="2295">
          <cell r="C2295" t="str">
            <v>C49SZX20240069SX</v>
          </cell>
          <cell r="Y2295">
            <v>11000000</v>
          </cell>
          <cell r="AG2295" t="str">
            <v>DAP SZ</v>
          </cell>
        </row>
        <row r="2296">
          <cell r="C2296" t="str">
            <v>C49SZX20240069SX</v>
          </cell>
          <cell r="Y2296">
            <v>11000000</v>
          </cell>
          <cell r="AG2296" t="str">
            <v>DAP SZ</v>
          </cell>
        </row>
        <row r="2297">
          <cell r="C2297" t="str">
            <v>C49SZX20240069SX</v>
          </cell>
          <cell r="Y2297">
            <v>11000000</v>
          </cell>
          <cell r="AG2297" t="str">
            <v>DAP SZ</v>
          </cell>
        </row>
        <row r="2298">
          <cell r="C2298" t="str">
            <v>C49SZX20240069SX</v>
          </cell>
          <cell r="Y2298">
            <v>9652900</v>
          </cell>
          <cell r="AG2298" t="str">
            <v>DAP SZ</v>
          </cell>
        </row>
        <row r="2299">
          <cell r="C2299" t="str">
            <v>C49SZX20240069SX</v>
          </cell>
          <cell r="Y2299">
            <v>9652900</v>
          </cell>
          <cell r="AG2299" t="str">
            <v>DAP SZ</v>
          </cell>
        </row>
        <row r="2300">
          <cell r="C2300" t="str">
            <v>C49SZX20240069SX</v>
          </cell>
          <cell r="Y2300">
            <v>9652900</v>
          </cell>
          <cell r="AG2300" t="str">
            <v>DAP SZ</v>
          </cell>
        </row>
        <row r="2301">
          <cell r="C2301" t="str">
            <v>C49SZX20240069SX</v>
          </cell>
          <cell r="Y2301">
            <v>9652900</v>
          </cell>
          <cell r="AG2301" t="str">
            <v>DAP SZ</v>
          </cell>
        </row>
        <row r="2302">
          <cell r="C2302" t="str">
            <v>C49SZX20240062DZ</v>
          </cell>
          <cell r="Y2302">
            <v>11180000</v>
          </cell>
          <cell r="AG2302" t="str">
            <v>CIF HK</v>
          </cell>
        </row>
        <row r="2303">
          <cell r="C2303" t="str">
            <v>C49SZX20240062DZ</v>
          </cell>
          <cell r="Y2303">
            <v>11180000</v>
          </cell>
          <cell r="AG2303" t="str">
            <v>CIF HK</v>
          </cell>
        </row>
        <row r="2304">
          <cell r="C2304" t="str">
            <v>C49SZX20240062DZ</v>
          </cell>
          <cell r="Y2304">
            <v>11180000</v>
          </cell>
          <cell r="AG2304" t="str">
            <v>CIF HK</v>
          </cell>
        </row>
        <row r="2305">
          <cell r="C2305" t="str">
            <v>C28SZX20240055JAL</v>
          </cell>
          <cell r="Y2305">
            <v>11600000</v>
          </cell>
          <cell r="AG2305" t="str">
            <v>CIF HK</v>
          </cell>
        </row>
        <row r="2306">
          <cell r="C2306" t="str">
            <v>C28SZX20240056JAL</v>
          </cell>
          <cell r="Y2306">
            <v>51000</v>
          </cell>
          <cell r="AG2306" t="str">
            <v>CIF HK</v>
          </cell>
        </row>
        <row r="2307">
          <cell r="C2307" t="str">
            <v>C28SZX20240057JAL</v>
          </cell>
          <cell r="Y2307">
            <v>78000</v>
          </cell>
          <cell r="AG2307" t="str">
            <v>CIF HK</v>
          </cell>
        </row>
        <row r="2308">
          <cell r="C2308" t="str">
            <v>C28SZX20240058JAL</v>
          </cell>
          <cell r="Y2308">
            <v>290000</v>
          </cell>
          <cell r="AG2308" t="str">
            <v>CIF HK</v>
          </cell>
        </row>
        <row r="2309">
          <cell r="C2309" t="str">
            <v>C28SZX20240059JAL</v>
          </cell>
          <cell r="Y2309">
            <v>240000</v>
          </cell>
          <cell r="AG2309" t="str">
            <v>CIF HK</v>
          </cell>
        </row>
        <row r="2310">
          <cell r="C2310" t="str">
            <v>C28SZX20240063JAL</v>
          </cell>
          <cell r="Y2310">
            <v>502000</v>
          </cell>
          <cell r="AG2310" t="str">
            <v>DDP SZ</v>
          </cell>
        </row>
        <row r="2311">
          <cell r="C2311" t="str">
            <v>C49SZX20240061DZ</v>
          </cell>
          <cell r="Y2311">
            <v>854000</v>
          </cell>
          <cell r="AG2311" t="str">
            <v>DDP SZ</v>
          </cell>
        </row>
        <row r="2312">
          <cell r="C2312" t="str">
            <v>C49SZX20240061DZ</v>
          </cell>
          <cell r="Y2312">
            <v>854000</v>
          </cell>
          <cell r="AG2312" t="str">
            <v>DDP SZ</v>
          </cell>
        </row>
        <row r="2313">
          <cell r="C2313" t="str">
            <v>C49SZX20240061DZ</v>
          </cell>
          <cell r="Y2313">
            <v>854000</v>
          </cell>
          <cell r="AG2313" t="str">
            <v>DDP SZ</v>
          </cell>
        </row>
        <row r="2314">
          <cell r="C2314" t="str">
            <v>C28SZX20240065JAL</v>
          </cell>
          <cell r="Y2314">
            <v>230000</v>
          </cell>
          <cell r="AG2314" t="str">
            <v>DDP SZ</v>
          </cell>
        </row>
        <row r="2315">
          <cell r="C2315" t="str">
            <v>C49SZX20240066DZ</v>
          </cell>
          <cell r="Y2315">
            <v>15550000</v>
          </cell>
          <cell r="AG2315" t="str">
            <v>DAP SZ</v>
          </cell>
        </row>
        <row r="2316">
          <cell r="C2316" t="str">
            <v>C49SZX20240070JY</v>
          </cell>
          <cell r="Y2316">
            <v>13950000</v>
          </cell>
          <cell r="AG2316" t="str">
            <v>DAP SZ</v>
          </cell>
        </row>
        <row r="2317">
          <cell r="C2317" t="str">
            <v>C49SZX20240068SX</v>
          </cell>
          <cell r="Y2317">
            <v>788888</v>
          </cell>
          <cell r="AG2317" t="str">
            <v>DDP SZ</v>
          </cell>
        </row>
        <row r="2318">
          <cell r="C2318" t="str">
            <v>C49SZX20240068SX</v>
          </cell>
          <cell r="Y2318">
            <v>595556</v>
          </cell>
          <cell r="AG2318" t="str">
            <v>DDP SZ</v>
          </cell>
        </row>
        <row r="2319">
          <cell r="C2319" t="str">
            <v>C49SZX20240068SX</v>
          </cell>
          <cell r="Y2319">
            <v>788888</v>
          </cell>
          <cell r="AG2319" t="str">
            <v>DDP SZ</v>
          </cell>
        </row>
        <row r="2320">
          <cell r="C2320" t="str">
            <v>C49SZX20240068SX</v>
          </cell>
          <cell r="Y2320">
            <v>595556</v>
          </cell>
          <cell r="AG2320" t="str">
            <v>DDP SZ</v>
          </cell>
        </row>
        <row r="2321">
          <cell r="C2321" t="str">
            <v>C49SZX20240071SX</v>
          </cell>
          <cell r="Y2321">
            <v>13500000</v>
          </cell>
          <cell r="AG2321" t="str">
            <v>DAP DG</v>
          </cell>
        </row>
        <row r="2322">
          <cell r="C2322" t="str">
            <v>C49SZX20240071SX</v>
          </cell>
          <cell r="Y2322">
            <v>13500000</v>
          </cell>
          <cell r="AG2322" t="str">
            <v>DAP DG</v>
          </cell>
        </row>
        <row r="2323">
          <cell r="C2323" t="str">
            <v>C49SZX20240071SX</v>
          </cell>
          <cell r="Y2323">
            <v>9060000</v>
          </cell>
          <cell r="AG2323" t="str">
            <v>DAP DG</v>
          </cell>
        </row>
        <row r="2324">
          <cell r="C2324" t="str">
            <v>C49SZX20240071SX</v>
          </cell>
          <cell r="Y2324">
            <v>9060000</v>
          </cell>
          <cell r="AG2324" t="str">
            <v>DAP DG</v>
          </cell>
        </row>
        <row r="2325">
          <cell r="C2325" t="str">
            <v>C49SZX20240073SX</v>
          </cell>
          <cell r="Y2325">
            <v>8430000</v>
          </cell>
          <cell r="AG2325" t="str">
            <v>DAP SZ</v>
          </cell>
        </row>
        <row r="2326">
          <cell r="C2326" t="str">
            <v>C49SZX20240073SX</v>
          </cell>
          <cell r="Y2326">
            <v>8430000</v>
          </cell>
          <cell r="AG2326" t="str">
            <v>DAP SZ</v>
          </cell>
        </row>
        <row r="2327">
          <cell r="C2327" t="str">
            <v>C49SZX20240073SX</v>
          </cell>
          <cell r="Y2327">
            <v>8976000</v>
          </cell>
          <cell r="AG2327" t="str">
            <v>DAP SZ</v>
          </cell>
        </row>
        <row r="2328">
          <cell r="C2328" t="str">
            <v>C49SZX20240072JY</v>
          </cell>
          <cell r="Y2328">
            <v>6750000</v>
          </cell>
          <cell r="AG2328" t="str">
            <v>DAP YJ</v>
          </cell>
        </row>
        <row r="2329">
          <cell r="C2329" t="str">
            <v>C49SZX20240076SS</v>
          </cell>
          <cell r="Y2329">
            <v>11500000</v>
          </cell>
          <cell r="AG2329" t="str">
            <v>DAP SZ</v>
          </cell>
        </row>
        <row r="2330">
          <cell r="C2330" t="str">
            <v>C49SZX20240076SS</v>
          </cell>
          <cell r="Y2330">
            <v>7000000</v>
          </cell>
          <cell r="AG2330" t="str">
            <v>DAP SZ</v>
          </cell>
        </row>
        <row r="2331">
          <cell r="C2331" t="str">
            <v>C49SZX20240078SQ</v>
          </cell>
          <cell r="Y2331">
            <v>15000000</v>
          </cell>
          <cell r="AG2331" t="str">
            <v>DAP DG</v>
          </cell>
        </row>
        <row r="2332">
          <cell r="C2332" t="str">
            <v>C49SZX20240078SQ</v>
          </cell>
          <cell r="Y2332">
            <v>12031000</v>
          </cell>
          <cell r="AG2332" t="str">
            <v>DAP DG</v>
          </cell>
        </row>
        <row r="2333">
          <cell r="C2333" t="str">
            <v>C49SZX20240079SX</v>
          </cell>
          <cell r="Y2333">
            <v>1075000</v>
          </cell>
          <cell r="AG2333" t="str">
            <v>DDP ZH</v>
          </cell>
        </row>
        <row r="2334">
          <cell r="C2334" t="str">
            <v>C49SZX20240079SX</v>
          </cell>
          <cell r="Y2334">
            <v>1075000</v>
          </cell>
          <cell r="AG2334" t="str">
            <v>DDP ZH</v>
          </cell>
        </row>
        <row r="2335">
          <cell r="C2335" t="str">
            <v>C49SZX20240079SX</v>
          </cell>
          <cell r="Y2335">
            <v>1075000</v>
          </cell>
          <cell r="AG2335" t="str">
            <v>DDP ZH</v>
          </cell>
        </row>
        <row r="2336">
          <cell r="C2336" t="str">
            <v>C49SZX20240079SX</v>
          </cell>
          <cell r="Y2336">
            <v>1075000</v>
          </cell>
          <cell r="AG2336" t="str">
            <v>DDP ZH</v>
          </cell>
        </row>
        <row r="2337">
          <cell r="C2337" t="str">
            <v>C49SZX20240083SS</v>
          </cell>
          <cell r="Y2337">
            <v>12000000</v>
          </cell>
          <cell r="AG2337" t="str">
            <v>DAP SZ</v>
          </cell>
        </row>
        <row r="2338">
          <cell r="C2338" t="str">
            <v>C49SZX20240083SS</v>
          </cell>
          <cell r="Y2338">
            <v>12000000</v>
          </cell>
          <cell r="AG2338" t="str">
            <v>DAP SZ</v>
          </cell>
        </row>
        <row r="2339">
          <cell r="C2339" t="str">
            <v>C49SZX20240083SS</v>
          </cell>
          <cell r="Y2339">
            <v>12000000</v>
          </cell>
          <cell r="AG2339" t="str">
            <v>DAP SZ</v>
          </cell>
        </row>
        <row r="2340">
          <cell r="C2340" t="str">
            <v>C49SZX20240083SS</v>
          </cell>
          <cell r="Y2340">
            <v>9300000</v>
          </cell>
          <cell r="AG2340" t="str">
            <v>DAP SZ</v>
          </cell>
        </row>
        <row r="2341">
          <cell r="C2341" t="str">
            <v>C49SZX20240083SS</v>
          </cell>
          <cell r="Y2341">
            <v>9403500</v>
          </cell>
          <cell r="AG2341" t="str">
            <v>DAP SZ</v>
          </cell>
        </row>
        <row r="2342">
          <cell r="C2342" t="str">
            <v>C49SZX20240083SS</v>
          </cell>
          <cell r="Y2342">
            <v>9403500</v>
          </cell>
          <cell r="AG2342" t="str">
            <v>DAP SZ</v>
          </cell>
        </row>
        <row r="2343">
          <cell r="C2343" t="str">
            <v>C49SZX20240081MZ</v>
          </cell>
          <cell r="Y2343">
            <v>8495000</v>
          </cell>
          <cell r="AG2343" t="str">
            <v>DAP DG</v>
          </cell>
        </row>
        <row r="2344">
          <cell r="C2344" t="str">
            <v>C49SZX20240082DZ</v>
          </cell>
          <cell r="Y2344">
            <v>12000000</v>
          </cell>
          <cell r="AG2344" t="str">
            <v>DAP GZ</v>
          </cell>
        </row>
        <row r="2345">
          <cell r="C2345" t="str">
            <v>C49SZX20240082DZ</v>
          </cell>
          <cell r="Y2345">
            <v>12000000</v>
          </cell>
          <cell r="AG2345" t="str">
            <v>DAP GZ</v>
          </cell>
        </row>
        <row r="2346">
          <cell r="C2346" t="str">
            <v>C49SZX20240082DZ</v>
          </cell>
          <cell r="Y2346">
            <v>12000000</v>
          </cell>
          <cell r="AG2346" t="str">
            <v>DAP GZ</v>
          </cell>
        </row>
        <row r="2347">
          <cell r="C2347" t="str">
            <v>C49SZX20240082DZ</v>
          </cell>
          <cell r="Y2347">
            <v>12000000</v>
          </cell>
          <cell r="AG2347" t="str">
            <v>DAP GZ</v>
          </cell>
        </row>
        <row r="2348">
          <cell r="C2348" t="str">
            <v>C49SZX20240082DZ</v>
          </cell>
          <cell r="Y2348">
            <v>7668000</v>
          </cell>
          <cell r="AG2348" t="str">
            <v>DAP GZ</v>
          </cell>
        </row>
        <row r="2349">
          <cell r="C2349" t="str">
            <v>C49SZX20240082DZ</v>
          </cell>
          <cell r="Y2349">
            <v>7668000</v>
          </cell>
          <cell r="AG2349" t="str">
            <v>DAP GZ</v>
          </cell>
        </row>
        <row r="2350">
          <cell r="C2350" t="str">
            <v>C49SZX20240082DZ</v>
          </cell>
          <cell r="Y2350">
            <v>7668000</v>
          </cell>
          <cell r="AG2350" t="str">
            <v>DAP GZ</v>
          </cell>
        </row>
        <row r="2351">
          <cell r="C2351" t="str">
            <v>C49SZX20240082DZ</v>
          </cell>
          <cell r="Y2351">
            <v>7668000</v>
          </cell>
          <cell r="AG2351" t="str">
            <v>DAP GZ</v>
          </cell>
        </row>
        <row r="2352">
          <cell r="C2352" t="str">
            <v>C49SZX20240082DZ</v>
          </cell>
          <cell r="Y2352">
            <v>7668000</v>
          </cell>
          <cell r="AG2352" t="str">
            <v>DAP GZ</v>
          </cell>
        </row>
        <row r="2353">
          <cell r="C2353" t="str">
            <v>C49SZX20240082DZ</v>
          </cell>
          <cell r="Y2353">
            <v>7668000</v>
          </cell>
          <cell r="AG2353" t="str">
            <v>DAP GZ</v>
          </cell>
        </row>
        <row r="2354">
          <cell r="C2354" t="str">
            <v>C49SZX20240086HC</v>
          </cell>
          <cell r="Y2354">
            <v>13530000</v>
          </cell>
          <cell r="AG2354" t="str">
            <v>DAP SZ</v>
          </cell>
        </row>
        <row r="2355">
          <cell r="C2355" t="str">
            <v>C49SZX20240087SS</v>
          </cell>
          <cell r="Y2355">
            <v>21300000</v>
          </cell>
          <cell r="AG2355" t="str">
            <v>DAP SZ</v>
          </cell>
        </row>
        <row r="2356">
          <cell r="C2356" t="str">
            <v>C49SZX20240087SS</v>
          </cell>
          <cell r="Y2356">
            <v>8000000</v>
          </cell>
          <cell r="AG2356" t="str">
            <v>DAP SZ</v>
          </cell>
        </row>
        <row r="2357">
          <cell r="C2357" t="str">
            <v>C49SZX20240085EC</v>
          </cell>
          <cell r="Y2357">
            <v>770000</v>
          </cell>
          <cell r="AG2357" t="str">
            <v>DDP NN</v>
          </cell>
        </row>
        <row r="2358">
          <cell r="C2358" t="str">
            <v>C49SZX20240089SX</v>
          </cell>
          <cell r="Y2358">
            <v>837083.3</v>
          </cell>
          <cell r="AG2358" t="str">
            <v>DDP SZ</v>
          </cell>
        </row>
        <row r="2359">
          <cell r="C2359" t="str">
            <v>C49SZX20240089SX</v>
          </cell>
          <cell r="Y2359">
            <v>837083.3</v>
          </cell>
          <cell r="AG2359" t="str">
            <v>DDP SZ</v>
          </cell>
        </row>
        <row r="2360">
          <cell r="C2360" t="str">
            <v>C49SZX20240089SX</v>
          </cell>
          <cell r="Y2360">
            <v>837083.3</v>
          </cell>
          <cell r="AG2360" t="str">
            <v>DDP SZ</v>
          </cell>
        </row>
        <row r="2361">
          <cell r="C2361" t="str">
            <v>C49SZX20240089SX</v>
          </cell>
          <cell r="Y2361">
            <v>358750</v>
          </cell>
          <cell r="AG2361" t="str">
            <v>DDP SZ</v>
          </cell>
        </row>
        <row r="2362">
          <cell r="C2362" t="str">
            <v>C49SZX20240092SX</v>
          </cell>
          <cell r="Y2362">
            <v>12500000</v>
          </cell>
          <cell r="AG2362" t="str">
            <v>DAP DG</v>
          </cell>
        </row>
        <row r="2363">
          <cell r="C2363" t="str">
            <v>C49SZX20240092SX</v>
          </cell>
          <cell r="Y2363">
            <v>12500000</v>
          </cell>
          <cell r="AG2363" t="str">
            <v>DAP DG</v>
          </cell>
        </row>
        <row r="2364">
          <cell r="C2364" t="str">
            <v>C49SZX20240088MZ</v>
          </cell>
          <cell r="Y2364">
            <v>15000000</v>
          </cell>
          <cell r="AG2364" t="str">
            <v>CIF HK</v>
          </cell>
        </row>
        <row r="2365">
          <cell r="C2365" t="str">
            <v>C49SZX20240088MZ</v>
          </cell>
          <cell r="Y2365">
            <v>11200000</v>
          </cell>
          <cell r="AG2365" t="str">
            <v>CIF HK</v>
          </cell>
        </row>
        <row r="2366">
          <cell r="C2366" t="str">
            <v>C28SZX20240093MZ</v>
          </cell>
          <cell r="Y2366">
            <v>7200000</v>
          </cell>
          <cell r="AG2366" t="str">
            <v>CIF HK</v>
          </cell>
        </row>
        <row r="2367">
          <cell r="C2367" t="str">
            <v>C49SZX20240097JL</v>
          </cell>
          <cell r="Y2367">
            <v>15400000</v>
          </cell>
          <cell r="AG2367" t="str">
            <v>DAP GZ</v>
          </cell>
        </row>
        <row r="2368">
          <cell r="C2368" t="str">
            <v>C49SZX20240097JL</v>
          </cell>
          <cell r="Y2368">
            <v>15400000</v>
          </cell>
          <cell r="AG2368" t="str">
            <v>DAP GZ</v>
          </cell>
        </row>
        <row r="2369">
          <cell r="C2369" t="str">
            <v>C49SZX20240090JL</v>
          </cell>
          <cell r="Y2369">
            <v>11900000</v>
          </cell>
          <cell r="AG2369" t="str">
            <v>DAP SZ</v>
          </cell>
        </row>
        <row r="2370">
          <cell r="C2370" t="str">
            <v>C49SZX20240090JL</v>
          </cell>
          <cell r="Y2370">
            <v>7000000</v>
          </cell>
          <cell r="AG2370" t="str">
            <v>DAP SZ</v>
          </cell>
        </row>
        <row r="2371">
          <cell r="C2371" t="str">
            <v>C49SZX20240098JY</v>
          </cell>
          <cell r="Y2371">
            <v>12800000</v>
          </cell>
          <cell r="AG2371" t="str">
            <v>DAP SZ</v>
          </cell>
        </row>
        <row r="2372">
          <cell r="C2372" t="str">
            <v>C49SZX20240099MZ</v>
          </cell>
          <cell r="Y2372">
            <v>12900000</v>
          </cell>
          <cell r="AG2372" t="str">
            <v>DAP HZ</v>
          </cell>
        </row>
        <row r="2373">
          <cell r="C2373" t="str">
            <v>C49SZX20240099MZ</v>
          </cell>
          <cell r="Y2373">
            <v>10000000</v>
          </cell>
          <cell r="AG2373" t="str">
            <v>DAP HZ</v>
          </cell>
        </row>
        <row r="2374">
          <cell r="C2374" t="str">
            <v>C49SZX20240094JL</v>
          </cell>
          <cell r="Y2374">
            <v>9398800</v>
          </cell>
          <cell r="AG2374" t="str">
            <v>DAP SZ</v>
          </cell>
        </row>
        <row r="2375">
          <cell r="C2375" t="str">
            <v>C49SZX20240101SS</v>
          </cell>
          <cell r="Y2375">
            <v>11000000</v>
          </cell>
          <cell r="AG2375" t="str">
            <v>DAP DG</v>
          </cell>
        </row>
        <row r="2376">
          <cell r="C2376" t="str">
            <v>C49SZX20240108SX</v>
          </cell>
          <cell r="Y2376">
            <v>13000000</v>
          </cell>
          <cell r="AG2376" t="str">
            <v>DAP SZ</v>
          </cell>
        </row>
        <row r="2377">
          <cell r="C2377" t="str">
            <v>C49SZX20240108SX</v>
          </cell>
          <cell r="Y2377">
            <v>13000000</v>
          </cell>
          <cell r="AG2377" t="str">
            <v>DAP SZ</v>
          </cell>
        </row>
        <row r="2378">
          <cell r="C2378" t="str">
            <v>C49SZX20240108SX</v>
          </cell>
          <cell r="Y2378">
            <v>10120000</v>
          </cell>
          <cell r="AG2378" t="str">
            <v>DAP SZ</v>
          </cell>
        </row>
        <row r="2379">
          <cell r="C2379" t="str">
            <v>C49SZX20240100SS</v>
          </cell>
          <cell r="Y2379">
            <v>8250000</v>
          </cell>
          <cell r="AG2379" t="str">
            <v>DAP SZ</v>
          </cell>
        </row>
        <row r="2380">
          <cell r="C2380" t="str">
            <v>C28SZX20240107SS</v>
          </cell>
          <cell r="Y2380">
            <v>7400000</v>
          </cell>
          <cell r="AG2380" t="str">
            <v>DAP SZ</v>
          </cell>
        </row>
        <row r="2381">
          <cell r="C2381" t="str">
            <v>C28SZX20240107SS</v>
          </cell>
          <cell r="Y2381">
            <v>7400000</v>
          </cell>
          <cell r="AG2381" t="str">
            <v>DAP SZ</v>
          </cell>
        </row>
        <row r="2382">
          <cell r="C2382" t="str">
            <v>C28SZX20240107SS</v>
          </cell>
          <cell r="Y2382">
            <v>7400000</v>
          </cell>
          <cell r="AG2382" t="str">
            <v>DAP SZ</v>
          </cell>
        </row>
        <row r="2383">
          <cell r="C2383" t="str">
            <v>C49SZX20240110DX</v>
          </cell>
          <cell r="Y2383">
            <v>9900000</v>
          </cell>
          <cell r="AG2383" t="str">
            <v>DAP SZ</v>
          </cell>
        </row>
        <row r="2384">
          <cell r="C2384" t="str">
            <v>C49SZX20240105JY</v>
          </cell>
          <cell r="Y2384">
            <v>12066000</v>
          </cell>
          <cell r="AG2384" t="str">
            <v>CIF HK</v>
          </cell>
        </row>
        <row r="2385">
          <cell r="C2385" t="str">
            <v>C49SZX20240105JY</v>
          </cell>
          <cell r="Y2385">
            <v>7250000</v>
          </cell>
          <cell r="AG2385" t="str">
            <v>CIF HK</v>
          </cell>
        </row>
        <row r="2386">
          <cell r="C2386" t="str">
            <v>C49SZX20240105JY</v>
          </cell>
          <cell r="Y2386">
            <v>7250000</v>
          </cell>
          <cell r="AG2386" t="str">
            <v>CIF HK</v>
          </cell>
        </row>
        <row r="2387">
          <cell r="C2387" t="str">
            <v>C49SZX20240105JY</v>
          </cell>
          <cell r="Y2387">
            <v>7250000</v>
          </cell>
          <cell r="AG2387" t="str">
            <v>CIF HK</v>
          </cell>
        </row>
        <row r="2388">
          <cell r="C2388" t="str">
            <v>C49SZX20240105JY</v>
          </cell>
          <cell r="Y2388">
            <v>7250000</v>
          </cell>
          <cell r="AG2388" t="str">
            <v>CIF HK</v>
          </cell>
        </row>
        <row r="2389">
          <cell r="C2389" t="str">
            <v>C49SZX20240106JY</v>
          </cell>
          <cell r="Y2389">
            <v>13235000</v>
          </cell>
          <cell r="AG2389" t="str">
            <v>CIF HK</v>
          </cell>
        </row>
        <row r="2390">
          <cell r="C2390" t="str">
            <v>C49SZX20240106JY</v>
          </cell>
          <cell r="Y2390">
            <v>8500000</v>
          </cell>
          <cell r="AG2390" t="str">
            <v>CIF HK</v>
          </cell>
        </row>
        <row r="2391">
          <cell r="C2391" t="str">
            <v>C49SZX20240106JY</v>
          </cell>
          <cell r="Y2391">
            <v>8500000</v>
          </cell>
          <cell r="AG2391" t="str">
            <v>CIF HK</v>
          </cell>
        </row>
        <row r="2392">
          <cell r="C2392" t="str">
            <v>C49SZX20240131JL</v>
          </cell>
          <cell r="Y2392">
            <v>11800000</v>
          </cell>
          <cell r="AG2392" t="str">
            <v>DAP SZ</v>
          </cell>
        </row>
        <row r="2393">
          <cell r="C2393" t="str">
            <v>C49SZX20240115DZ</v>
          </cell>
          <cell r="Y2393">
            <v>16835000</v>
          </cell>
          <cell r="AG2393" t="str">
            <v>CIF HK</v>
          </cell>
        </row>
        <row r="2394">
          <cell r="C2394" t="str">
            <v>C49SZX20240115DZ</v>
          </cell>
          <cell r="Y2394">
            <v>16835000</v>
          </cell>
          <cell r="AG2394" t="str">
            <v>CIF HK</v>
          </cell>
        </row>
        <row r="2395">
          <cell r="C2395" t="str">
            <v>C49SZX20240115DZ</v>
          </cell>
          <cell r="Y2395">
            <v>14300000</v>
          </cell>
          <cell r="AG2395" t="str">
            <v>CIF HK</v>
          </cell>
        </row>
        <row r="2396">
          <cell r="C2396" t="str">
            <v>C49SZX20240115DZ</v>
          </cell>
          <cell r="Y2396">
            <v>14300000</v>
          </cell>
          <cell r="AG2396" t="str">
            <v>CIF HK</v>
          </cell>
        </row>
        <row r="2397">
          <cell r="C2397" t="str">
            <v>C28SZX20240111JAL</v>
          </cell>
          <cell r="Y2397">
            <v>211988</v>
          </cell>
          <cell r="AG2397" t="str">
            <v>DDP SZ</v>
          </cell>
        </row>
        <row r="2398">
          <cell r="C2398" t="str">
            <v>C49SZX20240109DZ</v>
          </cell>
          <cell r="Y2398">
            <v>897999.7</v>
          </cell>
          <cell r="AG2398" t="str">
            <v>DDP SZ</v>
          </cell>
        </row>
        <row r="2399">
          <cell r="C2399" t="str">
            <v>C49SZX20240109DZ</v>
          </cell>
          <cell r="Y2399">
            <v>897999.7</v>
          </cell>
          <cell r="AG2399" t="str">
            <v>DDP SZ</v>
          </cell>
        </row>
        <row r="2400">
          <cell r="C2400" t="str">
            <v>C49SZX20240118HC</v>
          </cell>
          <cell r="Y2400">
            <v>390000</v>
          </cell>
          <cell r="AG2400" t="str">
            <v>DDP SZ</v>
          </cell>
        </row>
        <row r="2401">
          <cell r="C2401" t="str">
            <v>C49SZX20240091SQ</v>
          </cell>
          <cell r="Y2401">
            <v>13750000</v>
          </cell>
          <cell r="AG2401" t="str">
            <v>DAP GZ</v>
          </cell>
        </row>
        <row r="2402">
          <cell r="C2402" t="str">
            <v>C49SZX20240091SQ</v>
          </cell>
          <cell r="Y2402">
            <v>13750000</v>
          </cell>
          <cell r="AG2402" t="str">
            <v>DAP GZ</v>
          </cell>
        </row>
        <row r="2403">
          <cell r="C2403" t="str">
            <v>C49SZX20240119EC</v>
          </cell>
          <cell r="Y2403">
            <v>11500000</v>
          </cell>
          <cell r="AG2403" t="str">
            <v>DAP GZ</v>
          </cell>
        </row>
        <row r="2404">
          <cell r="C2404" t="str">
            <v>C49SZX20240122SX</v>
          </cell>
          <cell r="Y2404">
            <v>11900000</v>
          </cell>
          <cell r="AG2404" t="str">
            <v>DAP SZ</v>
          </cell>
        </row>
        <row r="2405">
          <cell r="C2405" t="str">
            <v>C49SZX20240122SX</v>
          </cell>
          <cell r="Y2405">
            <v>11900000</v>
          </cell>
          <cell r="AG2405" t="str">
            <v>DAP SZ</v>
          </cell>
        </row>
        <row r="2406">
          <cell r="C2406" t="str">
            <v>C28SZX20240120MZ</v>
          </cell>
          <cell r="Y2406">
            <v>7800000</v>
          </cell>
          <cell r="AG2406" t="str">
            <v xml:space="preserve">CIF HK </v>
          </cell>
        </row>
        <row r="2407">
          <cell r="C2407" t="str">
            <v>C28SZX20240120MZ</v>
          </cell>
          <cell r="Y2407">
            <v>7800000</v>
          </cell>
          <cell r="AG2407" t="str">
            <v xml:space="preserve">CIF HK </v>
          </cell>
        </row>
        <row r="2408">
          <cell r="C2408" t="str">
            <v>C49SZX20240116SX</v>
          </cell>
          <cell r="Y2408">
            <v>15000000</v>
          </cell>
          <cell r="AG2408" t="str">
            <v>DAP SZ</v>
          </cell>
        </row>
        <row r="2409">
          <cell r="C2409" t="str">
            <v>C49SZX20240116SX</v>
          </cell>
          <cell r="Y2409">
            <v>15000000</v>
          </cell>
          <cell r="AG2409" t="str">
            <v>DAP SZ</v>
          </cell>
        </row>
        <row r="2410">
          <cell r="C2410" t="str">
            <v>C49SZX20240116SX</v>
          </cell>
          <cell r="Y2410">
            <v>10225000</v>
          </cell>
          <cell r="AG2410" t="str">
            <v>DAP SZ</v>
          </cell>
        </row>
        <row r="2411">
          <cell r="C2411" t="str">
            <v>C49SZX20240123SS</v>
          </cell>
          <cell r="Y2411">
            <v>8100000</v>
          </cell>
          <cell r="AG2411" t="str">
            <v>DAP JM</v>
          </cell>
        </row>
        <row r="2412">
          <cell r="C2412" t="str">
            <v>C49SZX20240102JY</v>
          </cell>
          <cell r="Y2412">
            <v>7415000</v>
          </cell>
          <cell r="AG2412" t="str">
            <v>CIF HK</v>
          </cell>
        </row>
        <row r="2413">
          <cell r="C2413" t="str">
            <v>C49SZX20240102JY</v>
          </cell>
          <cell r="Y2413">
            <v>7415000</v>
          </cell>
          <cell r="AG2413" t="str">
            <v>CIF HK</v>
          </cell>
        </row>
        <row r="2414">
          <cell r="C2414" t="str">
            <v>C49SZX20240102JY</v>
          </cell>
          <cell r="Y2414">
            <v>7415000</v>
          </cell>
          <cell r="AG2414" t="str">
            <v>CIF HK</v>
          </cell>
        </row>
        <row r="2415">
          <cell r="C2415" t="str">
            <v>C49SZX20240102JY</v>
          </cell>
          <cell r="Y2415">
            <v>12100000</v>
          </cell>
          <cell r="AG2415" t="str">
            <v>CIF HK</v>
          </cell>
        </row>
        <row r="2416">
          <cell r="C2416" t="str">
            <v>C49SZX20240102JY</v>
          </cell>
          <cell r="Y2416">
            <v>12100000</v>
          </cell>
          <cell r="AG2416" t="str">
            <v>CIF HK</v>
          </cell>
        </row>
        <row r="2417">
          <cell r="C2417" t="str">
            <v>C49SZX20240102JY</v>
          </cell>
          <cell r="Y2417">
            <v>12100000</v>
          </cell>
          <cell r="AG2417" t="str">
            <v>CIF HK</v>
          </cell>
        </row>
        <row r="2418">
          <cell r="C2418" t="str">
            <v>C49SZX20240102JY</v>
          </cell>
          <cell r="Y2418">
            <v>12100000</v>
          </cell>
          <cell r="AG2418" t="str">
            <v>CIF HK</v>
          </cell>
        </row>
        <row r="2419">
          <cell r="C2419" t="str">
            <v>C49SZX20240102JY</v>
          </cell>
          <cell r="Y2419">
            <v>12100000</v>
          </cell>
          <cell r="AG2419" t="str">
            <v>CIF HK</v>
          </cell>
        </row>
        <row r="2420">
          <cell r="C2420" t="str">
            <v>C49SZX20240102JY</v>
          </cell>
          <cell r="Y2420">
            <v>12100000</v>
          </cell>
          <cell r="AG2420" t="str">
            <v>CIF HK</v>
          </cell>
        </row>
        <row r="2421">
          <cell r="C2421" t="str">
            <v>C49SZX20240102JY</v>
          </cell>
          <cell r="Y2421">
            <v>12100000</v>
          </cell>
          <cell r="AG2421" t="str">
            <v>CIF HK</v>
          </cell>
        </row>
        <row r="2422">
          <cell r="C2422" t="str">
            <v>C49SZX20240121DZ</v>
          </cell>
          <cell r="Y2422">
            <v>16164500</v>
          </cell>
          <cell r="AG2422" t="str">
            <v>CIF HK</v>
          </cell>
        </row>
        <row r="2423">
          <cell r="C2423" t="str">
            <v>C49SZX20240121DZ</v>
          </cell>
          <cell r="Y2423">
            <v>16164500</v>
          </cell>
          <cell r="AG2423" t="str">
            <v>CIF HK</v>
          </cell>
        </row>
        <row r="2424">
          <cell r="C2424" t="str">
            <v>C49SZX20240121DZ</v>
          </cell>
          <cell r="Y2424">
            <v>16164500</v>
          </cell>
          <cell r="AG2424" t="str">
            <v>CIF HK</v>
          </cell>
        </row>
        <row r="2425">
          <cell r="C2425" t="str">
            <v>C49SZX20240121DZ</v>
          </cell>
          <cell r="Y2425">
            <v>16164500</v>
          </cell>
          <cell r="AG2425" t="str">
            <v>CIF HK</v>
          </cell>
        </row>
        <row r="2426">
          <cell r="C2426" t="str">
            <v>C49SZX20240121DZ</v>
          </cell>
          <cell r="Y2426">
            <v>16164500</v>
          </cell>
          <cell r="AG2426" t="str">
            <v>CIF HK</v>
          </cell>
        </row>
        <row r="2427">
          <cell r="C2427" t="str">
            <v>C49SZX20240121DZ</v>
          </cell>
          <cell r="Y2427">
            <v>16164500</v>
          </cell>
          <cell r="AG2427" t="str">
            <v>CIF HK</v>
          </cell>
        </row>
        <row r="2428">
          <cell r="C2428" t="str">
            <v>C49SZX20240130SX</v>
          </cell>
          <cell r="Y2428">
            <v>7500000</v>
          </cell>
          <cell r="AG2428" t="str">
            <v>DAP SZ</v>
          </cell>
        </row>
        <row r="2429">
          <cell r="C2429" t="str">
            <v>C28SZX20240129JL</v>
          </cell>
          <cell r="Y2429">
            <v>8080000</v>
          </cell>
          <cell r="AG2429" t="str">
            <v>DAP SZ</v>
          </cell>
        </row>
        <row r="2430">
          <cell r="C2430" t="str">
            <v>C49SZX20240091R1SQ</v>
          </cell>
          <cell r="Y2430">
            <v>12280000</v>
          </cell>
          <cell r="AG2430" t="str">
            <v>DAP DG</v>
          </cell>
        </row>
        <row r="2431">
          <cell r="C2431" t="str">
            <v>C49SZX20240133BH</v>
          </cell>
          <cell r="Y2431">
            <v>7250000</v>
          </cell>
          <cell r="AG2431" t="str">
            <v>DAP DG</v>
          </cell>
        </row>
        <row r="2432">
          <cell r="C2432" t="str">
            <v>C49SZX20240132MZ</v>
          </cell>
          <cell r="Y2432">
            <v>12650000</v>
          </cell>
          <cell r="AG2432" t="str">
            <v>DAP SZ</v>
          </cell>
        </row>
        <row r="2433">
          <cell r="C2433" t="str">
            <v>C49SZX20240132MZ</v>
          </cell>
          <cell r="Y2433">
            <v>12650000</v>
          </cell>
          <cell r="AG2433" t="str">
            <v>DAP SZ</v>
          </cell>
        </row>
        <row r="2434">
          <cell r="C2434" t="str">
            <v>C49SZX20240136DZ</v>
          </cell>
          <cell r="Y2434">
            <v>410000</v>
          </cell>
          <cell r="AG2434" t="str">
            <v>DDP CS</v>
          </cell>
        </row>
        <row r="2435">
          <cell r="C2435" t="str">
            <v>C49SZX20240136DZ</v>
          </cell>
          <cell r="Y2435">
            <v>410000</v>
          </cell>
          <cell r="AG2435" t="str">
            <v>DDP CS</v>
          </cell>
        </row>
        <row r="2436">
          <cell r="C2436" t="str">
            <v>C49SZX20240138SX</v>
          </cell>
          <cell r="Y2436">
            <v>7950000</v>
          </cell>
          <cell r="AG2436" t="str">
            <v>DAP SZ</v>
          </cell>
        </row>
        <row r="2437">
          <cell r="C2437" t="str">
            <v>C49SZX20240031R1MZ</v>
          </cell>
          <cell r="Y2437">
            <v>12300000</v>
          </cell>
          <cell r="AG2437" t="str">
            <v>DAP HZ</v>
          </cell>
        </row>
        <row r="2438">
          <cell r="C2438" t="str">
            <v>C49SZX20240031R1MZ</v>
          </cell>
          <cell r="Y2438">
            <v>12300000</v>
          </cell>
          <cell r="AG2438" t="str">
            <v>DAP HZ</v>
          </cell>
        </row>
        <row r="2439">
          <cell r="C2439" t="str">
            <v>C49SZX20240031R1MZ</v>
          </cell>
          <cell r="Y2439">
            <v>12300000</v>
          </cell>
          <cell r="AG2439" t="str">
            <v>DAP HZ</v>
          </cell>
        </row>
        <row r="2440">
          <cell r="C2440" t="str">
            <v>C49SZX20240031R1MZ</v>
          </cell>
          <cell r="Y2440">
            <v>12300000</v>
          </cell>
          <cell r="AG2440" t="str">
            <v>DAP HZ</v>
          </cell>
        </row>
        <row r="2441">
          <cell r="C2441" t="str">
            <v>C49SZX20240142DX</v>
          </cell>
          <cell r="Y2441">
            <v>13210000</v>
          </cell>
          <cell r="AG2441" t="str">
            <v>DAP SZ</v>
          </cell>
        </row>
        <row r="2442">
          <cell r="C2442" t="str">
            <v>C49SZX20240139SS</v>
          </cell>
          <cell r="Y2442">
            <v>675000</v>
          </cell>
          <cell r="AG2442" t="str">
            <v>DDP DG</v>
          </cell>
        </row>
        <row r="2443">
          <cell r="C2443" t="str">
            <v>C49SZX20240143EC</v>
          </cell>
          <cell r="Y2443">
            <v>11800000</v>
          </cell>
          <cell r="AG2443" t="str">
            <v>DAP HZ</v>
          </cell>
        </row>
        <row r="2444">
          <cell r="C2444" t="str">
            <v>C49SZX20240143EC</v>
          </cell>
          <cell r="Y2444">
            <v>11800000</v>
          </cell>
          <cell r="AG2444" t="str">
            <v>DAP HZ</v>
          </cell>
        </row>
        <row r="2445">
          <cell r="C2445" t="str">
            <v>C49SZX20240146SS</v>
          </cell>
          <cell r="Y2445">
            <v>630000</v>
          </cell>
          <cell r="AG2445" t="str">
            <v>DDP SZ</v>
          </cell>
        </row>
        <row r="2446">
          <cell r="C2446" t="str">
            <v>C49SZX20240146SS</v>
          </cell>
          <cell r="Y2446">
            <v>630000</v>
          </cell>
          <cell r="AG2446" t="str">
            <v>DDP SZ</v>
          </cell>
        </row>
        <row r="2447">
          <cell r="C2447" t="str">
            <v>C49SZX20240140JL/HJD24071162</v>
          </cell>
          <cell r="Y2447">
            <v>446700</v>
          </cell>
          <cell r="AG2447" t="str">
            <v>DDP HY</v>
          </cell>
        </row>
        <row r="2448">
          <cell r="C2448" t="str">
            <v>C49SZX20240140JL/HJD24071162</v>
          </cell>
          <cell r="Y2448">
            <v>446700</v>
          </cell>
          <cell r="AG2448" t="str">
            <v>DDP HY</v>
          </cell>
        </row>
        <row r="2449">
          <cell r="C2449" t="str">
            <v>C49SZX20240145JL/HJD24071163</v>
          </cell>
          <cell r="Y2449">
            <v>404600</v>
          </cell>
          <cell r="AG2449" t="str">
            <v>DDP HY</v>
          </cell>
        </row>
        <row r="2450">
          <cell r="C2450" t="str">
            <v>HT20240717016</v>
          </cell>
          <cell r="Y2450">
            <v>1587500.2749999999</v>
          </cell>
          <cell r="AG2450" t="str">
            <v>DDP HZ</v>
          </cell>
        </row>
        <row r="2451">
          <cell r="C2451" t="str">
            <v>HT20240717016</v>
          </cell>
          <cell r="Y2451">
            <v>1587500.2749999999</v>
          </cell>
          <cell r="AG2451" t="str">
            <v>DDP HZ</v>
          </cell>
        </row>
        <row r="2452">
          <cell r="C2452" t="str">
            <v>HT20240717016</v>
          </cell>
          <cell r="Y2452">
            <v>1587500.2749999999</v>
          </cell>
          <cell r="AG2452" t="str">
            <v>DDP HZ</v>
          </cell>
        </row>
        <row r="2453">
          <cell r="C2453" t="str">
            <v>HT20240717016</v>
          </cell>
          <cell r="Y2453">
            <v>1587500.2749999999</v>
          </cell>
          <cell r="AG2453" t="str">
            <v>DDP HZ</v>
          </cell>
        </row>
        <row r="2454">
          <cell r="C2454" t="str">
            <v>C49SZX20240178DZ&amp;JAL</v>
          </cell>
          <cell r="Y2454">
            <v>112200</v>
          </cell>
          <cell r="AG2454" t="str">
            <v>DPU Viet Nam</v>
          </cell>
        </row>
        <row r="2455">
          <cell r="C2455" t="str">
            <v>C49SZX20240178DZ&amp;JAL</v>
          </cell>
          <cell r="Y2455">
            <v>112200</v>
          </cell>
          <cell r="AG2455" t="str">
            <v>DPU Viet Nam</v>
          </cell>
        </row>
        <row r="2456">
          <cell r="C2456" t="str">
            <v>C49SZX20240178DZ&amp;JAL</v>
          </cell>
          <cell r="Y2456">
            <v>77520</v>
          </cell>
          <cell r="AG2456" t="str">
            <v>DPU Viet Nam</v>
          </cell>
        </row>
        <row r="2457">
          <cell r="C2457" t="str">
            <v>C49SZX20240178DZ&amp;JAL</v>
          </cell>
          <cell r="Y2457">
            <v>35700</v>
          </cell>
          <cell r="AG2457" t="str">
            <v>DPU Viet Nam</v>
          </cell>
        </row>
        <row r="2458">
          <cell r="C2458" t="str">
            <v>C49SZX20240178DZ&amp;JAL</v>
          </cell>
          <cell r="Y2458">
            <v>80580</v>
          </cell>
          <cell r="AG2458" t="str">
            <v>DPU Viet Nam</v>
          </cell>
        </row>
        <row r="2459">
          <cell r="C2459" t="str">
            <v>C49SZX20240178DZ&amp;JAL</v>
          </cell>
          <cell r="Y2459">
            <v>88230</v>
          </cell>
          <cell r="AG2459" t="str">
            <v>DPU Viet Nam</v>
          </cell>
        </row>
        <row r="2460">
          <cell r="C2460" t="str">
            <v>C49SZX20240178DZ&amp;JAL</v>
          </cell>
          <cell r="Y2460">
            <v>6120</v>
          </cell>
          <cell r="AG2460" t="str">
            <v>DPU Viet Nam</v>
          </cell>
        </row>
        <row r="2461">
          <cell r="C2461" t="str">
            <v>C49SZX20240149JY</v>
          </cell>
          <cell r="Y2461">
            <v>13000000</v>
          </cell>
          <cell r="AG2461" t="str">
            <v>CIF HK</v>
          </cell>
        </row>
        <row r="2462">
          <cell r="C2462" t="str">
            <v>C49SZX20240147DZ</v>
          </cell>
          <cell r="Y2462">
            <v>16000000</v>
          </cell>
          <cell r="AG2462" t="str">
            <v>DAP CS</v>
          </cell>
        </row>
        <row r="2463">
          <cell r="C2463" t="str">
            <v>C49SZX20240147DZ</v>
          </cell>
          <cell r="Y2463">
            <v>16000000</v>
          </cell>
          <cell r="AG2463" t="str">
            <v>DAP CS</v>
          </cell>
        </row>
        <row r="2464">
          <cell r="C2464" t="str">
            <v>C49SZX20240147DZ</v>
          </cell>
          <cell r="Y2464">
            <v>16000000</v>
          </cell>
          <cell r="AG2464" t="str">
            <v>DAP CS</v>
          </cell>
        </row>
        <row r="2465">
          <cell r="C2465" t="str">
            <v>C49SZX20240147DZ</v>
          </cell>
          <cell r="Y2465">
            <v>10750000</v>
          </cell>
          <cell r="AG2465" t="str">
            <v>DAP CS</v>
          </cell>
        </row>
        <row r="2466">
          <cell r="C2466" t="str">
            <v>C49SZX20240147DZ</v>
          </cell>
          <cell r="Y2466">
            <v>10750000</v>
          </cell>
          <cell r="AG2466" t="str">
            <v>DAP CS</v>
          </cell>
        </row>
        <row r="2467">
          <cell r="C2467" t="str">
            <v>C49SZX20240147DZ</v>
          </cell>
          <cell r="Y2467">
            <v>10750000</v>
          </cell>
          <cell r="AG2467" t="str">
            <v>DAP CS</v>
          </cell>
        </row>
        <row r="2468">
          <cell r="C2468" t="str">
            <v>C49SZX20240147DZ</v>
          </cell>
          <cell r="Y2468">
            <v>10750000</v>
          </cell>
          <cell r="AG2468" t="str">
            <v>DAP CS</v>
          </cell>
        </row>
        <row r="2469">
          <cell r="C2469" t="str">
            <v>C49SZX20240141MZ</v>
          </cell>
          <cell r="Y2469">
            <v>13500000</v>
          </cell>
          <cell r="AG2469" t="str">
            <v xml:space="preserve">DAP HN </v>
          </cell>
        </row>
        <row r="2470">
          <cell r="C2470" t="str">
            <v>C49SZX20240151JL</v>
          </cell>
          <cell r="Y2470">
            <v>780000</v>
          </cell>
          <cell r="AG2470" t="str">
            <v>DDP HZ</v>
          </cell>
        </row>
        <row r="2471">
          <cell r="C2471" t="str">
            <v>C49SZX20240151JL</v>
          </cell>
          <cell r="Y2471">
            <v>571000</v>
          </cell>
          <cell r="AG2471" t="str">
            <v>DDP HZ</v>
          </cell>
        </row>
        <row r="2472">
          <cell r="C2472" t="str">
            <v>C49SZX20240152JL(已发相机）</v>
          </cell>
          <cell r="Y2472">
            <v>13430000</v>
          </cell>
          <cell r="AG2472" t="str">
            <v>DAP HZ</v>
          </cell>
        </row>
        <row r="2473">
          <cell r="C2473" t="str">
            <v>C49SZX20240153JY</v>
          </cell>
          <cell r="Y2473">
            <v>655000</v>
          </cell>
          <cell r="AG2473" t="str">
            <v>DDP GZ</v>
          </cell>
        </row>
        <row r="2474">
          <cell r="C2474" t="str">
            <v>C49SZX20240148SX</v>
          </cell>
          <cell r="Y2474">
            <v>810000</v>
          </cell>
          <cell r="AG2474" t="str">
            <v>DDP HZ</v>
          </cell>
        </row>
        <row r="2475">
          <cell r="C2475" t="str">
            <v>C49SZX20240156MZ</v>
          </cell>
          <cell r="Y2475">
            <v>12200000</v>
          </cell>
          <cell r="AG2475" t="str">
            <v>DAP HZ</v>
          </cell>
        </row>
        <row r="2476">
          <cell r="C2476" t="str">
            <v>C49SZX20240156MZ</v>
          </cell>
          <cell r="Y2476">
            <v>12200000</v>
          </cell>
          <cell r="AG2476" t="str">
            <v>DAP HZ</v>
          </cell>
        </row>
        <row r="2477">
          <cell r="C2477" t="str">
            <v>C49SZX20240156MZ</v>
          </cell>
          <cell r="Y2477">
            <v>12200000</v>
          </cell>
          <cell r="AG2477" t="str">
            <v>DAP HZ</v>
          </cell>
        </row>
        <row r="2478">
          <cell r="C2478" t="str">
            <v>C49SZX20240156MZ</v>
          </cell>
          <cell r="Y2478">
            <v>7200000</v>
          </cell>
          <cell r="AG2478" t="str">
            <v>DAP HZ</v>
          </cell>
        </row>
        <row r="2479">
          <cell r="C2479" t="str">
            <v>C49SZX20240156MZ</v>
          </cell>
          <cell r="Y2479">
            <v>7200000</v>
          </cell>
          <cell r="AG2479" t="str">
            <v>DAP HZ</v>
          </cell>
        </row>
        <row r="2480">
          <cell r="C2480" t="str">
            <v>C49SZX20240144BH</v>
          </cell>
          <cell r="Y2480">
            <v>15530000</v>
          </cell>
          <cell r="AG2480" t="str">
            <v>DAP DG</v>
          </cell>
        </row>
        <row r="2481">
          <cell r="C2481" t="str">
            <v>C49SZX20240144BH</v>
          </cell>
          <cell r="Y2481">
            <v>8170000</v>
          </cell>
          <cell r="AG2481" t="str">
            <v>DAP DG</v>
          </cell>
        </row>
        <row r="2482">
          <cell r="C2482" t="str">
            <v>C49SZX20240158EC</v>
          </cell>
          <cell r="Y2482">
            <v>16400000</v>
          </cell>
          <cell r="AG2482" t="str">
            <v>DAP SZ</v>
          </cell>
        </row>
        <row r="2483">
          <cell r="C2483" t="str">
            <v>C49SZX20240159EC</v>
          </cell>
          <cell r="Y2483">
            <v>930000</v>
          </cell>
          <cell r="AG2483" t="str">
            <v>DDP SZ</v>
          </cell>
        </row>
        <row r="2484">
          <cell r="C2484" t="str">
            <v>C49SZX20240160SX</v>
          </cell>
          <cell r="Y2484">
            <v>779936</v>
          </cell>
          <cell r="AG2484" t="str">
            <v>DDP HZ</v>
          </cell>
        </row>
        <row r="2485">
          <cell r="C2485" t="str">
            <v>C49SZX20240161EC</v>
          </cell>
          <cell r="Y2485">
            <v>420000</v>
          </cell>
          <cell r="AG2485" t="str">
            <v>DDP ZH</v>
          </cell>
        </row>
        <row r="2486">
          <cell r="C2486" t="str">
            <v>C49SZX20240161EC</v>
          </cell>
          <cell r="Y2486">
            <v>420000</v>
          </cell>
          <cell r="AG2486" t="str">
            <v>DDP ZH</v>
          </cell>
        </row>
        <row r="2487">
          <cell r="C2487" t="str">
            <v>C49SZX20240162JL/4600005512</v>
          </cell>
          <cell r="Y2487">
            <v>71000</v>
          </cell>
          <cell r="AG2487" t="str">
            <v>CIF HK</v>
          </cell>
        </row>
        <row r="2488">
          <cell r="C2488" t="str">
            <v>C49SZX20240163JL/4600005527</v>
          </cell>
          <cell r="Y2488">
            <v>71000</v>
          </cell>
          <cell r="AG2488" t="str">
            <v>CIF HK</v>
          </cell>
        </row>
        <row r="2489">
          <cell r="C2489" t="str">
            <v>C49SZX20240166SX</v>
          </cell>
          <cell r="Y2489">
            <v>645000</v>
          </cell>
          <cell r="AG2489" t="str">
            <v>DDP SZ</v>
          </cell>
        </row>
        <row r="2490">
          <cell r="C2490" t="str">
            <v>C49SZX20240166SX</v>
          </cell>
          <cell r="Y2490">
            <v>645000</v>
          </cell>
          <cell r="AG2490" t="str">
            <v>DDP SZ</v>
          </cell>
        </row>
        <row r="2491">
          <cell r="C2491" t="str">
            <v>NSD-ESE20241010A01</v>
          </cell>
          <cell r="Y2491">
            <v>355000</v>
          </cell>
          <cell r="AG2491" t="str">
            <v>DDP SZ</v>
          </cell>
        </row>
        <row r="2492">
          <cell r="C2492" t="str">
            <v>C49SZX20240175SX</v>
          </cell>
          <cell r="Y2492">
            <v>855000</v>
          </cell>
          <cell r="AG2492" t="str">
            <v>DDP GZ</v>
          </cell>
        </row>
        <row r="2493">
          <cell r="C2493" t="str">
            <v>C49SZX20240171SX</v>
          </cell>
          <cell r="Y2493">
            <v>677000</v>
          </cell>
          <cell r="AG2493" t="str">
            <v>DDP SZ</v>
          </cell>
        </row>
        <row r="2494">
          <cell r="C2494" t="str">
            <v>C49SZX20240170DX</v>
          </cell>
          <cell r="Y2494">
            <v>11974790</v>
          </cell>
          <cell r="AG2494" t="str">
            <v>CIF HK</v>
          </cell>
        </row>
        <row r="2495">
          <cell r="C2495" t="str">
            <v>C49SZX20240170DX</v>
          </cell>
          <cell r="Y2495">
            <v>10000000</v>
          </cell>
          <cell r="AG2495" t="str">
            <v>CIF HK</v>
          </cell>
        </row>
        <row r="2496">
          <cell r="C2496" t="str">
            <v>C49SZX20240176SS</v>
          </cell>
          <cell r="Y2496">
            <v>390000</v>
          </cell>
          <cell r="AG2496" t="str">
            <v>DDP SZ</v>
          </cell>
        </row>
        <row r="2497">
          <cell r="C2497" t="str">
            <v>C28SZX20240179HC</v>
          </cell>
          <cell r="Y2497">
            <v>452000</v>
          </cell>
          <cell r="AG2497" t="str">
            <v>DDP SZ</v>
          </cell>
        </row>
        <row r="2498">
          <cell r="C2498" t="str">
            <v>C49SZX20240177SX</v>
          </cell>
          <cell r="Y2498">
            <v>14350000</v>
          </cell>
          <cell r="AG2498" t="str">
            <v>DAP HY</v>
          </cell>
        </row>
        <row r="2499">
          <cell r="C2499" t="str">
            <v>C49SZX20240168JY</v>
          </cell>
          <cell r="Y2499">
            <v>14000000</v>
          </cell>
          <cell r="AG2499" t="str">
            <v>DAP JS</v>
          </cell>
        </row>
        <row r="2500">
          <cell r="C2500" t="str">
            <v>C49SZX20240168JY</v>
          </cell>
          <cell r="Y2500">
            <v>14000000</v>
          </cell>
          <cell r="AG2500" t="str">
            <v>DAP JS</v>
          </cell>
        </row>
        <row r="2501">
          <cell r="C2501" t="str">
            <v>C49SZX20240168JY</v>
          </cell>
          <cell r="Y2501">
            <v>14000000</v>
          </cell>
          <cell r="AG2501" t="str">
            <v>DAP JS</v>
          </cell>
        </row>
        <row r="2502">
          <cell r="C2502" t="str">
            <v>C49SZX20240168JY</v>
          </cell>
          <cell r="Y2502">
            <v>14000000</v>
          </cell>
          <cell r="AG2502" t="str">
            <v>DAP JS</v>
          </cell>
        </row>
        <row r="2503">
          <cell r="C2503" t="str">
            <v>C49SZX20240180DZ&amp;JAL</v>
          </cell>
          <cell r="Y2503">
            <v>105570</v>
          </cell>
          <cell r="AG2503" t="str">
            <v>DPU Viet Nam</v>
          </cell>
        </row>
        <row r="2504">
          <cell r="C2504" t="str">
            <v>C49SZX20240180DZ&amp;JAL</v>
          </cell>
          <cell r="Y2504">
            <v>105570</v>
          </cell>
          <cell r="AG2504" t="str">
            <v>DPU Viet Nam</v>
          </cell>
        </row>
        <row r="2505">
          <cell r="C2505" t="str">
            <v>C49SZX20240180DZ&amp;JAL</v>
          </cell>
          <cell r="Y2505">
            <v>73440</v>
          </cell>
          <cell r="AG2505" t="str">
            <v>DPU Viet Nam</v>
          </cell>
        </row>
        <row r="2506">
          <cell r="C2506" t="str">
            <v>C49SZX20240180DZ&amp;JAL</v>
          </cell>
          <cell r="Y2506">
            <v>35700</v>
          </cell>
          <cell r="AG2506" t="str">
            <v>DPU Viet Nam</v>
          </cell>
        </row>
        <row r="2507">
          <cell r="C2507" t="str">
            <v>C49SZX20240180DZ&amp;JAL</v>
          </cell>
          <cell r="Y2507">
            <v>84150</v>
          </cell>
          <cell r="AG2507" t="str">
            <v>DPU Viet Nam</v>
          </cell>
        </row>
        <row r="2508">
          <cell r="C2508" t="str">
            <v>C49SZX20240183MZ</v>
          </cell>
          <cell r="Y2508">
            <v>13800000</v>
          </cell>
          <cell r="AG2508" t="str">
            <v>DAP SZ</v>
          </cell>
        </row>
        <row r="2509">
          <cell r="C2509" t="str">
            <v>C49SZX20240183MZ</v>
          </cell>
          <cell r="Y2509">
            <v>13800000</v>
          </cell>
          <cell r="AG2509" t="str">
            <v>DAP SZ</v>
          </cell>
        </row>
        <row r="2510">
          <cell r="C2510" t="str">
            <v>C49SZX20240183MZ</v>
          </cell>
          <cell r="Y2510">
            <v>13800000</v>
          </cell>
          <cell r="AG2510" t="str">
            <v>DAP SZ</v>
          </cell>
        </row>
        <row r="2511">
          <cell r="C2511" t="str">
            <v>C49SZX20240183MZ</v>
          </cell>
          <cell r="Y2511">
            <v>13800000</v>
          </cell>
          <cell r="AG2511" t="str">
            <v>DAP SZ</v>
          </cell>
        </row>
        <row r="2512">
          <cell r="C2512" t="str">
            <v>C49SZX20240183MZ</v>
          </cell>
          <cell r="Y2512">
            <v>13800000</v>
          </cell>
          <cell r="AG2512" t="str">
            <v>DAP SZ</v>
          </cell>
        </row>
        <row r="2513">
          <cell r="C2513" t="str">
            <v>C49SZX20240183MZ</v>
          </cell>
          <cell r="Y2513">
            <v>13800000</v>
          </cell>
          <cell r="AG2513" t="str">
            <v>DAP SZ</v>
          </cell>
        </row>
        <row r="2514">
          <cell r="C2514" t="str">
            <v>C49SZX20240183MZ</v>
          </cell>
          <cell r="Y2514">
            <v>9920000</v>
          </cell>
          <cell r="AG2514" t="str">
            <v>DAP SZ</v>
          </cell>
        </row>
        <row r="2515">
          <cell r="C2515" t="str">
            <v>C49SZX20240183MZ</v>
          </cell>
          <cell r="Y2515">
            <v>9920000</v>
          </cell>
          <cell r="AG2515" t="str">
            <v>DAP SZ</v>
          </cell>
        </row>
        <row r="2516">
          <cell r="C2516" t="str">
            <v>C49SZX20240183MZ</v>
          </cell>
          <cell r="Y2516">
            <v>9920000</v>
          </cell>
          <cell r="AG2516" t="str">
            <v>DAP SZ</v>
          </cell>
        </row>
        <row r="2517">
          <cell r="C2517" t="str">
            <v>C49SZX20240183MZ</v>
          </cell>
          <cell r="Y2517">
            <v>9920000</v>
          </cell>
          <cell r="AG2517" t="str">
            <v>DAP SZ</v>
          </cell>
        </row>
        <row r="2518">
          <cell r="C2518" t="str">
            <v>C49SZX20240183MZ</v>
          </cell>
          <cell r="Y2518">
            <v>9920000</v>
          </cell>
          <cell r="AG2518" t="str">
            <v>DAP SZ</v>
          </cell>
        </row>
        <row r="2519">
          <cell r="C2519" t="str">
            <v>C28SZX20240184MZ</v>
          </cell>
          <cell r="Y2519">
            <v>7800000</v>
          </cell>
          <cell r="AG2519" t="str">
            <v>DAP SZ</v>
          </cell>
        </row>
        <row r="2520">
          <cell r="C2520" t="str">
            <v>C49SZX20240186JL</v>
          </cell>
          <cell r="Y2520">
            <v>13500000</v>
          </cell>
          <cell r="AG2520" t="str">
            <v>DAP SZ</v>
          </cell>
        </row>
        <row r="2521">
          <cell r="C2521" t="str">
            <v>C49SZX20240186JL</v>
          </cell>
          <cell r="Y2521">
            <v>13500000</v>
          </cell>
          <cell r="AG2521" t="str">
            <v>DAP SZ</v>
          </cell>
        </row>
        <row r="2522">
          <cell r="C2522" t="str">
            <v>C49SZX20240186JL</v>
          </cell>
          <cell r="Y2522">
            <v>9500000</v>
          </cell>
          <cell r="AG2522" t="str">
            <v>DAP SZ</v>
          </cell>
        </row>
        <row r="2523">
          <cell r="C2523" t="str">
            <v>C49SZX20240187JL</v>
          </cell>
          <cell r="Y2523">
            <v>12000000</v>
          </cell>
          <cell r="AG2523" t="str">
            <v>DAP SZ</v>
          </cell>
        </row>
        <row r="2524">
          <cell r="C2524" t="str">
            <v>C49SZX20240188JY</v>
          </cell>
          <cell r="Y2524">
            <v>13250000</v>
          </cell>
          <cell r="AG2524" t="str">
            <v>DAP JX</v>
          </cell>
        </row>
        <row r="2525">
          <cell r="C2525" t="str">
            <v>C49SZX20240188JY</v>
          </cell>
          <cell r="Y2525">
            <v>13250000</v>
          </cell>
          <cell r="AG2525" t="str">
            <v>DAP JX</v>
          </cell>
        </row>
        <row r="2526">
          <cell r="C2526" t="str">
            <v>C49SZX20240188JY</v>
          </cell>
          <cell r="Y2526">
            <v>13250000</v>
          </cell>
          <cell r="AG2526" t="str">
            <v>DAP JX</v>
          </cell>
        </row>
        <row r="2527">
          <cell r="C2527" t="str">
            <v>C49SZX20240188JY</v>
          </cell>
          <cell r="Y2527">
            <v>13250000</v>
          </cell>
          <cell r="AG2527" t="str">
            <v>DAP JX</v>
          </cell>
        </row>
        <row r="2528">
          <cell r="C2528" t="str">
            <v>C49SZX20240190BH</v>
          </cell>
          <cell r="Y2528">
            <v>12250000</v>
          </cell>
          <cell r="AG2528" t="str">
            <v>DAP SZ</v>
          </cell>
        </row>
        <row r="2529">
          <cell r="C2529" t="str">
            <v>C49SZX20240191BY</v>
          </cell>
          <cell r="Y2529">
            <v>16200000</v>
          </cell>
          <cell r="AG2529" t="str">
            <v>DAP SZ</v>
          </cell>
        </row>
        <row r="2530">
          <cell r="C2530" t="str">
            <v>C49SZX20240191BY</v>
          </cell>
          <cell r="Y2530">
            <v>8000000</v>
          </cell>
          <cell r="AG2530" t="str">
            <v>DAP SZ</v>
          </cell>
        </row>
        <row r="2531">
          <cell r="C2531" t="str">
            <v>C49SZX20240195SX</v>
          </cell>
          <cell r="Y2531">
            <v>16580000</v>
          </cell>
          <cell r="AG2531" t="str">
            <v>DAP DG</v>
          </cell>
        </row>
        <row r="2532">
          <cell r="C2532" t="str">
            <v>C49SZX20240196SX</v>
          </cell>
          <cell r="Y2532">
            <v>12450000</v>
          </cell>
          <cell r="AG2532" t="str">
            <v>DAP SZ</v>
          </cell>
        </row>
        <row r="2533">
          <cell r="C2533" t="str">
            <v>C49SZX20240196SX</v>
          </cell>
          <cell r="Y2533">
            <v>12450000</v>
          </cell>
          <cell r="AG2533" t="str">
            <v>DAP SZ</v>
          </cell>
        </row>
        <row r="2534">
          <cell r="C2534" t="str">
            <v>C49SZX20240196SX</v>
          </cell>
          <cell r="Y2534">
            <v>12450000</v>
          </cell>
          <cell r="AG2534" t="str">
            <v>DAP SZ</v>
          </cell>
        </row>
        <row r="2535">
          <cell r="C2535" t="str">
            <v>C49SZX20240197SX</v>
          </cell>
          <cell r="Y2535">
            <v>6745000</v>
          </cell>
          <cell r="AG2535" t="str">
            <v>DAP SZ</v>
          </cell>
        </row>
        <row r="2536">
          <cell r="C2536" t="str">
            <v>C49SZX20240197SX</v>
          </cell>
          <cell r="Y2536">
            <v>6745000</v>
          </cell>
          <cell r="AG2536" t="str">
            <v>DAP SZ</v>
          </cell>
        </row>
        <row r="2537">
          <cell r="C2537" t="str">
            <v>C49SZX20240197SX</v>
          </cell>
          <cell r="Y2537">
            <v>6745000</v>
          </cell>
          <cell r="AG2537" t="str">
            <v>DAP SZ</v>
          </cell>
        </row>
        <row r="2538">
          <cell r="C2538" t="str">
            <v>C49SZX20240199SS</v>
          </cell>
          <cell r="Y2538">
            <v>12500000</v>
          </cell>
          <cell r="AG2538" t="str">
            <v>DAP SZ</v>
          </cell>
        </row>
        <row r="2539">
          <cell r="C2539" t="str">
            <v>C49SZX20240200SS</v>
          </cell>
          <cell r="Y2539">
            <v>13355000</v>
          </cell>
          <cell r="AG2539" t="str">
            <v>DAP SZ</v>
          </cell>
        </row>
        <row r="2540">
          <cell r="C2540" t="str">
            <v>C49SZX20240200SS</v>
          </cell>
          <cell r="Y2540">
            <v>13355000</v>
          </cell>
          <cell r="AG2540" t="str">
            <v>DAP SZ</v>
          </cell>
        </row>
        <row r="2541">
          <cell r="C2541" t="str">
            <v>C49SZX20240189JY</v>
          </cell>
          <cell r="Y2541">
            <v>14000000</v>
          </cell>
          <cell r="AG2541" t="str">
            <v>DAP JS</v>
          </cell>
        </row>
        <row r="2542">
          <cell r="C2542" t="str">
            <v>C49SZX20240189JY</v>
          </cell>
          <cell r="Y2542">
            <v>14000000</v>
          </cell>
          <cell r="AG2542" t="str">
            <v>DAP JS</v>
          </cell>
        </row>
        <row r="2543">
          <cell r="C2543" t="str">
            <v>C49SZX20240189JY</v>
          </cell>
          <cell r="Y2543">
            <v>14000000</v>
          </cell>
          <cell r="AG2543" t="str">
            <v>DAP JS</v>
          </cell>
        </row>
        <row r="2544">
          <cell r="C2544" t="str">
            <v>C49SZX20240189JY</v>
          </cell>
          <cell r="Y2544">
            <v>14000000</v>
          </cell>
          <cell r="AG2544" t="str">
            <v>DAP JS</v>
          </cell>
        </row>
        <row r="2545">
          <cell r="C2545" t="str">
            <v>C49SZX20240201JL/HJD24110519</v>
          </cell>
          <cell r="Y2545">
            <v>446700</v>
          </cell>
          <cell r="AG2545" t="str">
            <v>DDP HY</v>
          </cell>
        </row>
        <row r="2546">
          <cell r="C2546" t="str">
            <v>C49SZX20240203DZ</v>
          </cell>
          <cell r="Y2546">
            <v>16835000</v>
          </cell>
          <cell r="AG2546" t="str">
            <v>CIF HK</v>
          </cell>
        </row>
        <row r="2547">
          <cell r="C2547" t="str">
            <v>C49SZX20240203DZ</v>
          </cell>
          <cell r="Y2547">
            <v>16835000</v>
          </cell>
          <cell r="AG2547" t="str">
            <v>CIF HK</v>
          </cell>
        </row>
        <row r="2548">
          <cell r="C2548" t="str">
            <v>C49SZX20240203DZ</v>
          </cell>
          <cell r="Y2548">
            <v>14300000</v>
          </cell>
          <cell r="AG2548" t="str">
            <v>CIF HK</v>
          </cell>
        </row>
        <row r="2549">
          <cell r="C2549" t="str">
            <v>C49SZX20240203DZ</v>
          </cell>
          <cell r="Y2549">
            <v>14300000</v>
          </cell>
          <cell r="AG2549" t="str">
            <v>CIF HK</v>
          </cell>
        </row>
        <row r="2550">
          <cell r="C2550" t="str">
            <v>C49SZX20240205SX</v>
          </cell>
          <cell r="Y2550">
            <v>7200000</v>
          </cell>
          <cell r="AG2550" t="str">
            <v>DAP HZ</v>
          </cell>
        </row>
        <row r="2551">
          <cell r="C2551" t="str">
            <v>C49SZX20240205SX</v>
          </cell>
          <cell r="Y2551">
            <v>7200000</v>
          </cell>
          <cell r="AG2551" t="str">
            <v>DAP HZ</v>
          </cell>
        </row>
        <row r="2552">
          <cell r="C2552" t="str">
            <v>C49SZX20240192DZ</v>
          </cell>
          <cell r="Y2552">
            <v>13500000</v>
          </cell>
          <cell r="AG2552" t="str">
            <v>DAP SZ</v>
          </cell>
        </row>
        <row r="2553">
          <cell r="C2553" t="str">
            <v>C49SZX20240192DZ</v>
          </cell>
          <cell r="Y2553">
            <v>13500000</v>
          </cell>
          <cell r="AG2553" t="str">
            <v>DAP SZ</v>
          </cell>
        </row>
        <row r="2554">
          <cell r="C2554" t="str">
            <v>C49SZX20240192DZ</v>
          </cell>
          <cell r="Y2554">
            <v>10000000</v>
          </cell>
          <cell r="AG2554" t="str">
            <v>DAP SZ</v>
          </cell>
        </row>
        <row r="2555">
          <cell r="C2555" t="str">
            <v>C28SZX20240207MZ</v>
          </cell>
          <cell r="Y2555">
            <v>8000000</v>
          </cell>
          <cell r="AG2555" t="str">
            <v>CIF HK</v>
          </cell>
        </row>
        <row r="2556">
          <cell r="C2556" t="str">
            <v>C49SZX20240185MZ</v>
          </cell>
          <cell r="Y2556">
            <v>10750000</v>
          </cell>
          <cell r="AG2556" t="str">
            <v>CIF HK</v>
          </cell>
        </row>
        <row r="2557">
          <cell r="C2557" t="str">
            <v>C49SZX20240185MZ</v>
          </cell>
          <cell r="Y2557">
            <v>10750000</v>
          </cell>
          <cell r="AG2557" t="str">
            <v>CIF HK</v>
          </cell>
        </row>
        <row r="2558">
          <cell r="C2558" t="str">
            <v>C49SZX20240193JY</v>
          </cell>
          <cell r="Y2558">
            <v>7500000</v>
          </cell>
          <cell r="AG2558" t="str">
            <v>DAP SZ</v>
          </cell>
        </row>
        <row r="2559">
          <cell r="C2559" t="str">
            <v>C49SZX20240208MZ</v>
          </cell>
          <cell r="Y2559">
            <v>8000000</v>
          </cell>
          <cell r="AG2559" t="str">
            <v>DAP HZ</v>
          </cell>
        </row>
        <row r="2560">
          <cell r="C2560" t="str">
            <v>C49SZX20250002EC</v>
          </cell>
          <cell r="Y2560">
            <v>1100000</v>
          </cell>
          <cell r="AG2560" t="str">
            <v>DDP SZ</v>
          </cell>
        </row>
        <row r="2561">
          <cell r="C2561" t="str">
            <v>C49SZX20250002EC</v>
          </cell>
          <cell r="Y2561">
            <v>639000</v>
          </cell>
          <cell r="AG2561" t="str">
            <v>DDP SZ</v>
          </cell>
        </row>
        <row r="2562">
          <cell r="C2562" t="str">
            <v>C49SZX20240209JL/4600006197</v>
          </cell>
          <cell r="Y2562">
            <v>60000</v>
          </cell>
          <cell r="AG2562" t="str">
            <v>CIF HK</v>
          </cell>
        </row>
        <row r="2563">
          <cell r="C2563" t="str">
            <v>C49SZX20240209JL/4600006197</v>
          </cell>
          <cell r="Y2563">
            <v>60000</v>
          </cell>
          <cell r="AG2563" t="str">
            <v>CIF HK</v>
          </cell>
        </row>
        <row r="2564">
          <cell r="C2564" t="str">
            <v>C49SZX20240201JY</v>
          </cell>
          <cell r="Y2564">
            <v>8700000</v>
          </cell>
          <cell r="AG2564" t="str">
            <v>DAP YJ</v>
          </cell>
        </row>
        <row r="2565">
          <cell r="C2565" t="str">
            <v>C49SZX20250001MZ</v>
          </cell>
          <cell r="Y2565">
            <v>8000000</v>
          </cell>
          <cell r="AG2565" t="str">
            <v>DAP SZ</v>
          </cell>
        </row>
        <row r="2566">
          <cell r="C2566" t="str">
            <v>C49SZX20250001MZ</v>
          </cell>
          <cell r="Y2566">
            <v>13000000</v>
          </cell>
          <cell r="AG2566" t="str">
            <v>DAP SZ</v>
          </cell>
        </row>
        <row r="2567">
          <cell r="C2567" t="str">
            <v>C49SZX20240219SX</v>
          </cell>
          <cell r="Y2567">
            <v>14560000</v>
          </cell>
          <cell r="AG2567" t="str">
            <v>DAP JX</v>
          </cell>
        </row>
        <row r="2568">
          <cell r="C2568" t="str">
            <v>C49SZX20250003BY</v>
          </cell>
          <cell r="Y2568">
            <v>12660000</v>
          </cell>
          <cell r="AG2568" t="str">
            <v>DAP SZ</v>
          </cell>
        </row>
        <row r="2569">
          <cell r="C2569" t="str">
            <v>C49SZX20250003BY</v>
          </cell>
          <cell r="Y2569">
            <v>9000000</v>
          </cell>
          <cell r="AG2569" t="str">
            <v>DAP SZ</v>
          </cell>
        </row>
        <row r="2570">
          <cell r="C2570" t="str">
            <v>C49SZX20240216SQ</v>
          </cell>
          <cell r="Y2570">
            <v>13200000</v>
          </cell>
          <cell r="AG2570" t="str">
            <v>DAP HZ</v>
          </cell>
        </row>
        <row r="2571">
          <cell r="C2571" t="str">
            <v>C49SZX20240216SQ</v>
          </cell>
          <cell r="Y2571">
            <v>13200000</v>
          </cell>
          <cell r="AG2571" t="str">
            <v>DAP HZ</v>
          </cell>
        </row>
        <row r="2572">
          <cell r="C2572" t="str">
            <v>C49SZX20240216SQ</v>
          </cell>
          <cell r="Y2572">
            <v>11800000</v>
          </cell>
          <cell r="AG2572" t="str">
            <v>DAP HZ</v>
          </cell>
        </row>
        <row r="2573">
          <cell r="C2573" t="str">
            <v>C49SZX20240216SQ</v>
          </cell>
          <cell r="Y2573">
            <v>11800000</v>
          </cell>
          <cell r="AG2573" t="str">
            <v>DAP HZ</v>
          </cell>
        </row>
        <row r="2574">
          <cell r="C2574" t="str">
            <v>C28SZX20240212DX</v>
          </cell>
          <cell r="Y2574">
            <v>7275000</v>
          </cell>
          <cell r="AG2574" t="str">
            <v>CIF HK</v>
          </cell>
        </row>
        <row r="2575">
          <cell r="C2575" t="str">
            <v>C28SZX20240213DX</v>
          </cell>
          <cell r="Y2575">
            <v>184500</v>
          </cell>
          <cell r="AG2575" t="str">
            <v>DDP SZ</v>
          </cell>
        </row>
        <row r="2576">
          <cell r="C2576" t="str">
            <v>C49SZX20240211DX</v>
          </cell>
          <cell r="Y2576">
            <v>9894000</v>
          </cell>
          <cell r="AG2576" t="str">
            <v>CIF HK</v>
          </cell>
        </row>
        <row r="2577">
          <cell r="C2577" t="str">
            <v>C49SZX20250005SX</v>
          </cell>
          <cell r="Y2577">
            <v>14900000</v>
          </cell>
          <cell r="AG2577" t="str">
            <v>DAP SZ</v>
          </cell>
        </row>
        <row r="2578">
          <cell r="C2578" t="str">
            <v>C49SZX20250005SX</v>
          </cell>
          <cell r="Y2578">
            <v>14900000</v>
          </cell>
          <cell r="AG2578" t="str">
            <v>DAP SZ</v>
          </cell>
        </row>
        <row r="2579">
          <cell r="C2579" t="str">
            <v>C49SZX20250007JL</v>
          </cell>
          <cell r="Y2579">
            <v>12840000</v>
          </cell>
          <cell r="AG2579" t="str">
            <v>DAP SZ</v>
          </cell>
        </row>
        <row r="2580">
          <cell r="C2580" t="str">
            <v>C49SZX20250007JL</v>
          </cell>
          <cell r="Y2580">
            <v>12840000</v>
          </cell>
          <cell r="AG2580" t="str">
            <v>DAP SZ</v>
          </cell>
        </row>
        <row r="2581">
          <cell r="C2581" t="str">
            <v>C49SZX20250007JL</v>
          </cell>
          <cell r="Y2581">
            <v>7500000</v>
          </cell>
          <cell r="AG2581" t="str">
            <v>DAP SZ</v>
          </cell>
        </row>
        <row r="2582">
          <cell r="C2582" t="str">
            <v>C49SZX20250009SX</v>
          </cell>
          <cell r="Y2582">
            <v>840000</v>
          </cell>
          <cell r="AG2582" t="str">
            <v>DDP DG</v>
          </cell>
        </row>
        <row r="2583">
          <cell r="C2583" t="str">
            <v>C49SZX20250009SX</v>
          </cell>
          <cell r="Y2583">
            <v>403000</v>
          </cell>
          <cell r="AG2583" t="str">
            <v>DDP DG</v>
          </cell>
        </row>
        <row r="2584">
          <cell r="C2584" t="str">
            <v>C49SZX20240220SX</v>
          </cell>
          <cell r="Y2584">
            <v>17200000</v>
          </cell>
          <cell r="AG2584" t="str">
            <v>CIF HK</v>
          </cell>
        </row>
        <row r="2585">
          <cell r="C2585" t="str">
            <v>C49SZX20250011SQ</v>
          </cell>
          <cell r="Y2585">
            <v>16000000</v>
          </cell>
          <cell r="AG2585" t="str">
            <v>DAP SZ</v>
          </cell>
        </row>
        <row r="2586">
          <cell r="C2586" t="str">
            <v>C28SZX20240214LH</v>
          </cell>
          <cell r="Y2586">
            <v>625200</v>
          </cell>
          <cell r="AG2586" t="str">
            <v>DDP ZS</v>
          </cell>
        </row>
        <row r="2587">
          <cell r="C2587" t="str">
            <v>C49SZX20250013MZ</v>
          </cell>
          <cell r="Y2587">
            <v>12800000</v>
          </cell>
          <cell r="AG2587" t="str">
            <v>DAP SZ</v>
          </cell>
        </row>
        <row r="2588">
          <cell r="C2588" t="str">
            <v>C49SZX20250013MZ</v>
          </cell>
          <cell r="Y2588">
            <v>12800000</v>
          </cell>
          <cell r="AG2588" t="str">
            <v>DAP SZ</v>
          </cell>
        </row>
        <row r="2589">
          <cell r="C2589" t="str">
            <v>C49SZX20250012BH</v>
          </cell>
          <cell r="Y2589">
            <v>12500000</v>
          </cell>
          <cell r="AG2589" t="str">
            <v>DAP DG</v>
          </cell>
        </row>
        <row r="2590">
          <cell r="C2590" t="str">
            <v>C49SZX20250012BH</v>
          </cell>
          <cell r="Y2590">
            <v>7670000</v>
          </cell>
          <cell r="AG2590" t="str">
            <v>DAP DG</v>
          </cell>
        </row>
        <row r="2591">
          <cell r="C2591" t="str">
            <v>C28SZX20250016JAL</v>
          </cell>
          <cell r="Y2591">
            <v>35700</v>
          </cell>
          <cell r="AG2591" t="str">
            <v>DDU VIETNAM</v>
          </cell>
        </row>
        <row r="2592">
          <cell r="C2592" t="str">
            <v>C28SZX20250016JAL</v>
          </cell>
          <cell r="Y2592">
            <v>35700</v>
          </cell>
          <cell r="AG2592" t="str">
            <v>DDU VIETNAM</v>
          </cell>
        </row>
        <row r="2593">
          <cell r="C2593" t="str">
            <v>C28SZX20250017JAL</v>
          </cell>
          <cell r="Y2593">
            <v>80580</v>
          </cell>
          <cell r="AG2593" t="str">
            <v>DDU VIETNAM</v>
          </cell>
        </row>
        <row r="2594">
          <cell r="C2594" t="str">
            <v>C28SZX20250018JAL</v>
          </cell>
          <cell r="Y2594">
            <v>86650</v>
          </cell>
          <cell r="AG2594" t="str">
            <v>DDU VIETNAM</v>
          </cell>
        </row>
        <row r="2595">
          <cell r="C2595" t="str">
            <v>C28SZX20250018JAL</v>
          </cell>
          <cell r="Y2595">
            <v>86650</v>
          </cell>
          <cell r="AG2595" t="str">
            <v>DDU VIETNAM</v>
          </cell>
        </row>
        <row r="2596">
          <cell r="C2596" t="str">
            <v>C49SZX20250015DZ</v>
          </cell>
          <cell r="Y2596">
            <v>103500</v>
          </cell>
          <cell r="AG2596" t="str">
            <v>DDU VIETNAM</v>
          </cell>
        </row>
        <row r="2597">
          <cell r="C2597" t="str">
            <v>C49SZX20250015DZ</v>
          </cell>
          <cell r="Y2597">
            <v>103500</v>
          </cell>
          <cell r="AG2597" t="str">
            <v>DDU VIETNAM</v>
          </cell>
        </row>
        <row r="2598">
          <cell r="C2598" t="str">
            <v>C49SZX20250015DZ</v>
          </cell>
          <cell r="Y2598">
            <v>103500</v>
          </cell>
          <cell r="AG2598" t="str">
            <v>DDU VIETNAM</v>
          </cell>
        </row>
        <row r="2599">
          <cell r="C2599" t="str">
            <v>C49SZX20250015DZ</v>
          </cell>
          <cell r="Y2599">
            <v>103500</v>
          </cell>
          <cell r="AG2599" t="str">
            <v>DDU VIETNAM</v>
          </cell>
        </row>
        <row r="2600">
          <cell r="C2600" t="str">
            <v>C49SZX20250015DZ</v>
          </cell>
          <cell r="Y2600">
            <v>72050</v>
          </cell>
          <cell r="AG2600" t="str">
            <v>DDU VIETNAM</v>
          </cell>
        </row>
        <row r="2601">
          <cell r="C2601" t="str">
            <v>C49SZX20250015DZ</v>
          </cell>
          <cell r="Y2601">
            <v>72050</v>
          </cell>
          <cell r="AG2601" t="str">
            <v>DDU VIETNAM</v>
          </cell>
        </row>
        <row r="2602">
          <cell r="C2602" t="str">
            <v>C49SZX20250004MZ</v>
          </cell>
          <cell r="Y2602">
            <v>670000</v>
          </cell>
          <cell r="AG2602" t="str">
            <v>DDP DG</v>
          </cell>
        </row>
        <row r="2603">
          <cell r="C2603" t="str">
            <v>C49SZX20250008JY</v>
          </cell>
          <cell r="Y2603">
            <v>29837877</v>
          </cell>
          <cell r="AG2603" t="str">
            <v>DAP SZ</v>
          </cell>
        </row>
        <row r="2604">
          <cell r="C2604" t="str">
            <v>C49SZX20250008JY</v>
          </cell>
          <cell r="Y2604">
            <v>29837877</v>
          </cell>
          <cell r="AG2604" t="str">
            <v>DAP SZ</v>
          </cell>
        </row>
        <row r="2605">
          <cell r="C2605" t="str">
            <v>C49SZX20250008JY</v>
          </cell>
          <cell r="Y2605">
            <v>29837877</v>
          </cell>
          <cell r="AG2605" t="str">
            <v>DAP SZ</v>
          </cell>
        </row>
        <row r="2606">
          <cell r="C2606" t="str">
            <v>C49SZX20250008JY</v>
          </cell>
          <cell r="Y2606">
            <v>29837877</v>
          </cell>
          <cell r="AG2606" t="str">
            <v>DAP SZ</v>
          </cell>
        </row>
        <row r="2607">
          <cell r="C2607" t="str">
            <v>C49SZX20250008JY</v>
          </cell>
          <cell r="Y2607">
            <v>29837877</v>
          </cell>
          <cell r="AG2607" t="str">
            <v>DAP SZ</v>
          </cell>
        </row>
        <row r="2608">
          <cell r="C2608" t="str">
            <v>C49SZX20250008JY</v>
          </cell>
          <cell r="Y2608">
            <v>29837877</v>
          </cell>
          <cell r="AG2608" t="str">
            <v>DAP SZ</v>
          </cell>
        </row>
        <row r="2609">
          <cell r="C2609" t="str">
            <v>C49SZX20250020SX</v>
          </cell>
          <cell r="Y2609">
            <v>15000000</v>
          </cell>
          <cell r="AG2609" t="str">
            <v>DAP SZ</v>
          </cell>
        </row>
        <row r="2610">
          <cell r="C2610" t="str">
            <v>C49SZX20250020SX</v>
          </cell>
          <cell r="Y2610">
            <v>15000000</v>
          </cell>
          <cell r="AG2610" t="str">
            <v>DAP SZ</v>
          </cell>
        </row>
        <row r="2611">
          <cell r="C2611" t="str">
            <v>C49SZX20250020SX</v>
          </cell>
          <cell r="Y2611">
            <v>8336500</v>
          </cell>
          <cell r="AG2611" t="str">
            <v>DAP SZ</v>
          </cell>
        </row>
        <row r="2612">
          <cell r="C2612" t="str">
            <v>C49SZX20250020SX</v>
          </cell>
          <cell r="Y2612">
            <v>8336500</v>
          </cell>
          <cell r="AG2612" t="str">
            <v>DAP SZ</v>
          </cell>
        </row>
        <row r="2613">
          <cell r="C2613" t="str">
            <v>C49SZX20250025SS</v>
          </cell>
          <cell r="Y2613">
            <v>11400000</v>
          </cell>
          <cell r="AG2613" t="str">
            <v>DAP DG</v>
          </cell>
        </row>
        <row r="2614">
          <cell r="C2614" t="str">
            <v>C49SZX20250021EC</v>
          </cell>
          <cell r="Y2614">
            <v>9800000</v>
          </cell>
          <cell r="AG2614" t="str">
            <v>DAP SZ</v>
          </cell>
        </row>
        <row r="2615">
          <cell r="C2615" t="str">
            <v>C49SZX20250022DX</v>
          </cell>
          <cell r="Y2615">
            <v>900000</v>
          </cell>
          <cell r="AG2615" t="str">
            <v>DDP SZ</v>
          </cell>
        </row>
        <row r="2616">
          <cell r="C2616" t="str">
            <v>C49SZX20250022DX</v>
          </cell>
          <cell r="Y2616">
            <v>900000</v>
          </cell>
          <cell r="AG2616" t="str">
            <v>DDP SZ</v>
          </cell>
        </row>
        <row r="2617">
          <cell r="C2617" t="str">
            <v>C49SZX20250023JY</v>
          </cell>
          <cell r="Y2617">
            <v>391100</v>
          </cell>
          <cell r="AG2617" t="str">
            <v>DDP SZ</v>
          </cell>
        </row>
        <row r="2618">
          <cell r="C2618" t="str">
            <v>C49SZX20250023JY</v>
          </cell>
          <cell r="Y2618">
            <v>391100</v>
          </cell>
          <cell r="AG2618" t="str">
            <v>DDP SZ</v>
          </cell>
        </row>
        <row r="2619">
          <cell r="C2619" t="str">
            <v>C49SZX20250028EC</v>
          </cell>
          <cell r="Y2619">
            <v>370000</v>
          </cell>
          <cell r="AG2619" t="str">
            <v>DDP DG</v>
          </cell>
        </row>
        <row r="2620">
          <cell r="C2620" t="str">
            <v>C49SZX20250028EC</v>
          </cell>
          <cell r="Y2620">
            <v>370000</v>
          </cell>
          <cell r="AG2620" t="str">
            <v>DDP DG</v>
          </cell>
        </row>
        <row r="2621">
          <cell r="C2621" t="str">
            <v>C49SZX20250027BH</v>
          </cell>
          <cell r="Y2621">
            <v>8180000</v>
          </cell>
          <cell r="AG2621" t="str">
            <v>DAP SZ</v>
          </cell>
        </row>
        <row r="2622">
          <cell r="C2622" t="str">
            <v>C49SZX20250030SX</v>
          </cell>
          <cell r="Y2622">
            <v>453250</v>
          </cell>
          <cell r="AG2622" t="str">
            <v>DDP HZ</v>
          </cell>
        </row>
        <row r="2623">
          <cell r="C2623" t="str">
            <v>C49SZX20250030SX</v>
          </cell>
          <cell r="Y2623">
            <v>453250</v>
          </cell>
          <cell r="AG2623" t="str">
            <v>DDP HZ</v>
          </cell>
        </row>
        <row r="2624">
          <cell r="C2624" t="str">
            <v>C49SZX20250029JY</v>
          </cell>
          <cell r="Y2624">
            <v>402500</v>
          </cell>
          <cell r="AG2624" t="str">
            <v>DDP SZ</v>
          </cell>
        </row>
        <row r="2625">
          <cell r="C2625" t="str">
            <v>C49SZX20250029JY</v>
          </cell>
          <cell r="Y2625">
            <v>402500</v>
          </cell>
          <cell r="AG2625" t="str">
            <v>DDP SZ</v>
          </cell>
        </row>
        <row r="2626">
          <cell r="C2626" t="str">
            <v>C49SZX20250026JL</v>
          </cell>
          <cell r="Y2626">
            <v>375000</v>
          </cell>
          <cell r="AG2626" t="str">
            <v>DDP SZ</v>
          </cell>
        </row>
        <row r="2627">
          <cell r="C2627" t="str">
            <v>C49SZX20250032SX</v>
          </cell>
          <cell r="Y2627">
            <v>480000</v>
          </cell>
          <cell r="AG2627" t="str">
            <v>DDP SZ</v>
          </cell>
        </row>
        <row r="2628">
          <cell r="C2628" t="str">
            <v>C49SZX20250032SX</v>
          </cell>
          <cell r="Y2628">
            <v>480000</v>
          </cell>
          <cell r="AG2628" t="str">
            <v>DDP SZ</v>
          </cell>
        </row>
        <row r="2629">
          <cell r="C2629" t="str">
            <v>C49SZX20250033SX</v>
          </cell>
          <cell r="Y2629">
            <v>395000</v>
          </cell>
          <cell r="AG2629" t="str">
            <v>DDP DG</v>
          </cell>
        </row>
        <row r="2630">
          <cell r="C2630" t="str">
            <v>C49SZX20250033SX</v>
          </cell>
          <cell r="Y2630">
            <v>155000</v>
          </cell>
          <cell r="AG2630" t="str">
            <v>DDP DG</v>
          </cell>
        </row>
        <row r="2631">
          <cell r="C2631" t="str">
            <v>C49SZX20250036SX</v>
          </cell>
          <cell r="Y2631">
            <v>389000</v>
          </cell>
          <cell r="AG2631" t="str">
            <v>DDP HZ</v>
          </cell>
        </row>
        <row r="2632">
          <cell r="C2632" t="str">
            <v>C49SZX20250035SX</v>
          </cell>
          <cell r="Y2632">
            <v>7080000</v>
          </cell>
          <cell r="AG2632" t="str">
            <v>DAP SZ</v>
          </cell>
        </row>
        <row r="2633">
          <cell r="C2633" t="str">
            <v>C49SZX20250038HC</v>
          </cell>
          <cell r="Y2633">
            <v>8299000</v>
          </cell>
          <cell r="AG2633" t="str">
            <v>DAP SZ</v>
          </cell>
        </row>
        <row r="2634">
          <cell r="C2634" t="str">
            <v>C49SZX20250040SX</v>
          </cell>
          <cell r="Y2634">
            <v>393000</v>
          </cell>
          <cell r="AG2634" t="str">
            <v>DDP SZ</v>
          </cell>
        </row>
        <row r="2635">
          <cell r="C2635" t="str">
            <v>C49SZX20250040SX</v>
          </cell>
          <cell r="Y2635">
            <v>393000</v>
          </cell>
          <cell r="AG2635" t="str">
            <v>DDP SZ</v>
          </cell>
        </row>
        <row r="2636">
          <cell r="C2636" t="str">
            <v>C49SZX20250040SX</v>
          </cell>
          <cell r="Y2636">
            <v>393000</v>
          </cell>
          <cell r="AG2636" t="str">
            <v>DDP SZ</v>
          </cell>
        </row>
        <row r="2637">
          <cell r="C2637" t="str">
            <v>C49SZX20250039EC</v>
          </cell>
          <cell r="Y2637">
            <v>980000</v>
          </cell>
          <cell r="AG2637" t="str">
            <v>DDP ZH</v>
          </cell>
        </row>
        <row r="2638">
          <cell r="C2638" t="str">
            <v>C49SZX20250039EC</v>
          </cell>
          <cell r="Y2638">
            <v>980000</v>
          </cell>
          <cell r="AG2638" t="str">
            <v>DDP ZH</v>
          </cell>
        </row>
        <row r="2639">
          <cell r="C2639" t="str">
            <v>C49SZX20250039EC</v>
          </cell>
          <cell r="Y2639">
            <v>980000</v>
          </cell>
          <cell r="AG2639" t="str">
            <v>DDP ZH</v>
          </cell>
        </row>
        <row r="2640">
          <cell r="C2640" t="str">
            <v>C49SZX20250039EC</v>
          </cell>
          <cell r="Y2640">
            <v>900000</v>
          </cell>
          <cell r="AG2640" t="str">
            <v>DDP ZH</v>
          </cell>
        </row>
        <row r="2641">
          <cell r="C2641" t="str">
            <v>C49SZX20250039EC</v>
          </cell>
          <cell r="Y2641">
            <v>680000</v>
          </cell>
          <cell r="AG2641" t="str">
            <v>DDP ZH</v>
          </cell>
        </row>
        <row r="2642">
          <cell r="C2642" t="str">
            <v>C49SZX20250039EC</v>
          </cell>
          <cell r="Y2642">
            <v>680000</v>
          </cell>
          <cell r="AG2642" t="str">
            <v>DDP ZH</v>
          </cell>
        </row>
        <row r="2643">
          <cell r="C2643" t="str">
            <v>C49SZX20250031JY</v>
          </cell>
          <cell r="Y2643">
            <v>386000</v>
          </cell>
          <cell r="AG2643" t="str">
            <v>DDP YJ</v>
          </cell>
        </row>
        <row r="2644">
          <cell r="C2644" t="str">
            <v>C49SZX20250041SS</v>
          </cell>
          <cell r="Y2644">
            <v>410000</v>
          </cell>
          <cell r="AG2644" t="str">
            <v>DDP SZ</v>
          </cell>
        </row>
        <row r="2645">
          <cell r="C2645" t="str">
            <v>C49SZX20250040SX</v>
          </cell>
          <cell r="Y2645">
            <v>393000</v>
          </cell>
          <cell r="AG2645" t="str">
            <v>DDP SZ</v>
          </cell>
        </row>
        <row r="2646">
          <cell r="C2646" t="str">
            <v>C49SZX20250040SX</v>
          </cell>
          <cell r="Y2646">
            <v>393000</v>
          </cell>
          <cell r="AG2646" t="str">
            <v>DDP SZ</v>
          </cell>
        </row>
      </sheetData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U3997" totalsRowShown="0" headerRowDxfId="80" dataDxfId="78" headerRowBorderDxfId="79" tableBorderDxfId="77">
  <autoFilter ref="A1:AU3997" xr:uid="{A45583E2-F1E3-414A-85B7-FCF03CE7C6FC}"/>
  <tableColumns count="47">
    <tableColumn id="1" xr3:uid="{AAE9CE7A-6EE5-684B-BD8B-6FB306BD4AA2}" name="FY_Contract" dataDxfId="76"/>
    <tableColumn id="2" xr3:uid="{6DD04691-AC56-2D44-8010-202EFF160852}" name="Contract_Yr" dataDxfId="75"/>
    <tableColumn id="3" xr3:uid="{5DA8E0A0-39FB-BB4F-8D7D-511A2970B9E7}" name="Contract_Month" dataDxfId="74"/>
    <tableColumn id="41" xr3:uid="{2ACA8F28-14CE-5F4D-B426-8592D3E37B68}" name="FQ(Contract)" dataDxfId="73"/>
    <tableColumn id="4" xr3:uid="{EAA0CFF9-B844-6E4F-AE8E-FDFAF111D1EA}" name="FY_INV" dataDxfId="72"/>
    <tableColumn id="5" xr3:uid="{1925BE00-6C62-5C40-8C03-E61BE8CBFBDA}" name="Inv_Yr" dataDxfId="71"/>
    <tableColumn id="6" xr3:uid="{CE663C22-ACEB-1F44-89EA-16CBA3F75EE8}" name="Inv_Month" dataDxfId="70"/>
    <tableColumn id="7" xr3:uid="{FA7DE3F2-58FD-5A4B-98EA-C85A23C795DD}" name="Contract Cancelled_x000a_Month(due to YAMAHA delivery)" dataDxfId="69"/>
    <tableColumn id="8" xr3:uid="{E9D14EAF-764F-7948-AA3A-467F3CA849CA}" name="FQ(Invoice)" dataDxfId="68"/>
    <tableColumn id="9" xr3:uid="{80BEA84F-85F1-EF45-B44A-E7A29335712A}" name="Contract_No." dataDxfId="67"/>
    <tableColumn id="10" xr3:uid="{1A61F2DF-64BD-CE4F-9A6D-6D912C9FCD60}" name="Customer_Name" dataDxfId="66"/>
    <tableColumn id="42" xr3:uid="{CEBF68FB-82CA-C241-B227-C6C1FCCABFE1}" name="Ordered_Items" dataDxfId="65"/>
    <tableColumn id="12" xr3:uid="{58A21035-FFFC-FE4D-932C-573A25109147}" name="BRAND" dataDxfId="64"/>
    <tableColumn id="13" xr3:uid="{0BD97201-BE7C-5947-A031-9B9E32363AEC}" name="Item Qty" dataDxfId="63"/>
    <tableColumn id="14" xr3:uid="{CD8B0CF5-AC6D-9C44-823D-894FA3996830}" name="QTY(Feeder/ Nozzle/Accessories)" dataDxfId="62"/>
    <tableColumn id="15" xr3:uid="{D596FB67-9716-E34E-83F3-E9B087FC9D78}" name="Product_Type" dataDxfId="61"/>
    <tableColumn id="16" xr3:uid="{3755E707-C533-EB4B-B691-9D181F5F4D00}" name="New_Customer" dataDxfId="60"/>
    <tableColumn id="17" xr3:uid="{38980276-396A-2741-9309-A7FAC3105339}" name="COST_CENTRE" dataDxfId="59"/>
    <tableColumn id="18" xr3:uid="{D808C100-E07E-1043-B266-076B2B30BB2D}" name="Region" dataDxfId="58"/>
    <tableColumn id="19" xr3:uid="{0D51CAF2-B0C9-B347-8B82-CABB6DF0A0FF}" name="Location" dataDxfId="57"/>
    <tableColumn id="20" xr3:uid="{54FB57A7-B461-1742-9E6E-62E4E17CCB33}" name="Territeries" dataDxfId="56"/>
    <tableColumn id="21" xr3:uid="{32EA7D3E-9A57-1346-833B-BCC6DE2B9CDA}" name="Salesman" dataDxfId="55"/>
    <tableColumn id="22" xr3:uid="{2B115E8E-C749-874C-A1EA-00343DFA4914}" name="Curr" dataDxfId="54"/>
    <tableColumn id="23" xr3:uid="{C8303ADB-7A05-B644-A090-0C48B3042F89}" name="Contract Unit Price" dataDxfId="53"/>
    <tableColumn id="24" xr3:uid="{5BE49477-DF64-D049-96E2-6CAD890E2EA4}" name="VAT" dataDxfId="52"/>
    <tableColumn id="25" xr3:uid="{3D797418-8B29-A649-8BC4-E04C6619DE2E}" name="Signed Contract Amt" dataDxfId="51"/>
    <tableColumn id="26" xr3:uid="{476E64A9-124A-9548-85A7-6108450DFAAF}" name="Rate" dataDxfId="50"/>
    <tableColumn id="27" xr3:uid="{8FCA62EF-C920-A146-90F6-505F525E7A60}" name="Before tax Inv Amt (HKD)" dataDxfId="49"/>
    <tableColumn id="28" xr3:uid="{4EF416A5-534F-F543-AE13-B9B0B589096F}" name="G.P.  (HKD)" dataDxfId="48"/>
    <tableColumn id="29" xr3:uid="{BD20A655-677C-B84F-A51A-041C90BF7E67}" name="G.P. %" dataDxfId="47"/>
    <tableColumn id="30" xr3:uid="{242FB1B0-5A85-CD4B-A9E1-126C07CDA70F}" name="New Customer Qty" dataDxfId="46"/>
    <tableColumn id="31" xr3:uid="{58F4A1A1-47C9-1E43-8A95-625FF6547678}" name="New Customer Qty(Contract month)" dataDxfId="45"/>
    <tableColumn id="32" xr3:uid="{F3D4DEEC-53C2-6349-9CE2-E268DD946B2A}" name="Signed Contract Qty" dataDxfId="44"/>
    <tableColumn id="33" xr3:uid="{C8185536-B203-AA45-B0E4-36800B70926F}" name="Invoiced Contract Qty" dataDxfId="43"/>
    <tableColumn id="34" xr3:uid="{1EC37648-CC4C-C142-A616-BA9753252F28}" name="INVOICE  AMOUNT HKD of month" dataDxfId="42"/>
    <tableColumn id="35" xr3:uid="{5F4522B6-EAD9-F04E-A867-6287622DEAF3}" name="GP ( HKD) of month" dataDxfId="41"/>
    <tableColumn id="36" xr3:uid="{6AA1D995-9017-FB4E-A3AB-C846363DF78E}" name="GP%_of_month" dataDxfId="40"/>
    <tableColumn id="37" xr3:uid="{F4748927-DC9C-454F-8008-8C1DE3849D97}" name="INV NO." dataDxfId="39"/>
    <tableColumn id="38" xr3:uid="{B17BF2DE-1699-AC4A-ACB4-8EF428F40280}" name="ISSUED INV_x000a_AMOUNT_x000a_" dataDxfId="38"/>
    <tableColumn id="39" xr3:uid="{455EA308-FF47-914C-8AA3-88C9FDBB59F1}" name="S/N" dataDxfId="37"/>
    <tableColumn id="40" xr3:uid="{AF10112C-DE0C-CE4E-9895-A3798FA91332}" name="Remarks" dataDxfId="36"/>
    <tableColumn id="11" xr3:uid="{924118CF-3456-B642-A0DE-075C50629FEE}" name="INV YR&amp;MONTH" dataDxfId="35">
      <calculatedColumnFormula>IF(F2="","",F2&amp;G2)</calculatedColumnFormula>
    </tableColumn>
    <tableColumn id="43" xr3:uid="{EF9680DE-D49E-A147-8E74-0FBC400753FC}" name="INV YR&amp;MONTH&amp;CUR" dataDxfId="34">
      <calculatedColumnFormula>IF(W2="","",F2&amp;G2&amp;W2)</calculatedColumnFormula>
    </tableColumn>
    <tableColumn id="45" xr3:uid="{447CD2C3-FCAB-1146-B89C-8D8D9D128FC5}" name="BRAND_Details" dataDxfId="33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2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1">
      <calculatedColumnFormula>IF(ISNUMBER(AS2), IF(AS2&gt;=0, IF(AS2&lt;=3, "0-3 months", IF(AS2&lt;=6, "4-6 months", "&gt; 6 months"))), "")</calculatedColumnFormula>
    </tableColumn>
    <tableColumn id="47" xr3:uid="{411455AE-610B-4E92-95BE-9171833627DD}" name="Delivery_Terms" dataDxfId="30">
      <calculatedColumnFormula array="1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U1046272"/>
  <sheetViews>
    <sheetView tabSelected="1" topLeftCell="AC1" zoomScale="70" zoomScaleNormal="70" workbookViewId="0">
      <pane ySplit="1" topLeftCell="A2" activePane="bottomLeft" state="frozen"/>
      <selection activeCell="L1" sqref="L1"/>
      <selection pane="bottomLeft" activeCell="AV5" sqref="AV5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customWidth="1"/>
    <col min="22" max="22" width="12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  <col min="47" max="47" width="19.796875" style="15" bestFit="1" customWidth="1"/>
  </cols>
  <sheetData>
    <row r="1" spans="1:47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3428</v>
      </c>
      <c r="K1" s="141" t="s">
        <v>3426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3427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3749</v>
      </c>
      <c r="AA1" s="7" t="s">
        <v>23</v>
      </c>
      <c r="AB1" s="98" t="s">
        <v>24</v>
      </c>
      <c r="AC1" s="98" t="s">
        <v>25</v>
      </c>
      <c r="AD1" s="175" t="s">
        <v>26</v>
      </c>
      <c r="AE1" s="99" t="s">
        <v>27</v>
      </c>
      <c r="AF1" s="99" t="s">
        <v>28</v>
      </c>
      <c r="AG1" s="99" t="s">
        <v>29</v>
      </c>
      <c r="AH1" s="99" t="s">
        <v>30</v>
      </c>
      <c r="AI1" s="100" t="s">
        <v>31</v>
      </c>
      <c r="AJ1" s="100" t="s">
        <v>32</v>
      </c>
      <c r="AK1" s="101" t="s">
        <v>33</v>
      </c>
      <c r="AL1" s="9" t="s">
        <v>34</v>
      </c>
      <c r="AM1" s="10" t="s">
        <v>35</v>
      </c>
      <c r="AN1" s="10" t="s">
        <v>36</v>
      </c>
      <c r="AO1" s="11" t="s">
        <v>37</v>
      </c>
      <c r="AP1" s="101" t="s">
        <v>38</v>
      </c>
      <c r="AQ1" s="101" t="s">
        <v>39</v>
      </c>
      <c r="AR1" s="205" t="s">
        <v>3418</v>
      </c>
      <c r="AS1" s="144" t="s">
        <v>40</v>
      </c>
      <c r="AT1" s="145" t="s">
        <v>3419</v>
      </c>
      <c r="AU1" s="144" t="s">
        <v>3756</v>
      </c>
    </row>
    <row r="2" spans="1:47" s="12" customFormat="1">
      <c r="A2" s="33" t="s">
        <v>543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41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430</v>
      </c>
      <c r="K2" s="155" t="s">
        <v>431</v>
      </c>
      <c r="L2" s="17" t="s">
        <v>67</v>
      </c>
      <c r="M2" s="13" t="s">
        <v>60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68</v>
      </c>
      <c r="R2" s="13" t="s">
        <v>62</v>
      </c>
      <c r="S2" s="13" t="s">
        <v>50</v>
      </c>
      <c r="T2" s="13" t="s">
        <v>88</v>
      </c>
      <c r="U2" s="13" t="s">
        <v>70</v>
      </c>
      <c r="V2" s="13" t="s">
        <v>94</v>
      </c>
      <c r="W2" s="13" t="s">
        <v>64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432</v>
      </c>
      <c r="AM2" s="17">
        <v>2590000</v>
      </c>
      <c r="AN2" s="17" t="s">
        <v>433</v>
      </c>
      <c r="AO2" s="17" t="s">
        <v>434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  <c r="AU2" s="22" t="str" cm="1">
        <f t="array" ref="AU2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f>
        <v>NA</v>
      </c>
    </row>
    <row r="3" spans="1:47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41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735</v>
      </c>
      <c r="K3" s="155" t="s">
        <v>736</v>
      </c>
      <c r="L3" s="17" t="s">
        <v>77</v>
      </c>
      <c r="M3" s="13" t="s">
        <v>60</v>
      </c>
      <c r="N3" s="13">
        <v>1</v>
      </c>
      <c r="O3" s="13"/>
      <c r="P3" s="33" t="str">
        <f t="shared" si="2"/>
        <v>MAIN UNIT</v>
      </c>
      <c r="Q3" s="13" t="s">
        <v>68</v>
      </c>
      <c r="R3" s="13" t="s">
        <v>62</v>
      </c>
      <c r="S3" s="13" t="s">
        <v>49</v>
      </c>
      <c r="T3" s="13" t="s">
        <v>78</v>
      </c>
      <c r="U3" s="13" t="s">
        <v>79</v>
      </c>
      <c r="V3" s="13" t="s">
        <v>112</v>
      </c>
      <c r="W3" s="13" t="s">
        <v>737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  <c r="AU3" s="22" t="s">
        <v>3750</v>
      </c>
    </row>
    <row r="4" spans="1:47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47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821</v>
      </c>
      <c r="K4" s="155" t="s">
        <v>822</v>
      </c>
      <c r="L4" s="17" t="s">
        <v>67</v>
      </c>
      <c r="M4" s="13" t="s">
        <v>60</v>
      </c>
      <c r="N4" s="13">
        <v>1</v>
      </c>
      <c r="O4" s="13"/>
      <c r="P4" s="33" t="str">
        <f t="shared" si="2"/>
        <v>MAIN UNIT</v>
      </c>
      <c r="Q4" s="13" t="s">
        <v>68</v>
      </c>
      <c r="R4" s="13" t="s">
        <v>62</v>
      </c>
      <c r="S4" s="13" t="s">
        <v>49</v>
      </c>
      <c r="T4" s="13" t="s">
        <v>249</v>
      </c>
      <c r="U4" s="13" t="s">
        <v>79</v>
      </c>
      <c r="V4" s="13" t="s">
        <v>112</v>
      </c>
      <c r="W4" s="13" t="s">
        <v>64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  <c r="AU4" s="22" t="s">
        <v>3750</v>
      </c>
    </row>
    <row r="5" spans="1:47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47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821</v>
      </c>
      <c r="K5" s="155" t="s">
        <v>822</v>
      </c>
      <c r="L5" s="17" t="s">
        <v>92</v>
      </c>
      <c r="M5" s="13" t="s">
        <v>60</v>
      </c>
      <c r="N5" s="13">
        <v>1</v>
      </c>
      <c r="O5" s="13"/>
      <c r="P5" s="33" t="str">
        <f t="shared" si="2"/>
        <v>MAIN UNIT</v>
      </c>
      <c r="Q5" s="13" t="s">
        <v>68</v>
      </c>
      <c r="R5" s="13" t="s">
        <v>62</v>
      </c>
      <c r="S5" s="13" t="s">
        <v>49</v>
      </c>
      <c r="T5" s="13" t="s">
        <v>249</v>
      </c>
      <c r="U5" s="13" t="s">
        <v>79</v>
      </c>
      <c r="V5" s="13" t="s">
        <v>112</v>
      </c>
      <c r="W5" s="13" t="s">
        <v>64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  <c r="AU5" s="22" t="s">
        <v>3750</v>
      </c>
    </row>
    <row r="6" spans="1:47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41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137</v>
      </c>
      <c r="K6" s="155" t="s">
        <v>138</v>
      </c>
      <c r="L6" s="17" t="s">
        <v>92</v>
      </c>
      <c r="M6" s="13" t="s">
        <v>60</v>
      </c>
      <c r="N6" s="13">
        <v>1</v>
      </c>
      <c r="O6" s="13"/>
      <c r="P6" s="33" t="str">
        <f t="shared" si="2"/>
        <v>MAIN UNIT</v>
      </c>
      <c r="Q6" s="13" t="s">
        <v>68</v>
      </c>
      <c r="R6" s="13" t="s">
        <v>62</v>
      </c>
      <c r="S6" s="13" t="s">
        <v>49</v>
      </c>
      <c r="T6" s="13" t="s">
        <v>78</v>
      </c>
      <c r="U6" s="13" t="s">
        <v>79</v>
      </c>
      <c r="V6" s="13" t="s">
        <v>126</v>
      </c>
      <c r="W6" s="13" t="s">
        <v>109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  <c r="AU6" s="22" t="s">
        <v>3751</v>
      </c>
    </row>
    <row r="7" spans="1:47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56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137</v>
      </c>
      <c r="K7" s="155" t="s">
        <v>138</v>
      </c>
      <c r="L7" s="17" t="s">
        <v>77</v>
      </c>
      <c r="M7" s="13" t="s">
        <v>60</v>
      </c>
      <c r="N7" s="13">
        <v>2</v>
      </c>
      <c r="O7" s="13"/>
      <c r="P7" s="33" t="str">
        <f t="shared" si="2"/>
        <v>MAIN UNIT</v>
      </c>
      <c r="Q7" s="13" t="s">
        <v>68</v>
      </c>
      <c r="R7" s="13" t="s">
        <v>62</v>
      </c>
      <c r="S7" s="13" t="s">
        <v>49</v>
      </c>
      <c r="T7" s="13"/>
      <c r="U7" s="13" t="s">
        <v>79</v>
      </c>
      <c r="V7" s="13" t="s">
        <v>126</v>
      </c>
      <c r="W7" s="13" t="s">
        <v>109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  <c r="AU7" s="22" t="s">
        <v>3751</v>
      </c>
    </row>
    <row r="8" spans="1:47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56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152</v>
      </c>
      <c r="K8" s="155" t="s">
        <v>153</v>
      </c>
      <c r="L8" s="17" t="s">
        <v>77</v>
      </c>
      <c r="M8" s="13" t="s">
        <v>60</v>
      </c>
      <c r="N8" s="13">
        <v>1</v>
      </c>
      <c r="O8" s="13"/>
      <c r="P8" s="33" t="str">
        <f t="shared" si="2"/>
        <v>MAIN UNIT</v>
      </c>
      <c r="Q8" s="13" t="s">
        <v>68</v>
      </c>
      <c r="R8" s="13" t="s">
        <v>62</v>
      </c>
      <c r="S8" s="13" t="s">
        <v>49</v>
      </c>
      <c r="T8" s="13"/>
      <c r="U8" s="13"/>
      <c r="V8" s="13" t="s">
        <v>131</v>
      </c>
      <c r="W8" s="13" t="s">
        <v>109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  <c r="AU8" s="22">
        <v>0</v>
      </c>
    </row>
    <row r="9" spans="1:47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56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152</v>
      </c>
      <c r="K9" s="155" t="s">
        <v>153</v>
      </c>
      <c r="L9" s="17" t="s">
        <v>59</v>
      </c>
      <c r="M9" s="13" t="s">
        <v>60</v>
      </c>
      <c r="N9" s="13">
        <v>1</v>
      </c>
      <c r="O9" s="13"/>
      <c r="P9" s="33" t="str">
        <f t="shared" si="2"/>
        <v>MAIN UNIT</v>
      </c>
      <c r="Q9" s="13" t="s">
        <v>68</v>
      </c>
      <c r="R9" s="13" t="s">
        <v>62</v>
      </c>
      <c r="S9" s="13" t="s">
        <v>49</v>
      </c>
      <c r="T9" s="13"/>
      <c r="U9" s="13"/>
      <c r="V9" s="13" t="s">
        <v>131</v>
      </c>
      <c r="W9" s="13" t="s">
        <v>109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  <c r="AU9" s="22">
        <v>0</v>
      </c>
    </row>
    <row r="10" spans="1:47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41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340</v>
      </c>
      <c r="K10" s="155" t="s">
        <v>341</v>
      </c>
      <c r="L10" s="17" t="s">
        <v>77</v>
      </c>
      <c r="M10" s="13" t="s">
        <v>60</v>
      </c>
      <c r="N10" s="13">
        <v>1</v>
      </c>
      <c r="O10" s="13"/>
      <c r="P10" s="33" t="str">
        <f t="shared" si="2"/>
        <v>MAIN UNIT</v>
      </c>
      <c r="Q10" s="13" t="s">
        <v>61</v>
      </c>
      <c r="R10" s="13" t="s">
        <v>62</v>
      </c>
      <c r="S10" s="13" t="s">
        <v>49</v>
      </c>
      <c r="T10" s="13" t="s">
        <v>249</v>
      </c>
      <c r="U10" s="13" t="s">
        <v>79</v>
      </c>
      <c r="V10" s="13" t="s">
        <v>126</v>
      </c>
      <c r="W10" s="13" t="s">
        <v>109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  <c r="AU10" s="22" t="s">
        <v>3751</v>
      </c>
    </row>
    <row r="11" spans="1:47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47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541</v>
      </c>
      <c r="K11" s="155" t="s">
        <v>542</v>
      </c>
      <c r="L11" s="17" t="s">
        <v>77</v>
      </c>
      <c r="M11" s="13" t="s">
        <v>60</v>
      </c>
      <c r="N11" s="13">
        <v>1</v>
      </c>
      <c r="O11" s="13"/>
      <c r="P11" s="33" t="str">
        <f t="shared" si="2"/>
        <v>MAIN UNIT</v>
      </c>
      <c r="Q11" s="13" t="s">
        <v>61</v>
      </c>
      <c r="R11" s="13" t="s">
        <v>62</v>
      </c>
      <c r="S11" s="13" t="s">
        <v>49</v>
      </c>
      <c r="T11" s="13" t="s">
        <v>78</v>
      </c>
      <c r="U11" s="13" t="s">
        <v>79</v>
      </c>
      <c r="V11" s="13" t="s">
        <v>131</v>
      </c>
      <c r="W11" s="13" t="s">
        <v>109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543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  <c r="AU11" s="22" t="s">
        <v>3752</v>
      </c>
    </row>
    <row r="12" spans="1:47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41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558</v>
      </c>
      <c r="K12" s="155" t="s">
        <v>559</v>
      </c>
      <c r="L12" s="17" t="s">
        <v>92</v>
      </c>
      <c r="M12" s="13" t="s">
        <v>60</v>
      </c>
      <c r="N12" s="13">
        <v>5</v>
      </c>
      <c r="O12" s="13"/>
      <c r="P12" s="33" t="str">
        <f t="shared" si="2"/>
        <v>MAIN UNIT</v>
      </c>
      <c r="Q12" s="13" t="s">
        <v>61</v>
      </c>
      <c r="R12" s="13" t="s">
        <v>62</v>
      </c>
      <c r="S12" s="13" t="s">
        <v>49</v>
      </c>
      <c r="T12" s="13" t="s">
        <v>78</v>
      </c>
      <c r="U12" s="13" t="s">
        <v>79</v>
      </c>
      <c r="V12" s="13" t="s">
        <v>131</v>
      </c>
      <c r="W12" s="13" t="s">
        <v>109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  <c r="AU12" s="22" t="s">
        <v>3752</v>
      </c>
    </row>
    <row r="13" spans="1:47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41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558</v>
      </c>
      <c r="K13" s="155" t="s">
        <v>559</v>
      </c>
      <c r="L13" s="17" t="s">
        <v>67</v>
      </c>
      <c r="M13" s="13" t="s">
        <v>60</v>
      </c>
      <c r="N13" s="13">
        <v>2</v>
      </c>
      <c r="O13" s="13"/>
      <c r="P13" s="33" t="str">
        <f t="shared" si="2"/>
        <v>MAIN UNIT</v>
      </c>
      <c r="Q13" s="13" t="s">
        <v>61</v>
      </c>
      <c r="R13" s="13" t="s">
        <v>62</v>
      </c>
      <c r="S13" s="13" t="s">
        <v>49</v>
      </c>
      <c r="T13" s="13" t="s">
        <v>78</v>
      </c>
      <c r="U13" s="13" t="s">
        <v>79</v>
      </c>
      <c r="V13" s="13" t="s">
        <v>131</v>
      </c>
      <c r="W13" s="13" t="s">
        <v>109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  <c r="AU13" s="22" t="s">
        <v>3752</v>
      </c>
    </row>
    <row r="14" spans="1:47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185</v>
      </c>
      <c r="F14" s="13" t="s">
        <v>185</v>
      </c>
      <c r="G14" s="152" t="s">
        <v>185</v>
      </c>
      <c r="H14" s="155"/>
      <c r="I14" s="33" t="str">
        <f t="shared" si="1"/>
        <v>Cancel</v>
      </c>
      <c r="J14" s="186" t="s">
        <v>629</v>
      </c>
      <c r="K14" s="155" t="s">
        <v>630</v>
      </c>
      <c r="L14" s="17" t="s">
        <v>92</v>
      </c>
      <c r="M14" s="13" t="s">
        <v>60</v>
      </c>
      <c r="N14" s="13">
        <v>5</v>
      </c>
      <c r="O14" s="13"/>
      <c r="P14" s="33" t="str">
        <f t="shared" si="2"/>
        <v>MAIN UNIT</v>
      </c>
      <c r="Q14" s="13" t="s">
        <v>61</v>
      </c>
      <c r="R14" s="13" t="s">
        <v>62</v>
      </c>
      <c r="S14" s="13" t="s">
        <v>49</v>
      </c>
      <c r="T14" s="13" t="s">
        <v>78</v>
      </c>
      <c r="U14" s="13" t="s">
        <v>79</v>
      </c>
      <c r="V14" s="13" t="s">
        <v>131</v>
      </c>
      <c r="W14" s="13" t="s">
        <v>109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499582152.5142017</v>
      </c>
      <c r="AJ14" s="19">
        <f t="shared" si="8"/>
        <v>59520528.679470733</v>
      </c>
      <c r="AK14" s="20">
        <f t="shared" si="9"/>
        <v>0.11914062257814291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  <c r="AU14" s="22" t="s">
        <v>3752</v>
      </c>
    </row>
    <row r="15" spans="1:47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185</v>
      </c>
      <c r="F15" s="13" t="s">
        <v>185</v>
      </c>
      <c r="G15" s="152" t="s">
        <v>185</v>
      </c>
      <c r="H15" s="155"/>
      <c r="I15" s="33" t="str">
        <f t="shared" si="1"/>
        <v>Cancel</v>
      </c>
      <c r="J15" s="186" t="s">
        <v>629</v>
      </c>
      <c r="K15" s="155" t="s">
        <v>630</v>
      </c>
      <c r="L15" s="17" t="s">
        <v>67</v>
      </c>
      <c r="M15" s="13" t="s">
        <v>60</v>
      </c>
      <c r="N15" s="13">
        <v>2</v>
      </c>
      <c r="O15" s="13"/>
      <c r="P15" s="33" t="str">
        <f t="shared" si="2"/>
        <v>MAIN UNIT</v>
      </c>
      <c r="Q15" s="13" t="s">
        <v>61</v>
      </c>
      <c r="R15" s="13" t="s">
        <v>62</v>
      </c>
      <c r="S15" s="13" t="s">
        <v>49</v>
      </c>
      <c r="T15" s="13" t="s">
        <v>78</v>
      </c>
      <c r="U15" s="13" t="s">
        <v>79</v>
      </c>
      <c r="V15" s="13" t="s">
        <v>131</v>
      </c>
      <c r="W15" s="13" t="s">
        <v>109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499582152.5142017</v>
      </c>
      <c r="AJ15" s="19">
        <f t="shared" si="8"/>
        <v>59520528.679470733</v>
      </c>
      <c r="AK15" s="20">
        <f t="shared" si="9"/>
        <v>0.11914062257814291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  <c r="AU15" s="22" t="s">
        <v>3752</v>
      </c>
    </row>
    <row r="16" spans="1:47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48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559</v>
      </c>
      <c r="L16" s="17" t="s">
        <v>2629</v>
      </c>
      <c r="M16" s="13" t="s">
        <v>2630</v>
      </c>
      <c r="N16" s="13">
        <v>0</v>
      </c>
      <c r="O16" s="13"/>
      <c r="P16" s="33" t="str">
        <f t="shared" si="2"/>
        <v>C66 SERVICE/OTHERS</v>
      </c>
      <c r="Q16" s="13" t="s">
        <v>61</v>
      </c>
      <c r="R16" s="13" t="s">
        <v>62</v>
      </c>
      <c r="S16" s="13" t="s">
        <v>49</v>
      </c>
      <c r="T16" s="13" t="s">
        <v>78</v>
      </c>
      <c r="U16" s="13" t="s">
        <v>79</v>
      </c>
      <c r="V16" s="13" t="s">
        <v>131</v>
      </c>
      <c r="W16" s="13" t="s">
        <v>64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  <c r="AU16" s="22" t="s">
        <v>3240</v>
      </c>
    </row>
    <row r="17" spans="1:47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47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899</v>
      </c>
      <c r="K17" s="155" t="s">
        <v>900</v>
      </c>
      <c r="L17" s="17" t="s">
        <v>92</v>
      </c>
      <c r="M17" s="13" t="s">
        <v>60</v>
      </c>
      <c r="N17" s="13">
        <v>1</v>
      </c>
      <c r="O17" s="13"/>
      <c r="P17" s="33" t="str">
        <f t="shared" si="2"/>
        <v>MAIN UNIT</v>
      </c>
      <c r="Q17" s="13" t="s">
        <v>61</v>
      </c>
      <c r="R17" s="13" t="s">
        <v>62</v>
      </c>
      <c r="S17" s="13" t="s">
        <v>49</v>
      </c>
      <c r="T17" s="13" t="s">
        <v>78</v>
      </c>
      <c r="U17" s="13" t="s">
        <v>79</v>
      </c>
      <c r="V17" s="13" t="s">
        <v>134</v>
      </c>
      <c r="W17" s="13" t="s">
        <v>901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  <c r="AU17" s="22" t="s">
        <v>3752</v>
      </c>
    </row>
    <row r="18" spans="1:47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47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899</v>
      </c>
      <c r="K18" s="155" t="s">
        <v>900</v>
      </c>
      <c r="L18" s="17" t="s">
        <v>92</v>
      </c>
      <c r="M18" s="13" t="s">
        <v>60</v>
      </c>
      <c r="N18" s="13">
        <v>1</v>
      </c>
      <c r="O18" s="13"/>
      <c r="P18" s="33" t="str">
        <f t="shared" si="2"/>
        <v>MAIN UNIT</v>
      </c>
      <c r="Q18" s="13" t="s">
        <v>61</v>
      </c>
      <c r="R18" s="13" t="s">
        <v>62</v>
      </c>
      <c r="S18" s="13" t="s">
        <v>49</v>
      </c>
      <c r="T18" s="13" t="s">
        <v>78</v>
      </c>
      <c r="U18" s="13" t="s">
        <v>79</v>
      </c>
      <c r="V18" s="13" t="s">
        <v>134</v>
      </c>
      <c r="W18" s="13" t="s">
        <v>901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  <c r="AU18" s="22" t="s">
        <v>3752</v>
      </c>
    </row>
    <row r="19" spans="1:47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41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2776</v>
      </c>
      <c r="K19" s="155" t="s">
        <v>2777</v>
      </c>
      <c r="L19" s="17" t="s">
        <v>2778</v>
      </c>
      <c r="M19" s="13" t="s">
        <v>2607</v>
      </c>
      <c r="N19" s="13">
        <v>1</v>
      </c>
      <c r="O19" s="13"/>
      <c r="P19" s="33" t="str">
        <f t="shared" si="2"/>
        <v>MAIN UNIT</v>
      </c>
      <c r="Q19" s="13" t="s">
        <v>68</v>
      </c>
      <c r="R19" s="13" t="s">
        <v>2055</v>
      </c>
      <c r="S19" s="13" t="s">
        <v>49</v>
      </c>
      <c r="T19" s="13" t="s">
        <v>78</v>
      </c>
      <c r="U19" s="13" t="s">
        <v>79</v>
      </c>
      <c r="V19" s="13" t="s">
        <v>2779</v>
      </c>
      <c r="W19" s="13" t="s">
        <v>64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  <c r="AU19" s="22" t="s">
        <v>3750</v>
      </c>
    </row>
    <row r="20" spans="1:47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41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477</v>
      </c>
      <c r="K20" s="155" t="s">
        <v>478</v>
      </c>
      <c r="L20" s="17" t="s">
        <v>67</v>
      </c>
      <c r="M20" s="13" t="s">
        <v>60</v>
      </c>
      <c r="N20" s="13">
        <v>1</v>
      </c>
      <c r="O20" s="13"/>
      <c r="P20" s="33" t="str">
        <f t="shared" si="2"/>
        <v>MAIN UNIT</v>
      </c>
      <c r="Q20" s="13" t="s">
        <v>61</v>
      </c>
      <c r="R20" s="13" t="s">
        <v>62</v>
      </c>
      <c r="S20" s="13" t="s">
        <v>49</v>
      </c>
      <c r="T20" s="13" t="s">
        <v>479</v>
      </c>
      <c r="U20" s="13" t="s">
        <v>79</v>
      </c>
      <c r="V20" s="13" t="s">
        <v>131</v>
      </c>
      <c r="W20" s="13" t="s">
        <v>64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480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  <c r="AU20" s="22" t="s">
        <v>3757</v>
      </c>
    </row>
    <row r="21" spans="1:47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41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321</v>
      </c>
      <c r="K21" s="155" t="s">
        <v>322</v>
      </c>
      <c r="L21" s="17" t="s">
        <v>92</v>
      </c>
      <c r="M21" s="13" t="s">
        <v>60</v>
      </c>
      <c r="N21" s="13">
        <v>1</v>
      </c>
      <c r="O21" s="13"/>
      <c r="P21" s="33" t="str">
        <f t="shared" si="2"/>
        <v>MAIN UNIT</v>
      </c>
      <c r="Q21" s="13" t="s">
        <v>61</v>
      </c>
      <c r="R21" s="13" t="s">
        <v>62</v>
      </c>
      <c r="S21" s="13" t="s">
        <v>49</v>
      </c>
      <c r="T21" s="13"/>
      <c r="U21" s="13" t="s">
        <v>79</v>
      </c>
      <c r="V21" s="13" t="s">
        <v>63</v>
      </c>
      <c r="W21" s="13" t="s">
        <v>109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  <c r="AU21" s="22" t="s">
        <v>3752</v>
      </c>
    </row>
    <row r="22" spans="1:47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41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336</v>
      </c>
      <c r="K22" s="155" t="s">
        <v>337</v>
      </c>
      <c r="L22" s="17" t="s">
        <v>77</v>
      </c>
      <c r="M22" s="13" t="s">
        <v>60</v>
      </c>
      <c r="N22" s="13">
        <v>1</v>
      </c>
      <c r="O22" s="13"/>
      <c r="P22" s="33" t="str">
        <f t="shared" si="2"/>
        <v>MAIN UNIT</v>
      </c>
      <c r="Q22" s="13" t="s">
        <v>68</v>
      </c>
      <c r="R22" s="13" t="s">
        <v>62</v>
      </c>
      <c r="S22" s="13" t="s">
        <v>49</v>
      </c>
      <c r="T22" s="13" t="s">
        <v>249</v>
      </c>
      <c r="U22" s="13" t="s">
        <v>79</v>
      </c>
      <c r="V22" s="13" t="s">
        <v>308</v>
      </c>
      <c r="W22" s="13" t="s">
        <v>109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  <c r="AU22" s="22" t="s">
        <v>3751</v>
      </c>
    </row>
    <row r="23" spans="1:47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41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2795</v>
      </c>
      <c r="K23" s="155" t="s">
        <v>2796</v>
      </c>
      <c r="L23" s="17" t="s">
        <v>2788</v>
      </c>
      <c r="M23" s="13" t="s">
        <v>2607</v>
      </c>
      <c r="N23" s="13">
        <v>1</v>
      </c>
      <c r="O23" s="13"/>
      <c r="P23" s="33" t="str">
        <f t="shared" si="2"/>
        <v>MAIN UNIT</v>
      </c>
      <c r="Q23" s="13" t="s">
        <v>68</v>
      </c>
      <c r="R23" s="13" t="s">
        <v>2055</v>
      </c>
      <c r="S23" s="13" t="s">
        <v>49</v>
      </c>
      <c r="T23" s="13" t="s">
        <v>78</v>
      </c>
      <c r="U23" s="13" t="s">
        <v>79</v>
      </c>
      <c r="V23" s="13" t="s">
        <v>2779</v>
      </c>
      <c r="W23" s="13" t="s">
        <v>901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  <c r="AU23" s="22" t="s">
        <v>3752</v>
      </c>
    </row>
    <row r="24" spans="1:47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41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171</v>
      </c>
      <c r="K24" s="155" t="s">
        <v>172</v>
      </c>
      <c r="L24" s="17" t="s">
        <v>77</v>
      </c>
      <c r="M24" s="13" t="s">
        <v>60</v>
      </c>
      <c r="N24" s="13">
        <v>3</v>
      </c>
      <c r="O24" s="13"/>
      <c r="P24" s="33" t="str">
        <f t="shared" si="2"/>
        <v>MAIN UNIT</v>
      </c>
      <c r="Q24" s="13" t="s">
        <v>61</v>
      </c>
      <c r="R24" s="13" t="s">
        <v>62</v>
      </c>
      <c r="S24" s="13" t="s">
        <v>49</v>
      </c>
      <c r="T24" s="13" t="s">
        <v>78</v>
      </c>
      <c r="U24" s="13" t="s">
        <v>79</v>
      </c>
      <c r="V24" s="13" t="s">
        <v>80</v>
      </c>
      <c r="W24" s="13" t="s">
        <v>109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  <c r="AU24" s="22" t="s">
        <v>3752</v>
      </c>
    </row>
    <row r="25" spans="1:47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41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173</v>
      </c>
      <c r="K25" s="155" t="s">
        <v>172</v>
      </c>
      <c r="L25" s="17" t="s">
        <v>100</v>
      </c>
      <c r="M25" s="13" t="s">
        <v>60</v>
      </c>
      <c r="N25" s="13">
        <v>3</v>
      </c>
      <c r="O25" s="13"/>
      <c r="P25" s="33" t="str">
        <f t="shared" si="2"/>
        <v>MAIN UNIT</v>
      </c>
      <c r="Q25" s="13" t="s">
        <v>61</v>
      </c>
      <c r="R25" s="13" t="s">
        <v>62</v>
      </c>
      <c r="S25" s="13" t="s">
        <v>49</v>
      </c>
      <c r="T25" s="13" t="s">
        <v>78</v>
      </c>
      <c r="U25" s="13" t="s">
        <v>79</v>
      </c>
      <c r="V25" s="13" t="s">
        <v>80</v>
      </c>
      <c r="W25" s="13" t="s">
        <v>109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  <c r="AU25" s="22" t="s">
        <v>3752</v>
      </c>
    </row>
    <row r="26" spans="1:47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41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182</v>
      </c>
      <c r="K26" s="155" t="s">
        <v>172</v>
      </c>
      <c r="L26" s="17" t="s">
        <v>77</v>
      </c>
      <c r="M26" s="13" t="s">
        <v>60</v>
      </c>
      <c r="N26" s="13">
        <v>3</v>
      </c>
      <c r="O26" s="13"/>
      <c r="P26" s="33" t="str">
        <f t="shared" si="2"/>
        <v>MAIN UNIT</v>
      </c>
      <c r="Q26" s="13" t="s">
        <v>68</v>
      </c>
      <c r="R26" s="13" t="s">
        <v>62</v>
      </c>
      <c r="S26" s="13" t="s">
        <v>49</v>
      </c>
      <c r="T26" s="13" t="s">
        <v>78</v>
      </c>
      <c r="U26" s="13" t="s">
        <v>79</v>
      </c>
      <c r="V26" s="13" t="s">
        <v>80</v>
      </c>
      <c r="W26" s="13" t="s">
        <v>109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  <c r="AU26" s="22">
        <v>0</v>
      </c>
    </row>
    <row r="27" spans="1:47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41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182</v>
      </c>
      <c r="K27" s="155" t="s">
        <v>172</v>
      </c>
      <c r="L27" s="17" t="s">
        <v>100</v>
      </c>
      <c r="M27" s="13" t="s">
        <v>60</v>
      </c>
      <c r="N27" s="13">
        <v>3</v>
      </c>
      <c r="O27" s="13"/>
      <c r="P27" s="33" t="str">
        <f t="shared" si="2"/>
        <v>MAIN UNIT</v>
      </c>
      <c r="Q27" s="13" t="s">
        <v>68</v>
      </c>
      <c r="R27" s="13" t="s">
        <v>62</v>
      </c>
      <c r="S27" s="13" t="s">
        <v>49</v>
      </c>
      <c r="T27" s="13" t="s">
        <v>78</v>
      </c>
      <c r="U27" s="13" t="s">
        <v>79</v>
      </c>
      <c r="V27" s="13" t="s">
        <v>80</v>
      </c>
      <c r="W27" s="13" t="s">
        <v>109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  <c r="AU27" s="22">
        <v>0</v>
      </c>
    </row>
    <row r="28" spans="1:47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41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469</v>
      </c>
      <c r="K28" s="155" t="s">
        <v>470</v>
      </c>
      <c r="L28" s="17" t="s">
        <v>67</v>
      </c>
      <c r="M28" s="13" t="s">
        <v>60</v>
      </c>
      <c r="N28" s="13">
        <v>1</v>
      </c>
      <c r="O28" s="13"/>
      <c r="P28" s="33" t="str">
        <f t="shared" si="2"/>
        <v>MAIN UNIT</v>
      </c>
      <c r="Q28" s="13" t="s">
        <v>68</v>
      </c>
      <c r="R28" s="13" t="s">
        <v>62</v>
      </c>
      <c r="S28" s="13" t="s">
        <v>49</v>
      </c>
      <c r="T28" s="13" t="s">
        <v>78</v>
      </c>
      <c r="U28" s="13" t="s">
        <v>79</v>
      </c>
      <c r="V28" s="13" t="s">
        <v>471</v>
      </c>
      <c r="W28" s="13" t="s">
        <v>109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  <c r="AU28" s="22" t="s">
        <v>3751</v>
      </c>
    </row>
    <row r="29" spans="1:47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185</v>
      </c>
      <c r="F29" s="13" t="s">
        <v>185</v>
      </c>
      <c r="G29" s="152" t="s">
        <v>185</v>
      </c>
      <c r="H29" s="155"/>
      <c r="I29" s="33" t="str">
        <f t="shared" si="1"/>
        <v>Cancel</v>
      </c>
      <c r="J29" s="186" t="s">
        <v>628</v>
      </c>
      <c r="K29" s="155" t="s">
        <v>470</v>
      </c>
      <c r="L29" s="17" t="s">
        <v>67</v>
      </c>
      <c r="M29" s="13" t="s">
        <v>60</v>
      </c>
      <c r="N29" s="13">
        <v>4</v>
      </c>
      <c r="O29" s="13"/>
      <c r="P29" s="33" t="str">
        <f t="shared" si="2"/>
        <v>MAIN UNIT</v>
      </c>
      <c r="Q29" s="13" t="s">
        <v>68</v>
      </c>
      <c r="R29" s="13" t="s">
        <v>62</v>
      </c>
      <c r="S29" s="13" t="s">
        <v>49</v>
      </c>
      <c r="T29" s="13" t="s">
        <v>78</v>
      </c>
      <c r="U29" s="13" t="s">
        <v>79</v>
      </c>
      <c r="V29" s="13" t="s">
        <v>471</v>
      </c>
      <c r="W29" s="13" t="s">
        <v>109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499582152.5142017</v>
      </c>
      <c r="AJ29" s="19">
        <f t="shared" si="8"/>
        <v>59520528.679470733</v>
      </c>
      <c r="AK29" s="20">
        <f t="shared" si="9"/>
        <v>0.11914062257814291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  <c r="AU29" s="22" t="s">
        <v>3751</v>
      </c>
    </row>
    <row r="30" spans="1:47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47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928</v>
      </c>
      <c r="K30" s="155" t="s">
        <v>929</v>
      </c>
      <c r="L30" s="17" t="s">
        <v>92</v>
      </c>
      <c r="M30" s="13" t="s">
        <v>60</v>
      </c>
      <c r="N30" s="13">
        <v>1</v>
      </c>
      <c r="O30" s="13"/>
      <c r="P30" s="33" t="str">
        <f t="shared" si="2"/>
        <v>MAIN UNIT</v>
      </c>
      <c r="Q30" s="13" t="s">
        <v>61</v>
      </c>
      <c r="R30" s="13" t="s">
        <v>62</v>
      </c>
      <c r="S30" s="13" t="s">
        <v>49</v>
      </c>
      <c r="T30" s="13" t="s">
        <v>78</v>
      </c>
      <c r="U30" s="13" t="s">
        <v>79</v>
      </c>
      <c r="V30" s="13" t="s">
        <v>131</v>
      </c>
      <c r="W30" s="13" t="s">
        <v>64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  <c r="AU30" s="22" t="s">
        <v>3750</v>
      </c>
    </row>
    <row r="31" spans="1:47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47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928</v>
      </c>
      <c r="K31" s="155" t="s">
        <v>929</v>
      </c>
      <c r="L31" s="17" t="s">
        <v>92</v>
      </c>
      <c r="M31" s="13" t="s">
        <v>60</v>
      </c>
      <c r="N31" s="13">
        <v>1</v>
      </c>
      <c r="O31" s="13"/>
      <c r="P31" s="33" t="str">
        <f t="shared" si="2"/>
        <v>MAIN UNIT</v>
      </c>
      <c r="Q31" s="13" t="s">
        <v>61</v>
      </c>
      <c r="R31" s="13" t="s">
        <v>62</v>
      </c>
      <c r="S31" s="13" t="s">
        <v>49</v>
      </c>
      <c r="T31" s="13" t="s">
        <v>78</v>
      </c>
      <c r="U31" s="13" t="s">
        <v>79</v>
      </c>
      <c r="V31" s="13" t="s">
        <v>131</v>
      </c>
      <c r="W31" s="13" t="s">
        <v>64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  <c r="AU31" s="22" t="s">
        <v>3750</v>
      </c>
    </row>
    <row r="32" spans="1:47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41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132</v>
      </c>
      <c r="K32" s="155" t="s">
        <v>133</v>
      </c>
      <c r="L32" s="17" t="s">
        <v>77</v>
      </c>
      <c r="M32" s="13" t="s">
        <v>60</v>
      </c>
      <c r="N32" s="13">
        <v>1</v>
      </c>
      <c r="O32" s="13"/>
      <c r="P32" s="33" t="str">
        <f t="shared" si="2"/>
        <v>MAIN UNIT</v>
      </c>
      <c r="Q32" s="13" t="s">
        <v>68</v>
      </c>
      <c r="R32" s="13" t="s">
        <v>62</v>
      </c>
      <c r="S32" s="13" t="s">
        <v>49</v>
      </c>
      <c r="T32" s="13" t="s">
        <v>78</v>
      </c>
      <c r="U32" s="13" t="s">
        <v>79</v>
      </c>
      <c r="V32" s="13" t="s">
        <v>134</v>
      </c>
      <c r="W32" s="13" t="s">
        <v>109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  <c r="AU32" s="22" t="s">
        <v>3751</v>
      </c>
    </row>
    <row r="33" spans="1:47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41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110</v>
      </c>
      <c r="K33" s="155" t="s">
        <v>111</v>
      </c>
      <c r="L33" s="17" t="s">
        <v>92</v>
      </c>
      <c r="M33" s="13" t="s">
        <v>60</v>
      </c>
      <c r="N33" s="13">
        <v>1</v>
      </c>
      <c r="O33" s="13"/>
      <c r="P33" s="33" t="str">
        <f t="shared" si="2"/>
        <v>MAIN UNIT</v>
      </c>
      <c r="Q33" s="13" t="s">
        <v>61</v>
      </c>
      <c r="R33" s="13" t="s">
        <v>62</v>
      </c>
      <c r="S33" s="13" t="s">
        <v>49</v>
      </c>
      <c r="T33" s="13" t="s">
        <v>78</v>
      </c>
      <c r="U33" s="13" t="s">
        <v>79</v>
      </c>
      <c r="V33" s="13" t="s">
        <v>112</v>
      </c>
      <c r="W33" s="13" t="s">
        <v>109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  <c r="AU33" s="22" t="s">
        <v>3751</v>
      </c>
    </row>
    <row r="34" spans="1:47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41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462</v>
      </c>
      <c r="K34" s="155" t="s">
        <v>463</v>
      </c>
      <c r="L34" s="17" t="s">
        <v>67</v>
      </c>
      <c r="M34" s="13" t="s">
        <v>60</v>
      </c>
      <c r="N34" s="13">
        <v>3</v>
      </c>
      <c r="O34" s="13"/>
      <c r="P34" s="33" t="str">
        <f t="shared" si="2"/>
        <v>MAIN UNIT</v>
      </c>
      <c r="Q34" s="13" t="s">
        <v>68</v>
      </c>
      <c r="R34" s="13" t="s">
        <v>62</v>
      </c>
      <c r="S34" s="13" t="s">
        <v>49</v>
      </c>
      <c r="T34" s="13" t="s">
        <v>464</v>
      </c>
      <c r="U34" s="13" t="s">
        <v>79</v>
      </c>
      <c r="V34" s="13" t="s">
        <v>131</v>
      </c>
      <c r="W34" s="13" t="s">
        <v>109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  <c r="AU34" s="22" t="s">
        <v>3751</v>
      </c>
    </row>
    <row r="35" spans="1:47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41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462</v>
      </c>
      <c r="K35" s="155" t="s">
        <v>463</v>
      </c>
      <c r="L35" s="17" t="s">
        <v>67</v>
      </c>
      <c r="M35" s="13" t="s">
        <v>60</v>
      </c>
      <c r="N35" s="13">
        <v>2</v>
      </c>
      <c r="O35" s="13"/>
      <c r="P35" s="33" t="str">
        <f t="shared" si="2"/>
        <v>MAIN UNIT</v>
      </c>
      <c r="Q35" s="13" t="s">
        <v>68</v>
      </c>
      <c r="R35" s="13" t="s">
        <v>62</v>
      </c>
      <c r="S35" s="13" t="s">
        <v>49</v>
      </c>
      <c r="T35" s="13" t="s">
        <v>464</v>
      </c>
      <c r="U35" s="13" t="s">
        <v>79</v>
      </c>
      <c r="V35" s="13" t="s">
        <v>131</v>
      </c>
      <c r="W35" s="13" t="s">
        <v>109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  <c r="AU35" s="22" t="s">
        <v>3751</v>
      </c>
    </row>
    <row r="36" spans="1:47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41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333</v>
      </c>
      <c r="K36" s="155" t="s">
        <v>334</v>
      </c>
      <c r="L36" s="17" t="s">
        <v>67</v>
      </c>
      <c r="M36" s="13" t="s">
        <v>60</v>
      </c>
      <c r="N36" s="13">
        <v>1</v>
      </c>
      <c r="O36" s="13"/>
      <c r="P36" s="33" t="str">
        <f t="shared" si="2"/>
        <v>MAIN UNIT</v>
      </c>
      <c r="Q36" s="13" t="s">
        <v>68</v>
      </c>
      <c r="R36" s="13" t="s">
        <v>62</v>
      </c>
      <c r="S36" s="13" t="s">
        <v>49</v>
      </c>
      <c r="T36" s="13" t="s">
        <v>249</v>
      </c>
      <c r="U36" s="13" t="s">
        <v>79</v>
      </c>
      <c r="V36" s="13" t="s">
        <v>126</v>
      </c>
      <c r="W36" s="13" t="s">
        <v>109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335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  <c r="AU36" s="22" t="s">
        <v>3751</v>
      </c>
    </row>
    <row r="37" spans="1:47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41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333</v>
      </c>
      <c r="K37" s="155" t="s">
        <v>334</v>
      </c>
      <c r="L37" s="17" t="s">
        <v>77</v>
      </c>
      <c r="M37" s="13" t="s">
        <v>60</v>
      </c>
      <c r="N37" s="13">
        <v>1</v>
      </c>
      <c r="O37" s="13"/>
      <c r="P37" s="33" t="str">
        <f t="shared" si="2"/>
        <v>MAIN UNIT</v>
      </c>
      <c r="Q37" s="13" t="s">
        <v>68</v>
      </c>
      <c r="R37" s="13" t="s">
        <v>62</v>
      </c>
      <c r="S37" s="13" t="s">
        <v>49</v>
      </c>
      <c r="T37" s="13" t="s">
        <v>249</v>
      </c>
      <c r="U37" s="13" t="s">
        <v>79</v>
      </c>
      <c r="V37" s="13" t="s">
        <v>126</v>
      </c>
      <c r="W37" s="13" t="s">
        <v>109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  <c r="AU37" s="22" t="s">
        <v>3751</v>
      </c>
    </row>
    <row r="38" spans="1:47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41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393</v>
      </c>
      <c r="K38" s="155" t="s">
        <v>334</v>
      </c>
      <c r="L38" s="17" t="s">
        <v>77</v>
      </c>
      <c r="M38" s="13" t="s">
        <v>60</v>
      </c>
      <c r="N38" s="13">
        <v>1</v>
      </c>
      <c r="O38" s="13"/>
      <c r="P38" s="33" t="str">
        <f t="shared" si="2"/>
        <v>MAIN UNIT</v>
      </c>
      <c r="Q38" s="13" t="s">
        <v>61</v>
      </c>
      <c r="R38" s="13" t="s">
        <v>62</v>
      </c>
      <c r="S38" s="13" t="s">
        <v>49</v>
      </c>
      <c r="T38" s="13" t="s">
        <v>249</v>
      </c>
      <c r="U38" s="13" t="s">
        <v>79</v>
      </c>
      <c r="V38" s="13" t="s">
        <v>126</v>
      </c>
      <c r="W38" s="13" t="s">
        <v>109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  <c r="AU38" s="22" t="s">
        <v>3751</v>
      </c>
    </row>
    <row r="39" spans="1:47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41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393</v>
      </c>
      <c r="K39" s="155" t="s">
        <v>334</v>
      </c>
      <c r="L39" s="17" t="s">
        <v>67</v>
      </c>
      <c r="M39" s="13" t="s">
        <v>60</v>
      </c>
      <c r="N39" s="13">
        <v>1</v>
      </c>
      <c r="O39" s="13"/>
      <c r="P39" s="33" t="str">
        <f t="shared" si="2"/>
        <v>MAIN UNIT</v>
      </c>
      <c r="Q39" s="13" t="s">
        <v>61</v>
      </c>
      <c r="R39" s="13" t="s">
        <v>62</v>
      </c>
      <c r="S39" s="13" t="s">
        <v>49</v>
      </c>
      <c r="T39" s="13" t="s">
        <v>249</v>
      </c>
      <c r="U39" s="13" t="s">
        <v>79</v>
      </c>
      <c r="V39" s="13" t="s">
        <v>126</v>
      </c>
      <c r="W39" s="13" t="s">
        <v>109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  <c r="AU39" s="22" t="s">
        <v>3751</v>
      </c>
    </row>
    <row r="40" spans="1:47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41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397</v>
      </c>
      <c r="K40" s="155" t="s">
        <v>398</v>
      </c>
      <c r="L40" s="17" t="s">
        <v>67</v>
      </c>
      <c r="M40" s="13" t="s">
        <v>60</v>
      </c>
      <c r="N40" s="13">
        <v>4</v>
      </c>
      <c r="O40" s="13"/>
      <c r="P40" s="33" t="str">
        <f t="shared" si="2"/>
        <v>MAIN UNIT</v>
      </c>
      <c r="Q40" s="13" t="s">
        <v>68</v>
      </c>
      <c r="R40" s="13" t="s">
        <v>62</v>
      </c>
      <c r="S40" s="13" t="s">
        <v>49</v>
      </c>
      <c r="T40" s="13"/>
      <c r="U40" s="13" t="s">
        <v>79</v>
      </c>
      <c r="V40" s="13" t="s">
        <v>112</v>
      </c>
      <c r="W40" s="13" t="s">
        <v>109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  <c r="AU40" s="22" t="s">
        <v>3240</v>
      </c>
    </row>
    <row r="41" spans="1:47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41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2807</v>
      </c>
      <c r="K41" s="155" t="s">
        <v>398</v>
      </c>
      <c r="L41" s="17" t="s">
        <v>2780</v>
      </c>
      <c r="M41" s="13" t="s">
        <v>60</v>
      </c>
      <c r="N41" s="13">
        <v>2</v>
      </c>
      <c r="O41" s="13"/>
      <c r="P41" s="33" t="str">
        <f t="shared" si="2"/>
        <v>MAIN UNIT</v>
      </c>
      <c r="Q41" s="13" t="s">
        <v>68</v>
      </c>
      <c r="R41" s="13" t="s">
        <v>2055</v>
      </c>
      <c r="S41" s="13" t="s">
        <v>49</v>
      </c>
      <c r="T41" s="13" t="s">
        <v>720</v>
      </c>
      <c r="U41" s="13" t="s">
        <v>79</v>
      </c>
      <c r="V41" s="13" t="s">
        <v>2794</v>
      </c>
      <c r="W41" s="13" t="s">
        <v>109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  <c r="AU41" s="22" t="s">
        <v>3757</v>
      </c>
    </row>
    <row r="42" spans="1:47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41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2808</v>
      </c>
      <c r="K42" s="155" t="s">
        <v>398</v>
      </c>
      <c r="L42" s="17" t="s">
        <v>2809</v>
      </c>
      <c r="M42" s="13" t="s">
        <v>2810</v>
      </c>
      <c r="N42" s="13">
        <v>1</v>
      </c>
      <c r="O42" s="13"/>
      <c r="P42" s="33" t="str">
        <f t="shared" si="2"/>
        <v>MAIN UNIT</v>
      </c>
      <c r="Q42" s="13" t="s">
        <v>68</v>
      </c>
      <c r="R42" s="13" t="s">
        <v>2055</v>
      </c>
      <c r="S42" s="13" t="s">
        <v>49</v>
      </c>
      <c r="T42" s="13" t="s">
        <v>720</v>
      </c>
      <c r="U42" s="13" t="s">
        <v>79</v>
      </c>
      <c r="V42" s="13" t="s">
        <v>2794</v>
      </c>
      <c r="W42" s="13" t="s">
        <v>64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  <c r="AU42" s="22" t="s">
        <v>3750</v>
      </c>
    </row>
    <row r="43" spans="1:47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41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2811</v>
      </c>
      <c r="K43" s="155" t="s">
        <v>398</v>
      </c>
      <c r="L43" s="17" t="s">
        <v>2788</v>
      </c>
      <c r="M43" s="13" t="s">
        <v>2607</v>
      </c>
      <c r="N43" s="13">
        <v>1</v>
      </c>
      <c r="O43" s="13"/>
      <c r="P43" s="33" t="str">
        <f t="shared" si="2"/>
        <v>MAIN UNIT</v>
      </c>
      <c r="Q43" s="13" t="s">
        <v>68</v>
      </c>
      <c r="R43" s="13" t="s">
        <v>2055</v>
      </c>
      <c r="S43" s="13" t="s">
        <v>49</v>
      </c>
      <c r="T43" s="13" t="s">
        <v>720</v>
      </c>
      <c r="U43" s="13" t="s">
        <v>79</v>
      </c>
      <c r="V43" s="13" t="s">
        <v>2794</v>
      </c>
      <c r="W43" s="13" t="s">
        <v>901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  <c r="AU43" s="22" t="s">
        <v>3752</v>
      </c>
    </row>
    <row r="44" spans="1:47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56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57</v>
      </c>
      <c r="K44" s="155" t="s">
        <v>58</v>
      </c>
      <c r="L44" s="17" t="s">
        <v>59</v>
      </c>
      <c r="M44" s="13" t="s">
        <v>60</v>
      </c>
      <c r="N44" s="13">
        <v>1</v>
      </c>
      <c r="O44" s="13"/>
      <c r="P44" s="33" t="str">
        <f t="shared" si="2"/>
        <v>MAIN UNIT</v>
      </c>
      <c r="Q44" s="13" t="s">
        <v>61</v>
      </c>
      <c r="R44" s="13" t="s">
        <v>62</v>
      </c>
      <c r="S44" s="13" t="s">
        <v>49</v>
      </c>
      <c r="T44" s="13"/>
      <c r="U44" s="13"/>
      <c r="V44" s="13" t="s">
        <v>63</v>
      </c>
      <c r="W44" s="13" t="s">
        <v>64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  <c r="AU44" s="22">
        <v>0</v>
      </c>
    </row>
    <row r="45" spans="1:47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41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359</v>
      </c>
      <c r="K45" s="155" t="s">
        <v>58</v>
      </c>
      <c r="L45" s="17" t="s">
        <v>77</v>
      </c>
      <c r="M45" s="13" t="s">
        <v>60</v>
      </c>
      <c r="N45" s="13">
        <v>3</v>
      </c>
      <c r="O45" s="13"/>
      <c r="P45" s="33" t="str">
        <f t="shared" si="2"/>
        <v>MAIN UNIT</v>
      </c>
      <c r="Q45" s="13" t="s">
        <v>61</v>
      </c>
      <c r="R45" s="13" t="s">
        <v>62</v>
      </c>
      <c r="S45" s="13" t="s">
        <v>49</v>
      </c>
      <c r="T45" s="13" t="s">
        <v>78</v>
      </c>
      <c r="U45" s="13" t="s">
        <v>79</v>
      </c>
      <c r="V45" s="13" t="s">
        <v>63</v>
      </c>
      <c r="W45" s="13" t="s">
        <v>109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  <c r="AU45" s="22" t="s">
        <v>3751</v>
      </c>
    </row>
    <row r="46" spans="1:47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41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483</v>
      </c>
      <c r="K46" s="155" t="s">
        <v>58</v>
      </c>
      <c r="L46" s="17" t="s">
        <v>293</v>
      </c>
      <c r="M46" s="13" t="s">
        <v>60</v>
      </c>
      <c r="N46" s="13">
        <v>1</v>
      </c>
      <c r="O46" s="13"/>
      <c r="P46" s="33" t="str">
        <f t="shared" si="2"/>
        <v>MAIN UNIT</v>
      </c>
      <c r="Q46" s="13" t="s">
        <v>61</v>
      </c>
      <c r="R46" s="13" t="s">
        <v>62</v>
      </c>
      <c r="S46" s="13" t="s">
        <v>49</v>
      </c>
      <c r="T46" s="13" t="s">
        <v>78</v>
      </c>
      <c r="U46" s="13" t="s">
        <v>79</v>
      </c>
      <c r="V46" s="13" t="s">
        <v>63</v>
      </c>
      <c r="W46" s="13" t="s">
        <v>109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  <c r="AU46" s="22" t="s">
        <v>3751</v>
      </c>
    </row>
    <row r="47" spans="1:47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41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483</v>
      </c>
      <c r="K47" s="155" t="s">
        <v>58</v>
      </c>
      <c r="L47" s="17" t="s">
        <v>484</v>
      </c>
      <c r="M47" s="13" t="s">
        <v>60</v>
      </c>
      <c r="N47" s="13">
        <v>1</v>
      </c>
      <c r="O47" s="13"/>
      <c r="P47" s="33" t="str">
        <f t="shared" si="2"/>
        <v>MAIN UNIT</v>
      </c>
      <c r="Q47" s="13" t="s">
        <v>61</v>
      </c>
      <c r="R47" s="13" t="s">
        <v>62</v>
      </c>
      <c r="S47" s="13" t="s">
        <v>49</v>
      </c>
      <c r="T47" s="13" t="s">
        <v>78</v>
      </c>
      <c r="U47" s="13" t="s">
        <v>79</v>
      </c>
      <c r="V47" s="13" t="s">
        <v>63</v>
      </c>
      <c r="W47" s="13" t="s">
        <v>109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  <c r="AU47" s="22" t="s">
        <v>3751</v>
      </c>
    </row>
    <row r="48" spans="1:47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41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483</v>
      </c>
      <c r="K48" s="155" t="s">
        <v>58</v>
      </c>
      <c r="L48" s="17" t="s">
        <v>67</v>
      </c>
      <c r="M48" s="13" t="s">
        <v>60</v>
      </c>
      <c r="N48" s="13">
        <v>1</v>
      </c>
      <c r="O48" s="13"/>
      <c r="P48" s="33" t="str">
        <f t="shared" si="2"/>
        <v>MAIN UNIT</v>
      </c>
      <c r="Q48" s="13" t="s">
        <v>61</v>
      </c>
      <c r="R48" s="13" t="s">
        <v>62</v>
      </c>
      <c r="S48" s="13" t="s">
        <v>49</v>
      </c>
      <c r="T48" s="13" t="s">
        <v>78</v>
      </c>
      <c r="U48" s="13" t="s">
        <v>79</v>
      </c>
      <c r="V48" s="13" t="s">
        <v>63</v>
      </c>
      <c r="W48" s="13" t="s">
        <v>109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  <c r="AU48" s="22" t="s">
        <v>3751</v>
      </c>
    </row>
    <row r="49" spans="1:47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41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75</v>
      </c>
      <c r="K49" s="155" t="s">
        <v>76</v>
      </c>
      <c r="L49" s="17" t="s">
        <v>77</v>
      </c>
      <c r="M49" s="13" t="s">
        <v>60</v>
      </c>
      <c r="N49" s="13">
        <v>1</v>
      </c>
      <c r="O49" s="13"/>
      <c r="P49" s="33" t="str">
        <f t="shared" si="2"/>
        <v>MAIN UNIT</v>
      </c>
      <c r="Q49" s="13" t="s">
        <v>61</v>
      </c>
      <c r="R49" s="13" t="s">
        <v>62</v>
      </c>
      <c r="S49" s="13" t="s">
        <v>49</v>
      </c>
      <c r="T49" s="13" t="s">
        <v>78</v>
      </c>
      <c r="U49" s="13" t="s">
        <v>79</v>
      </c>
      <c r="V49" s="13" t="s">
        <v>80</v>
      </c>
      <c r="W49" s="13" t="s">
        <v>64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  <c r="AU49" s="22" t="s">
        <v>3750</v>
      </c>
    </row>
    <row r="50" spans="1:47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41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244</v>
      </c>
      <c r="K50" s="155" t="s">
        <v>245</v>
      </c>
      <c r="L50" s="17" t="s">
        <v>67</v>
      </c>
      <c r="M50" s="13" t="s">
        <v>60</v>
      </c>
      <c r="N50" s="13">
        <v>1</v>
      </c>
      <c r="O50" s="13"/>
      <c r="P50" s="33" t="str">
        <f t="shared" si="2"/>
        <v>MAIN UNIT</v>
      </c>
      <c r="Q50" s="13" t="s">
        <v>68</v>
      </c>
      <c r="R50" s="13" t="s">
        <v>62</v>
      </c>
      <c r="S50" s="13" t="s">
        <v>49</v>
      </c>
      <c r="T50" s="13" t="s">
        <v>246</v>
      </c>
      <c r="U50" s="13" t="s">
        <v>79</v>
      </c>
      <c r="V50" s="13" t="s">
        <v>112</v>
      </c>
      <c r="W50" s="13" t="s">
        <v>64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  <c r="AU50" s="22" t="s">
        <v>3752</v>
      </c>
    </row>
    <row r="51" spans="1:47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41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103</v>
      </c>
      <c r="K51" s="155" t="s">
        <v>104</v>
      </c>
      <c r="L51" s="17" t="s">
        <v>77</v>
      </c>
      <c r="M51" s="13" t="s">
        <v>60</v>
      </c>
      <c r="N51" s="13">
        <v>1</v>
      </c>
      <c r="O51" s="13"/>
      <c r="P51" s="33" t="str">
        <f t="shared" si="2"/>
        <v>MAIN UNIT</v>
      </c>
      <c r="Q51" s="13" t="s">
        <v>61</v>
      </c>
      <c r="R51" s="13" t="s">
        <v>62</v>
      </c>
      <c r="S51" s="13" t="s">
        <v>49</v>
      </c>
      <c r="T51" s="13" t="s">
        <v>105</v>
      </c>
      <c r="U51" s="13" t="s">
        <v>79</v>
      </c>
      <c r="V51" s="13" t="s">
        <v>106</v>
      </c>
      <c r="W51" s="13" t="s">
        <v>64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  <c r="AU51" s="22" t="s">
        <v>3750</v>
      </c>
    </row>
    <row r="52" spans="1:47" s="12" customFormat="1">
      <c r="A52" s="33" t="str">
        <f t="shared" si="15"/>
        <v>cancel</v>
      </c>
      <c r="B52" s="152"/>
      <c r="C52" s="152" t="s">
        <v>185</v>
      </c>
      <c r="D52" s="33" t="str">
        <f t="shared" si="0"/>
        <v/>
      </c>
      <c r="E52" s="33" t="s">
        <v>185</v>
      </c>
      <c r="F52" s="13" t="s">
        <v>185</v>
      </c>
      <c r="G52" s="152" t="s">
        <v>185</v>
      </c>
      <c r="H52" s="155"/>
      <c r="I52" s="33" t="str">
        <f t="shared" si="1"/>
        <v>Cancel</v>
      </c>
      <c r="J52" s="186" t="s">
        <v>2731</v>
      </c>
      <c r="K52" s="155" t="s">
        <v>2732</v>
      </c>
      <c r="L52" s="17" t="s">
        <v>293</v>
      </c>
      <c r="M52" s="13" t="s">
        <v>60</v>
      </c>
      <c r="N52" s="13">
        <v>1</v>
      </c>
      <c r="O52" s="13"/>
      <c r="P52" s="33" t="str">
        <f t="shared" si="2"/>
        <v>MAIN UNIT</v>
      </c>
      <c r="Q52" s="13" t="s">
        <v>61</v>
      </c>
      <c r="R52" s="13" t="s">
        <v>62</v>
      </c>
      <c r="S52" s="13" t="s">
        <v>49</v>
      </c>
      <c r="T52" s="13" t="s">
        <v>78</v>
      </c>
      <c r="U52" s="13" t="s">
        <v>79</v>
      </c>
      <c r="V52" s="13" t="s">
        <v>63</v>
      </c>
      <c r="W52" s="13" t="s">
        <v>109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499582152.5142017</v>
      </c>
      <c r="AJ52" s="19">
        <f t="shared" si="8"/>
        <v>59520528.679470733</v>
      </c>
      <c r="AK52" s="20">
        <f t="shared" si="9"/>
        <v>0.11914062257814291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  <c r="AU52" s="22" t="s">
        <v>3752</v>
      </c>
    </row>
    <row r="53" spans="1:47" s="12" customFormat="1">
      <c r="A53" s="33" t="str">
        <f t="shared" si="15"/>
        <v>cancel</v>
      </c>
      <c r="B53" s="152"/>
      <c r="C53" s="152" t="s">
        <v>185</v>
      </c>
      <c r="D53" s="33" t="str">
        <f t="shared" si="0"/>
        <v/>
      </c>
      <c r="E53" s="33" t="s">
        <v>185</v>
      </c>
      <c r="F53" s="13" t="s">
        <v>185</v>
      </c>
      <c r="G53" s="152" t="s">
        <v>185</v>
      </c>
      <c r="H53" s="155"/>
      <c r="I53" s="33" t="str">
        <f t="shared" si="1"/>
        <v>Cancel</v>
      </c>
      <c r="J53" s="186" t="s">
        <v>2731</v>
      </c>
      <c r="K53" s="155" t="s">
        <v>2732</v>
      </c>
      <c r="L53" s="17" t="s">
        <v>67</v>
      </c>
      <c r="M53" s="13" t="s">
        <v>60</v>
      </c>
      <c r="N53" s="13">
        <v>1</v>
      </c>
      <c r="O53" s="13"/>
      <c r="P53" s="33" t="str">
        <f t="shared" si="2"/>
        <v>MAIN UNIT</v>
      </c>
      <c r="Q53" s="13" t="s">
        <v>61</v>
      </c>
      <c r="R53" s="13" t="s">
        <v>62</v>
      </c>
      <c r="S53" s="13" t="s">
        <v>49</v>
      </c>
      <c r="T53" s="13" t="s">
        <v>78</v>
      </c>
      <c r="U53" s="13" t="s">
        <v>79</v>
      </c>
      <c r="V53" s="13" t="s">
        <v>63</v>
      </c>
      <c r="W53" s="13" t="s">
        <v>109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499582152.5142017</v>
      </c>
      <c r="AJ53" s="19">
        <f t="shared" si="8"/>
        <v>59520528.679470733</v>
      </c>
      <c r="AK53" s="20">
        <f t="shared" si="9"/>
        <v>0.11914062257814291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  <c r="AU53" s="22" t="s">
        <v>3752</v>
      </c>
    </row>
    <row r="54" spans="1:47" s="12" customFormat="1">
      <c r="A54" s="33" t="str">
        <f t="shared" si="15"/>
        <v>cancel</v>
      </c>
      <c r="B54" s="152"/>
      <c r="C54" s="152" t="s">
        <v>185</v>
      </c>
      <c r="D54" s="33" t="str">
        <f t="shared" si="0"/>
        <v/>
      </c>
      <c r="E54" s="33" t="s">
        <v>185</v>
      </c>
      <c r="F54" s="13" t="s">
        <v>185</v>
      </c>
      <c r="G54" s="152" t="s">
        <v>185</v>
      </c>
      <c r="H54" s="155"/>
      <c r="I54" s="33" t="str">
        <f t="shared" si="1"/>
        <v>Cancel</v>
      </c>
      <c r="J54" s="186" t="s">
        <v>2731</v>
      </c>
      <c r="K54" s="155" t="s">
        <v>2732</v>
      </c>
      <c r="L54" s="17" t="s">
        <v>67</v>
      </c>
      <c r="M54" s="13" t="s">
        <v>60</v>
      </c>
      <c r="N54" s="13">
        <v>1</v>
      </c>
      <c r="O54" s="13"/>
      <c r="P54" s="33" t="str">
        <f t="shared" si="2"/>
        <v>MAIN UNIT</v>
      </c>
      <c r="Q54" s="13" t="s">
        <v>61</v>
      </c>
      <c r="R54" s="13" t="s">
        <v>62</v>
      </c>
      <c r="S54" s="13" t="s">
        <v>49</v>
      </c>
      <c r="T54" s="13" t="s">
        <v>78</v>
      </c>
      <c r="U54" s="13" t="s">
        <v>79</v>
      </c>
      <c r="V54" s="13" t="s">
        <v>63</v>
      </c>
      <c r="W54" s="13" t="s">
        <v>109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499582152.5142017</v>
      </c>
      <c r="AJ54" s="19">
        <f t="shared" si="8"/>
        <v>59520528.679470733</v>
      </c>
      <c r="AK54" s="20">
        <f t="shared" si="9"/>
        <v>0.11914062257814291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  <c r="AU54" s="22" t="s">
        <v>3752</v>
      </c>
    </row>
    <row r="55" spans="1:47" s="12" customFormat="1">
      <c r="A55" s="33" t="str">
        <f t="shared" si="15"/>
        <v>cancel</v>
      </c>
      <c r="B55" s="152"/>
      <c r="C55" s="152" t="s">
        <v>185</v>
      </c>
      <c r="D55" s="33" t="str">
        <f t="shared" si="0"/>
        <v/>
      </c>
      <c r="E55" s="33" t="s">
        <v>185</v>
      </c>
      <c r="F55" s="13" t="s">
        <v>185</v>
      </c>
      <c r="G55" s="152" t="s">
        <v>185</v>
      </c>
      <c r="H55" s="155"/>
      <c r="I55" s="33" t="str">
        <f t="shared" si="1"/>
        <v>Cancel</v>
      </c>
      <c r="J55" s="186" t="s">
        <v>2731</v>
      </c>
      <c r="K55" s="155" t="s">
        <v>2732</v>
      </c>
      <c r="L55" s="17" t="s">
        <v>293</v>
      </c>
      <c r="M55" s="13" t="s">
        <v>60</v>
      </c>
      <c r="N55" s="13">
        <v>1</v>
      </c>
      <c r="O55" s="13"/>
      <c r="P55" s="33" t="str">
        <f t="shared" si="2"/>
        <v>MAIN UNIT</v>
      </c>
      <c r="Q55" s="13" t="s">
        <v>61</v>
      </c>
      <c r="R55" s="13" t="s">
        <v>62</v>
      </c>
      <c r="S55" s="13" t="s">
        <v>49</v>
      </c>
      <c r="T55" s="13" t="s">
        <v>78</v>
      </c>
      <c r="U55" s="13" t="s">
        <v>79</v>
      </c>
      <c r="V55" s="13" t="s">
        <v>63</v>
      </c>
      <c r="W55" s="13" t="s">
        <v>109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499582152.5142017</v>
      </c>
      <c r="AJ55" s="19">
        <f t="shared" si="8"/>
        <v>59520528.679470733</v>
      </c>
      <c r="AK55" s="20">
        <f t="shared" si="9"/>
        <v>0.11914062257814291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  <c r="AU55" s="22" t="s">
        <v>3752</v>
      </c>
    </row>
    <row r="56" spans="1:47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41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738</v>
      </c>
      <c r="K56" s="155" t="s">
        <v>739</v>
      </c>
      <c r="L56" s="17" t="s">
        <v>92</v>
      </c>
      <c r="M56" s="13" t="s">
        <v>60</v>
      </c>
      <c r="N56" s="13">
        <v>1</v>
      </c>
      <c r="O56" s="13"/>
      <c r="P56" s="33" t="str">
        <f t="shared" si="2"/>
        <v>MAIN UNIT</v>
      </c>
      <c r="Q56" s="13" t="s">
        <v>61</v>
      </c>
      <c r="R56" s="13" t="s">
        <v>538</v>
      </c>
      <c r="S56" s="13" t="s">
        <v>49</v>
      </c>
      <c r="T56" s="13" t="s">
        <v>78</v>
      </c>
      <c r="U56" s="13" t="s">
        <v>79</v>
      </c>
      <c r="V56" s="13" t="s">
        <v>134</v>
      </c>
      <c r="W56" s="13" t="s">
        <v>737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  <c r="AU56" s="22" t="s">
        <v>3750</v>
      </c>
    </row>
    <row r="57" spans="1:47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41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738</v>
      </c>
      <c r="K57" s="155" t="s">
        <v>739</v>
      </c>
      <c r="L57" s="17" t="s">
        <v>92</v>
      </c>
      <c r="M57" s="13" t="s">
        <v>60</v>
      </c>
      <c r="N57" s="13">
        <v>1</v>
      </c>
      <c r="O57" s="13"/>
      <c r="P57" s="33" t="str">
        <f t="shared" si="2"/>
        <v>MAIN UNIT</v>
      </c>
      <c r="Q57" s="13" t="s">
        <v>61</v>
      </c>
      <c r="R57" s="13" t="s">
        <v>538</v>
      </c>
      <c r="S57" s="13" t="s">
        <v>49</v>
      </c>
      <c r="T57" s="13" t="s">
        <v>78</v>
      </c>
      <c r="U57" s="13" t="s">
        <v>79</v>
      </c>
      <c r="V57" s="13" t="s">
        <v>134</v>
      </c>
      <c r="W57" s="13" t="s">
        <v>737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  <c r="AU57" s="22" t="s">
        <v>3750</v>
      </c>
    </row>
    <row r="58" spans="1:47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47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796</v>
      </c>
      <c r="K58" s="155" t="s">
        <v>797</v>
      </c>
      <c r="L58" s="17" t="s">
        <v>92</v>
      </c>
      <c r="M58" s="13" t="s">
        <v>60</v>
      </c>
      <c r="N58" s="13">
        <v>1</v>
      </c>
      <c r="O58" s="13"/>
      <c r="P58" s="33" t="str">
        <f t="shared" si="2"/>
        <v>MAIN UNIT</v>
      </c>
      <c r="Q58" s="13" t="s">
        <v>68</v>
      </c>
      <c r="R58" s="13" t="s">
        <v>62</v>
      </c>
      <c r="S58" s="13" t="s">
        <v>49</v>
      </c>
      <c r="T58" s="13" t="s">
        <v>78</v>
      </c>
      <c r="U58" s="13" t="s">
        <v>79</v>
      </c>
      <c r="V58" s="13" t="s">
        <v>126</v>
      </c>
      <c r="W58" s="13" t="s">
        <v>109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  <c r="AU58" s="22" t="s">
        <v>3752</v>
      </c>
    </row>
    <row r="59" spans="1:47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47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796</v>
      </c>
      <c r="K59" s="155" t="s">
        <v>797</v>
      </c>
      <c r="L59" s="17" t="s">
        <v>67</v>
      </c>
      <c r="M59" s="13" t="s">
        <v>60</v>
      </c>
      <c r="N59" s="13">
        <v>1</v>
      </c>
      <c r="O59" s="13"/>
      <c r="P59" s="33" t="str">
        <f t="shared" si="2"/>
        <v>MAIN UNIT</v>
      </c>
      <c r="Q59" s="13" t="s">
        <v>68</v>
      </c>
      <c r="R59" s="13" t="s">
        <v>62</v>
      </c>
      <c r="S59" s="13" t="s">
        <v>49</v>
      </c>
      <c r="T59" s="13" t="s">
        <v>78</v>
      </c>
      <c r="U59" s="13" t="s">
        <v>79</v>
      </c>
      <c r="V59" s="13" t="s">
        <v>126</v>
      </c>
      <c r="W59" s="13" t="s">
        <v>109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  <c r="AU59" s="22" t="s">
        <v>3240</v>
      </c>
    </row>
    <row r="60" spans="1:47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47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796</v>
      </c>
      <c r="K60" s="155" t="s">
        <v>797</v>
      </c>
      <c r="L60" s="17" t="s">
        <v>67</v>
      </c>
      <c r="M60" s="13" t="s">
        <v>60</v>
      </c>
      <c r="N60" s="13">
        <v>1</v>
      </c>
      <c r="O60" s="13"/>
      <c r="P60" s="33" t="str">
        <f t="shared" si="2"/>
        <v>MAIN UNIT</v>
      </c>
      <c r="Q60" s="13" t="s">
        <v>68</v>
      </c>
      <c r="R60" s="13" t="s">
        <v>62</v>
      </c>
      <c r="S60" s="13" t="s">
        <v>49</v>
      </c>
      <c r="T60" s="13" t="s">
        <v>78</v>
      </c>
      <c r="U60" s="13" t="s">
        <v>79</v>
      </c>
      <c r="V60" s="13" t="s">
        <v>126</v>
      </c>
      <c r="W60" s="13" t="s">
        <v>109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  <c r="AU60" s="22" t="s">
        <v>3240</v>
      </c>
    </row>
    <row r="61" spans="1:47" s="12" customFormat="1">
      <c r="A61" s="33" t="str">
        <f t="shared" si="15"/>
        <v>cancel</v>
      </c>
      <c r="B61" s="152"/>
      <c r="C61" s="152" t="s">
        <v>185</v>
      </c>
      <c r="D61" s="33" t="str">
        <f t="shared" si="0"/>
        <v/>
      </c>
      <c r="E61" s="33" t="s">
        <v>185</v>
      </c>
      <c r="F61" s="13" t="s">
        <v>185</v>
      </c>
      <c r="G61" s="152" t="s">
        <v>185</v>
      </c>
      <c r="H61" s="155"/>
      <c r="I61" s="33" t="str">
        <f t="shared" si="1"/>
        <v>Cancel</v>
      </c>
      <c r="J61" s="186" t="s">
        <v>2652</v>
      </c>
      <c r="K61" s="155" t="s">
        <v>2653</v>
      </c>
      <c r="L61" s="17" t="s">
        <v>92</v>
      </c>
      <c r="M61" s="13" t="s">
        <v>60</v>
      </c>
      <c r="N61" s="13">
        <v>1</v>
      </c>
      <c r="O61" s="13"/>
      <c r="P61" s="33" t="str">
        <f t="shared" si="2"/>
        <v>MAIN UNIT</v>
      </c>
      <c r="Q61" s="13" t="s">
        <v>68</v>
      </c>
      <c r="R61" s="13" t="s">
        <v>62</v>
      </c>
      <c r="S61" s="13" t="s">
        <v>49</v>
      </c>
      <c r="T61" s="13" t="s">
        <v>78</v>
      </c>
      <c r="U61" s="13" t="s">
        <v>79</v>
      </c>
      <c r="V61" s="13" t="s">
        <v>126</v>
      </c>
      <c r="W61" s="13" t="s">
        <v>109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499582152.5142017</v>
      </c>
      <c r="AJ61" s="19">
        <f t="shared" si="8"/>
        <v>59520528.679470733</v>
      </c>
      <c r="AK61" s="20">
        <f t="shared" si="9"/>
        <v>0.11914062257814291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  <c r="AU61" s="22" t="s">
        <v>3752</v>
      </c>
    </row>
    <row r="62" spans="1:47" s="12" customFormat="1">
      <c r="A62" s="33" t="str">
        <f t="shared" si="15"/>
        <v>cancel</v>
      </c>
      <c r="B62" s="152"/>
      <c r="C62" s="152" t="s">
        <v>185</v>
      </c>
      <c r="D62" s="33" t="str">
        <f t="shared" si="0"/>
        <v/>
      </c>
      <c r="E62" s="33" t="s">
        <v>185</v>
      </c>
      <c r="F62" s="13" t="s">
        <v>185</v>
      </c>
      <c r="G62" s="152" t="s">
        <v>185</v>
      </c>
      <c r="H62" s="155"/>
      <c r="I62" s="33" t="str">
        <f t="shared" si="1"/>
        <v>Cancel</v>
      </c>
      <c r="J62" s="186" t="s">
        <v>2697</v>
      </c>
      <c r="K62" s="155" t="s">
        <v>2653</v>
      </c>
      <c r="L62" s="17" t="s">
        <v>67</v>
      </c>
      <c r="M62" s="13" t="s">
        <v>60</v>
      </c>
      <c r="N62" s="13">
        <v>1</v>
      </c>
      <c r="O62" s="13"/>
      <c r="P62" s="33" t="str">
        <f t="shared" si="2"/>
        <v>MAIN UNIT</v>
      </c>
      <c r="Q62" s="13" t="s">
        <v>68</v>
      </c>
      <c r="R62" s="13" t="s">
        <v>62</v>
      </c>
      <c r="S62" s="13" t="s">
        <v>49</v>
      </c>
      <c r="T62" s="13" t="s">
        <v>78</v>
      </c>
      <c r="U62" s="13" t="s">
        <v>79</v>
      </c>
      <c r="V62" s="13" t="s">
        <v>126</v>
      </c>
      <c r="W62" s="13" t="s">
        <v>109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499582152.5142017</v>
      </c>
      <c r="AJ62" s="19">
        <f t="shared" si="8"/>
        <v>59520528.679470733</v>
      </c>
      <c r="AK62" s="20">
        <f t="shared" si="9"/>
        <v>0.11914062257814291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  <c r="AU62" s="22" t="s">
        <v>3752</v>
      </c>
    </row>
    <row r="63" spans="1:47" s="12" customFormat="1">
      <c r="A63" s="33" t="str">
        <f t="shared" si="15"/>
        <v>cancel</v>
      </c>
      <c r="B63" s="152"/>
      <c r="C63" s="152" t="s">
        <v>185</v>
      </c>
      <c r="D63" s="33" t="str">
        <f t="shared" si="0"/>
        <v/>
      </c>
      <c r="E63" s="33" t="s">
        <v>185</v>
      </c>
      <c r="F63" s="13" t="s">
        <v>185</v>
      </c>
      <c r="G63" s="152" t="s">
        <v>185</v>
      </c>
      <c r="H63" s="155"/>
      <c r="I63" s="33" t="str">
        <f t="shared" si="1"/>
        <v>Cancel</v>
      </c>
      <c r="J63" s="186" t="s">
        <v>2697</v>
      </c>
      <c r="K63" s="155" t="s">
        <v>2653</v>
      </c>
      <c r="L63" s="17" t="s">
        <v>67</v>
      </c>
      <c r="M63" s="13" t="s">
        <v>60</v>
      </c>
      <c r="N63" s="13">
        <v>1</v>
      </c>
      <c r="O63" s="13"/>
      <c r="P63" s="33" t="str">
        <f t="shared" si="2"/>
        <v>MAIN UNIT</v>
      </c>
      <c r="Q63" s="13" t="s">
        <v>68</v>
      </c>
      <c r="R63" s="13" t="s">
        <v>62</v>
      </c>
      <c r="S63" s="13" t="s">
        <v>49</v>
      </c>
      <c r="T63" s="13" t="s">
        <v>78</v>
      </c>
      <c r="U63" s="13" t="s">
        <v>79</v>
      </c>
      <c r="V63" s="13" t="s">
        <v>126</v>
      </c>
      <c r="W63" s="13" t="s">
        <v>109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499582152.5142017</v>
      </c>
      <c r="AJ63" s="19">
        <f t="shared" si="8"/>
        <v>59520528.679470733</v>
      </c>
      <c r="AK63" s="20">
        <f t="shared" si="9"/>
        <v>0.11914062257814291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  <c r="AU63" s="22" t="s">
        <v>3752</v>
      </c>
    </row>
    <row r="64" spans="1:47" s="12" customFormat="1">
      <c r="A64" s="33" t="str">
        <f t="shared" si="15"/>
        <v>cancel</v>
      </c>
      <c r="B64" s="152"/>
      <c r="C64" s="152" t="s">
        <v>185</v>
      </c>
      <c r="D64" s="33" t="str">
        <f t="shared" si="0"/>
        <v/>
      </c>
      <c r="E64" s="33" t="s">
        <v>185</v>
      </c>
      <c r="F64" s="13" t="s">
        <v>185</v>
      </c>
      <c r="G64" s="152" t="s">
        <v>185</v>
      </c>
      <c r="H64" s="155"/>
      <c r="I64" s="33" t="str">
        <f t="shared" si="1"/>
        <v>Cancel</v>
      </c>
      <c r="J64" s="186" t="s">
        <v>2697</v>
      </c>
      <c r="K64" s="155" t="s">
        <v>2653</v>
      </c>
      <c r="L64" s="17" t="s">
        <v>92</v>
      </c>
      <c r="M64" s="13" t="s">
        <v>60</v>
      </c>
      <c r="N64" s="13">
        <v>1</v>
      </c>
      <c r="O64" s="13"/>
      <c r="P64" s="33" t="str">
        <f t="shared" si="2"/>
        <v>MAIN UNIT</v>
      </c>
      <c r="Q64" s="13" t="s">
        <v>68</v>
      </c>
      <c r="R64" s="13" t="s">
        <v>62</v>
      </c>
      <c r="S64" s="13" t="s">
        <v>49</v>
      </c>
      <c r="T64" s="13" t="s">
        <v>78</v>
      </c>
      <c r="U64" s="13" t="s">
        <v>79</v>
      </c>
      <c r="V64" s="13" t="s">
        <v>126</v>
      </c>
      <c r="W64" s="13" t="s">
        <v>109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499582152.5142017</v>
      </c>
      <c r="AJ64" s="19">
        <f t="shared" si="8"/>
        <v>59520528.679470733</v>
      </c>
      <c r="AK64" s="20">
        <f t="shared" si="9"/>
        <v>0.11914062257814291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  <c r="AU64" s="22" t="s">
        <v>3752</v>
      </c>
    </row>
    <row r="65" spans="1:47" s="12" customFormat="1">
      <c r="A65" s="33" t="str">
        <f t="shared" si="15"/>
        <v>cancel</v>
      </c>
      <c r="B65" s="152"/>
      <c r="C65" s="152" t="s">
        <v>185</v>
      </c>
      <c r="D65" s="33" t="str">
        <f t="shared" si="0"/>
        <v/>
      </c>
      <c r="E65" s="33" t="s">
        <v>185</v>
      </c>
      <c r="F65" s="13" t="s">
        <v>185</v>
      </c>
      <c r="G65" s="152" t="s">
        <v>185</v>
      </c>
      <c r="H65" s="155"/>
      <c r="I65" s="33" t="str">
        <f t="shared" si="1"/>
        <v>Cancel</v>
      </c>
      <c r="J65" s="186" t="s">
        <v>2698</v>
      </c>
      <c r="K65" s="155" t="s">
        <v>2653</v>
      </c>
      <c r="L65" s="17" t="s">
        <v>92</v>
      </c>
      <c r="M65" s="13" t="s">
        <v>60</v>
      </c>
      <c r="N65" s="13">
        <v>1</v>
      </c>
      <c r="O65" s="13"/>
      <c r="P65" s="33" t="str">
        <f t="shared" si="2"/>
        <v>MAIN UNIT</v>
      </c>
      <c r="Q65" s="13" t="s">
        <v>68</v>
      </c>
      <c r="R65" s="13" t="s">
        <v>62</v>
      </c>
      <c r="S65" s="13" t="s">
        <v>49</v>
      </c>
      <c r="T65" s="13" t="s">
        <v>78</v>
      </c>
      <c r="U65" s="13" t="s">
        <v>79</v>
      </c>
      <c r="V65" s="13" t="s">
        <v>126</v>
      </c>
      <c r="W65" s="13" t="s">
        <v>109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499582152.5142017</v>
      </c>
      <c r="AJ65" s="19">
        <f t="shared" si="8"/>
        <v>59520528.679470733</v>
      </c>
      <c r="AK65" s="20">
        <f t="shared" si="9"/>
        <v>0.11914062257814291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  <c r="AU65" s="22" t="s">
        <v>3752</v>
      </c>
    </row>
    <row r="66" spans="1:47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56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2784</v>
      </c>
      <c r="K66" s="155" t="s">
        <v>2785</v>
      </c>
      <c r="L66" s="17" t="s">
        <v>2786</v>
      </c>
      <c r="M66" s="13" t="s">
        <v>60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61</v>
      </c>
      <c r="R66" s="13" t="s">
        <v>2055</v>
      </c>
      <c r="S66" s="13" t="s">
        <v>49</v>
      </c>
      <c r="T66" s="13"/>
      <c r="U66" s="13"/>
      <c r="V66" s="13" t="s">
        <v>2534</v>
      </c>
      <c r="W66" s="13" t="s">
        <v>64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  <c r="AU66" s="22">
        <v>0</v>
      </c>
    </row>
    <row r="67" spans="1:47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41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118</v>
      </c>
      <c r="K67" s="155" t="s">
        <v>119</v>
      </c>
      <c r="L67" s="17" t="s">
        <v>77</v>
      </c>
      <c r="M67" s="13" t="s">
        <v>60</v>
      </c>
      <c r="N67" s="13">
        <v>2</v>
      </c>
      <c r="O67" s="13"/>
      <c r="P67" s="33" t="str">
        <f t="shared" si="18"/>
        <v>MAIN UNIT</v>
      </c>
      <c r="Q67" s="13" t="s">
        <v>61</v>
      </c>
      <c r="R67" s="13" t="s">
        <v>62</v>
      </c>
      <c r="S67" s="13" t="s">
        <v>49</v>
      </c>
      <c r="T67" s="13" t="s">
        <v>120</v>
      </c>
      <c r="U67" s="13" t="s">
        <v>79</v>
      </c>
      <c r="V67" s="13" t="s">
        <v>121</v>
      </c>
      <c r="W67" s="13" t="s">
        <v>64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  <c r="AU67" s="22" t="s">
        <v>3750</v>
      </c>
    </row>
    <row r="68" spans="1:47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41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122</v>
      </c>
      <c r="K68" s="155" t="s">
        <v>119</v>
      </c>
      <c r="L68" s="17" t="s">
        <v>67</v>
      </c>
      <c r="M68" s="13" t="s">
        <v>60</v>
      </c>
      <c r="N68" s="13">
        <v>1</v>
      </c>
      <c r="O68" s="13"/>
      <c r="P68" s="33" t="str">
        <f t="shared" si="18"/>
        <v>MAIN UNIT</v>
      </c>
      <c r="Q68" s="13" t="s">
        <v>61</v>
      </c>
      <c r="R68" s="13" t="s">
        <v>62</v>
      </c>
      <c r="S68" s="13" t="s">
        <v>49</v>
      </c>
      <c r="T68" s="13" t="s">
        <v>120</v>
      </c>
      <c r="U68" s="13" t="s">
        <v>79</v>
      </c>
      <c r="V68" s="13" t="s">
        <v>121</v>
      </c>
      <c r="W68" s="13" t="s">
        <v>64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  <c r="AU68" s="22" t="s">
        <v>3240</v>
      </c>
    </row>
    <row r="69" spans="1:47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41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123</v>
      </c>
      <c r="K69" s="155" t="s">
        <v>119</v>
      </c>
      <c r="L69" s="17" t="s">
        <v>77</v>
      </c>
      <c r="M69" s="13" t="s">
        <v>60</v>
      </c>
      <c r="N69" s="13">
        <v>1</v>
      </c>
      <c r="O69" s="13"/>
      <c r="P69" s="33" t="str">
        <f t="shared" si="18"/>
        <v>MAIN UNIT</v>
      </c>
      <c r="Q69" s="13" t="s">
        <v>61</v>
      </c>
      <c r="R69" s="13" t="s">
        <v>62</v>
      </c>
      <c r="S69" s="13" t="s">
        <v>49</v>
      </c>
      <c r="T69" s="13" t="s">
        <v>120</v>
      </c>
      <c r="U69" s="13" t="s">
        <v>79</v>
      </c>
      <c r="V69" s="13" t="s">
        <v>121</v>
      </c>
      <c r="W69" s="13" t="s">
        <v>64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  <c r="AU69" s="22" t="s">
        <v>3750</v>
      </c>
    </row>
    <row r="70" spans="1:47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41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303</v>
      </c>
      <c r="K70" s="155" t="s">
        <v>304</v>
      </c>
      <c r="L70" s="17" t="s">
        <v>67</v>
      </c>
      <c r="M70" s="13" t="s">
        <v>60</v>
      </c>
      <c r="N70" s="13">
        <v>2</v>
      </c>
      <c r="O70" s="13"/>
      <c r="P70" s="33" t="str">
        <f t="shared" si="18"/>
        <v>MAIN UNIT</v>
      </c>
      <c r="Q70" s="13" t="s">
        <v>61</v>
      </c>
      <c r="R70" s="13" t="s">
        <v>62</v>
      </c>
      <c r="S70" s="13" t="s">
        <v>49</v>
      </c>
      <c r="T70" s="13" t="s">
        <v>78</v>
      </c>
      <c r="U70" s="13" t="s">
        <v>79</v>
      </c>
      <c r="V70" s="13" t="s">
        <v>80</v>
      </c>
      <c r="W70" s="13" t="s">
        <v>109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305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  <c r="AU70" s="22" t="s">
        <v>3752</v>
      </c>
    </row>
    <row r="71" spans="1:47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185</v>
      </c>
      <c r="F71" s="13" t="s">
        <v>185</v>
      </c>
      <c r="G71" s="152" t="s">
        <v>185</v>
      </c>
      <c r="H71" s="155"/>
      <c r="I71" s="33" t="str">
        <f t="shared" si="17"/>
        <v>Cancel</v>
      </c>
      <c r="J71" s="186" t="s">
        <v>625</v>
      </c>
      <c r="K71" s="155" t="s">
        <v>626</v>
      </c>
      <c r="L71" s="17" t="s">
        <v>92</v>
      </c>
      <c r="M71" s="13" t="s">
        <v>60</v>
      </c>
      <c r="N71" s="13">
        <v>1</v>
      </c>
      <c r="O71" s="13"/>
      <c r="P71" s="33" t="str">
        <f t="shared" si="18"/>
        <v>MAIN UNIT</v>
      </c>
      <c r="Q71" s="13" t="s">
        <v>61</v>
      </c>
      <c r="R71" s="13" t="s">
        <v>62</v>
      </c>
      <c r="S71" s="13" t="s">
        <v>49</v>
      </c>
      <c r="T71" s="13" t="s">
        <v>78</v>
      </c>
      <c r="U71" s="13" t="s">
        <v>79</v>
      </c>
      <c r="V71" s="13" t="s">
        <v>112</v>
      </c>
      <c r="W71" s="13" t="s">
        <v>109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499582152.5142017</v>
      </c>
      <c r="AJ71" s="19">
        <f t="shared" si="24"/>
        <v>59520528.679470733</v>
      </c>
      <c r="AK71" s="20">
        <f t="shared" si="25"/>
        <v>0.11914062257814291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  <c r="AU71" s="22" t="s">
        <v>3751</v>
      </c>
    </row>
    <row r="72" spans="1:47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185</v>
      </c>
      <c r="F72" s="13" t="s">
        <v>185</v>
      </c>
      <c r="G72" s="152" t="s">
        <v>185</v>
      </c>
      <c r="H72" s="155"/>
      <c r="I72" s="33" t="str">
        <f t="shared" si="17"/>
        <v>Cancel</v>
      </c>
      <c r="J72" s="186" t="s">
        <v>627</v>
      </c>
      <c r="K72" s="155" t="s">
        <v>626</v>
      </c>
      <c r="L72" s="17" t="s">
        <v>92</v>
      </c>
      <c r="M72" s="13" t="s">
        <v>60</v>
      </c>
      <c r="N72" s="13">
        <v>1</v>
      </c>
      <c r="O72" s="13"/>
      <c r="P72" s="33" t="str">
        <f t="shared" si="18"/>
        <v>MAIN UNIT</v>
      </c>
      <c r="Q72" s="13" t="s">
        <v>61</v>
      </c>
      <c r="R72" s="13" t="s">
        <v>62</v>
      </c>
      <c r="S72" s="13" t="s">
        <v>49</v>
      </c>
      <c r="T72" s="13" t="s">
        <v>78</v>
      </c>
      <c r="U72" s="13" t="s">
        <v>79</v>
      </c>
      <c r="V72" s="13" t="s">
        <v>112</v>
      </c>
      <c r="W72" s="13" t="s">
        <v>109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499582152.5142017</v>
      </c>
      <c r="AJ72" s="19">
        <f t="shared" si="24"/>
        <v>59520528.679470733</v>
      </c>
      <c r="AK72" s="20">
        <f t="shared" si="25"/>
        <v>0.11914062257814291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  <c r="AU72" s="22" t="s">
        <v>3751</v>
      </c>
    </row>
    <row r="73" spans="1:47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41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233</v>
      </c>
      <c r="K73" s="155" t="s">
        <v>234</v>
      </c>
      <c r="L73" s="17" t="s">
        <v>67</v>
      </c>
      <c r="M73" s="13" t="s">
        <v>60</v>
      </c>
      <c r="N73" s="13">
        <v>1</v>
      </c>
      <c r="O73" s="13"/>
      <c r="P73" s="33" t="str">
        <f t="shared" si="18"/>
        <v>MAIN UNIT</v>
      </c>
      <c r="Q73" s="13" t="s">
        <v>61</v>
      </c>
      <c r="R73" s="13" t="s">
        <v>62</v>
      </c>
      <c r="S73" s="13" t="s">
        <v>49</v>
      </c>
      <c r="T73" s="13" t="s">
        <v>78</v>
      </c>
      <c r="U73" s="13" t="s">
        <v>79</v>
      </c>
      <c r="V73" s="13" t="s">
        <v>126</v>
      </c>
      <c r="W73" s="13" t="s">
        <v>109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235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  <c r="AU73" s="22" t="s">
        <v>3751</v>
      </c>
    </row>
    <row r="74" spans="1:47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41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278</v>
      </c>
      <c r="K74" s="155" t="s">
        <v>279</v>
      </c>
      <c r="L74" s="17" t="s">
        <v>67</v>
      </c>
      <c r="M74" s="13" t="s">
        <v>60</v>
      </c>
      <c r="N74" s="13">
        <v>1</v>
      </c>
      <c r="O74" s="13"/>
      <c r="P74" s="33" t="str">
        <f t="shared" si="18"/>
        <v>MAIN UNIT</v>
      </c>
      <c r="Q74" s="13" t="s">
        <v>68</v>
      </c>
      <c r="R74" s="13" t="s">
        <v>260</v>
      </c>
      <c r="S74" s="13" t="s">
        <v>49</v>
      </c>
      <c r="T74" s="13" t="s">
        <v>246</v>
      </c>
      <c r="U74" s="13" t="s">
        <v>79</v>
      </c>
      <c r="V74" s="13"/>
      <c r="W74" s="13" t="s">
        <v>109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  <c r="AU74" s="22" t="s">
        <v>3752</v>
      </c>
    </row>
    <row r="75" spans="1:47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185</v>
      </c>
      <c r="F75" s="13" t="s">
        <v>185</v>
      </c>
      <c r="G75" s="152" t="s">
        <v>1616</v>
      </c>
      <c r="H75" s="155"/>
      <c r="I75" s="33" t="str">
        <f t="shared" si="17"/>
        <v>Cancel</v>
      </c>
      <c r="J75" s="186" t="s">
        <v>2095</v>
      </c>
      <c r="K75" s="155" t="s">
        <v>2096</v>
      </c>
      <c r="L75" s="17" t="s">
        <v>67</v>
      </c>
      <c r="M75" s="13" t="s">
        <v>60</v>
      </c>
      <c r="N75" s="13">
        <v>1</v>
      </c>
      <c r="O75" s="13"/>
      <c r="P75" s="33" t="str">
        <f t="shared" si="18"/>
        <v>MAIN UNIT</v>
      </c>
      <c r="Q75" s="13" t="s">
        <v>61</v>
      </c>
      <c r="R75" s="13" t="s">
        <v>62</v>
      </c>
      <c r="S75" s="13" t="s">
        <v>49</v>
      </c>
      <c r="T75" s="13" t="s">
        <v>246</v>
      </c>
      <c r="U75" s="13" t="s">
        <v>79</v>
      </c>
      <c r="V75" s="13" t="s">
        <v>1002</v>
      </c>
      <c r="W75" s="13" t="s">
        <v>109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499582152.5142017</v>
      </c>
      <c r="AJ75" s="19">
        <f t="shared" si="24"/>
        <v>59520528.679470733</v>
      </c>
      <c r="AK75" s="20">
        <f t="shared" si="25"/>
        <v>0.11914062257814291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  <c r="AU75" s="22" t="s">
        <v>3752</v>
      </c>
    </row>
    <row r="76" spans="1:47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41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475</v>
      </c>
      <c r="K76" s="155" t="s">
        <v>476</v>
      </c>
      <c r="L76" s="17" t="s">
        <v>67</v>
      </c>
      <c r="M76" s="13" t="s">
        <v>60</v>
      </c>
      <c r="N76" s="13">
        <v>1</v>
      </c>
      <c r="O76" s="13"/>
      <c r="P76" s="33" t="str">
        <f t="shared" si="18"/>
        <v>MAIN UNIT</v>
      </c>
      <c r="Q76" s="13" t="s">
        <v>68</v>
      </c>
      <c r="R76" s="13" t="s">
        <v>62</v>
      </c>
      <c r="S76" s="13" t="s">
        <v>49</v>
      </c>
      <c r="T76" s="13" t="s">
        <v>78</v>
      </c>
      <c r="U76" s="13" t="s">
        <v>79</v>
      </c>
      <c r="V76" s="13" t="s">
        <v>121</v>
      </c>
      <c r="W76" s="13" t="s">
        <v>64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221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  <c r="AU76" s="22" t="s">
        <v>3757</v>
      </c>
    </row>
    <row r="77" spans="1:47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41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475</v>
      </c>
      <c r="K77" s="155" t="s">
        <v>476</v>
      </c>
      <c r="L77" s="17" t="s">
        <v>59</v>
      </c>
      <c r="M77" s="13" t="s">
        <v>60</v>
      </c>
      <c r="N77" s="13">
        <v>1</v>
      </c>
      <c r="O77" s="13"/>
      <c r="P77" s="33" t="str">
        <f t="shared" si="18"/>
        <v>MAIN UNIT</v>
      </c>
      <c r="Q77" s="13" t="s">
        <v>68</v>
      </c>
      <c r="R77" s="13" t="s">
        <v>62</v>
      </c>
      <c r="S77" s="13" t="s">
        <v>49</v>
      </c>
      <c r="T77" s="13" t="s">
        <v>78</v>
      </c>
      <c r="U77" s="13" t="s">
        <v>79</v>
      </c>
      <c r="V77" s="13" t="s">
        <v>121</v>
      </c>
      <c r="W77" s="13" t="s">
        <v>64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221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  <c r="AU77" s="22" t="s">
        <v>3757</v>
      </c>
    </row>
    <row r="78" spans="1:47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47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556</v>
      </c>
      <c r="K78" s="155" t="s">
        <v>557</v>
      </c>
      <c r="L78" s="17" t="s">
        <v>67</v>
      </c>
      <c r="M78" s="13" t="s">
        <v>60</v>
      </c>
      <c r="N78" s="13">
        <v>1</v>
      </c>
      <c r="O78" s="13"/>
      <c r="P78" s="33" t="str">
        <f t="shared" si="18"/>
        <v>MAIN UNIT</v>
      </c>
      <c r="Q78" s="13" t="s">
        <v>68</v>
      </c>
      <c r="R78" s="13" t="s">
        <v>62</v>
      </c>
      <c r="S78" s="13" t="s">
        <v>49</v>
      </c>
      <c r="T78" s="13" t="s">
        <v>78</v>
      </c>
      <c r="U78" s="13" t="s">
        <v>79</v>
      </c>
      <c r="V78" s="13" t="s">
        <v>106</v>
      </c>
      <c r="W78" s="13" t="s">
        <v>64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  <c r="AU78" s="22" t="s">
        <v>3757</v>
      </c>
    </row>
    <row r="79" spans="1:47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47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556</v>
      </c>
      <c r="K79" s="155" t="s">
        <v>557</v>
      </c>
      <c r="L79" s="17" t="s">
        <v>92</v>
      </c>
      <c r="M79" s="13" t="s">
        <v>60</v>
      </c>
      <c r="N79" s="13">
        <v>1</v>
      </c>
      <c r="O79" s="13"/>
      <c r="P79" s="33" t="str">
        <f t="shared" si="18"/>
        <v>MAIN UNIT</v>
      </c>
      <c r="Q79" s="13" t="s">
        <v>68</v>
      </c>
      <c r="R79" s="13" t="s">
        <v>62</v>
      </c>
      <c r="S79" s="13" t="s">
        <v>49</v>
      </c>
      <c r="T79" s="13" t="s">
        <v>78</v>
      </c>
      <c r="U79" s="13" t="s">
        <v>79</v>
      </c>
      <c r="V79" s="13" t="s">
        <v>106</v>
      </c>
      <c r="W79" s="13" t="s">
        <v>64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  <c r="AU79" s="22" t="s">
        <v>3757</v>
      </c>
    </row>
    <row r="80" spans="1:47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3078</v>
      </c>
      <c r="G80" s="152" t="s">
        <v>3078</v>
      </c>
      <c r="H80" s="155"/>
      <c r="I80" s="33" t="str">
        <f t="shared" si="17"/>
        <v>TBA</v>
      </c>
      <c r="J80" s="186" t="s">
        <v>3108</v>
      </c>
      <c r="K80" s="155" t="s">
        <v>3109</v>
      </c>
      <c r="L80" s="155" t="s">
        <v>3110</v>
      </c>
      <c r="M80" s="13" t="s">
        <v>2630</v>
      </c>
      <c r="N80" s="13">
        <v>1</v>
      </c>
      <c r="O80" s="13"/>
      <c r="P80" s="33" t="str">
        <f t="shared" si="18"/>
        <v>MAIN UNIT</v>
      </c>
      <c r="Q80" s="13" t="s">
        <v>68</v>
      </c>
      <c r="R80" s="13" t="s">
        <v>62</v>
      </c>
      <c r="S80" s="13" t="s">
        <v>50</v>
      </c>
      <c r="T80" s="13" t="s">
        <v>88</v>
      </c>
      <c r="U80" s="13" t="s">
        <v>70</v>
      </c>
      <c r="V80" s="13" t="s">
        <v>543</v>
      </c>
      <c r="W80" s="13" t="s">
        <v>2507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25672271.628318585</v>
      </c>
      <c r="AJ80" s="19">
        <f t="shared" si="24"/>
        <v>3011547.4803982303</v>
      </c>
      <c r="AK80" s="20">
        <f t="shared" si="25"/>
        <v>0.11730740169780109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  <c r="AU80" s="22" t="s">
        <v>3240</v>
      </c>
    </row>
    <row r="81" spans="1:47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41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488</v>
      </c>
      <c r="K81" s="155" t="s">
        <v>489</v>
      </c>
      <c r="L81" s="17" t="s">
        <v>484</v>
      </c>
      <c r="M81" s="13" t="s">
        <v>60</v>
      </c>
      <c r="N81" s="13">
        <v>1</v>
      </c>
      <c r="O81" s="13"/>
      <c r="P81" s="33" t="str">
        <f t="shared" si="18"/>
        <v>MAIN UNIT</v>
      </c>
      <c r="Q81" s="13" t="s">
        <v>61</v>
      </c>
      <c r="R81" s="13" t="s">
        <v>62</v>
      </c>
      <c r="S81" s="13" t="s">
        <v>49</v>
      </c>
      <c r="T81" s="13" t="s">
        <v>249</v>
      </c>
      <c r="U81" s="13"/>
      <c r="V81" s="13" t="s">
        <v>112</v>
      </c>
      <c r="W81" s="13" t="s">
        <v>109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490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  <c r="AU81" s="22" t="s">
        <v>3751</v>
      </c>
    </row>
    <row r="82" spans="1:47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54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2422</v>
      </c>
      <c r="K82" s="155" t="s">
        <v>2423</v>
      </c>
      <c r="L82" s="17" t="s">
        <v>67</v>
      </c>
      <c r="M82" s="13" t="s">
        <v>60</v>
      </c>
      <c r="N82" s="13">
        <v>1</v>
      </c>
      <c r="O82" s="13"/>
      <c r="P82" s="33" t="str">
        <f t="shared" si="18"/>
        <v>MAIN UNIT</v>
      </c>
      <c r="Q82" s="13" t="s">
        <v>68</v>
      </c>
      <c r="R82" s="13" t="s">
        <v>62</v>
      </c>
      <c r="S82" s="13" t="s">
        <v>49</v>
      </c>
      <c r="T82" s="13" t="s">
        <v>78</v>
      </c>
      <c r="U82" s="13" t="s">
        <v>79</v>
      </c>
      <c r="V82" s="13" t="s">
        <v>311</v>
      </c>
      <c r="W82" s="13" t="s">
        <v>901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  <c r="AU82" s="22" t="s">
        <v>3752</v>
      </c>
    </row>
    <row r="83" spans="1:47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54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2422</v>
      </c>
      <c r="K83" s="155" t="s">
        <v>2423</v>
      </c>
      <c r="L83" s="17" t="s">
        <v>67</v>
      </c>
      <c r="M83" s="13" t="s">
        <v>60</v>
      </c>
      <c r="N83" s="13">
        <v>1</v>
      </c>
      <c r="O83" s="13"/>
      <c r="P83" s="33" t="str">
        <f t="shared" si="18"/>
        <v>MAIN UNIT</v>
      </c>
      <c r="Q83" s="13" t="s">
        <v>68</v>
      </c>
      <c r="R83" s="13" t="s">
        <v>62</v>
      </c>
      <c r="S83" s="13" t="s">
        <v>49</v>
      </c>
      <c r="T83" s="13" t="s">
        <v>78</v>
      </c>
      <c r="U83" s="13" t="s">
        <v>79</v>
      </c>
      <c r="V83" s="13" t="s">
        <v>311</v>
      </c>
      <c r="W83" s="13" t="s">
        <v>901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  <c r="AU83" s="22" t="s">
        <v>3752</v>
      </c>
    </row>
    <row r="84" spans="1:47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55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2504</v>
      </c>
      <c r="K84" s="155" t="s">
        <v>2505</v>
      </c>
      <c r="L84" s="17" t="s">
        <v>92</v>
      </c>
      <c r="M84" s="13" t="s">
        <v>60</v>
      </c>
      <c r="N84" s="13">
        <v>1</v>
      </c>
      <c r="O84" s="13"/>
      <c r="P84" s="33" t="str">
        <f t="shared" si="18"/>
        <v>MAIN UNIT</v>
      </c>
      <c r="Q84" s="13" t="s">
        <v>68</v>
      </c>
      <c r="R84" s="13" t="s">
        <v>62</v>
      </c>
      <c r="S84" s="13" t="s">
        <v>49</v>
      </c>
      <c r="T84" s="13" t="s">
        <v>78</v>
      </c>
      <c r="U84" s="13" t="s">
        <v>79</v>
      </c>
      <c r="V84" s="13" t="s">
        <v>2506</v>
      </c>
      <c r="W84" s="13" t="s">
        <v>2507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  <c r="AU84" s="22" t="s">
        <v>3752</v>
      </c>
    </row>
    <row r="85" spans="1:47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3064</v>
      </c>
      <c r="K85" s="155" t="s">
        <v>2505</v>
      </c>
      <c r="L85" s="17" t="s">
        <v>3065</v>
      </c>
      <c r="M85" s="13" t="s">
        <v>2607</v>
      </c>
      <c r="N85" s="13">
        <v>1</v>
      </c>
      <c r="O85" s="13"/>
      <c r="P85" s="33" t="str">
        <f t="shared" si="18"/>
        <v>MAIN UNIT</v>
      </c>
      <c r="Q85" s="13" t="s">
        <v>68</v>
      </c>
      <c r="R85" s="13" t="s">
        <v>2055</v>
      </c>
      <c r="S85" s="13" t="s">
        <v>49</v>
      </c>
      <c r="T85" s="13" t="s">
        <v>78</v>
      </c>
      <c r="U85" s="13" t="s">
        <v>79</v>
      </c>
      <c r="V85" s="13" t="s">
        <v>2506</v>
      </c>
      <c r="W85" s="13" t="s">
        <v>2507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  <c r="AU85" s="22" t="s">
        <v>3752</v>
      </c>
    </row>
    <row r="86" spans="1:47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3122</v>
      </c>
      <c r="K86" s="155" t="s">
        <v>2505</v>
      </c>
      <c r="L86" s="17" t="s">
        <v>92</v>
      </c>
      <c r="M86" s="13" t="s">
        <v>60</v>
      </c>
      <c r="N86" s="13">
        <v>1</v>
      </c>
      <c r="O86" s="13"/>
      <c r="P86" s="33" t="str">
        <f t="shared" si="18"/>
        <v>MAIN UNIT</v>
      </c>
      <c r="Q86" s="13" t="s">
        <v>61</v>
      </c>
      <c r="R86" s="13" t="s">
        <v>62</v>
      </c>
      <c r="S86" s="13" t="s">
        <v>49</v>
      </c>
      <c r="T86" s="13" t="s">
        <v>78</v>
      </c>
      <c r="U86" s="13" t="s">
        <v>3123</v>
      </c>
      <c r="V86" s="13" t="s">
        <v>2057</v>
      </c>
      <c r="W86" s="13" t="s">
        <v>901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  <c r="AU86" s="22" t="s">
        <v>3752</v>
      </c>
    </row>
    <row r="87" spans="1:47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3124</v>
      </c>
      <c r="K87" s="155" t="s">
        <v>2505</v>
      </c>
      <c r="L87" s="24" t="s">
        <v>3125</v>
      </c>
      <c r="M87" s="22" t="s">
        <v>2832</v>
      </c>
      <c r="N87" s="22">
        <v>1</v>
      </c>
      <c r="O87" s="22"/>
      <c r="P87" s="33" t="str">
        <f t="shared" si="18"/>
        <v>MAIN UNIT</v>
      </c>
      <c r="Q87" s="13" t="s">
        <v>61</v>
      </c>
      <c r="R87" s="22" t="s">
        <v>2055</v>
      </c>
      <c r="S87" s="22" t="s">
        <v>49</v>
      </c>
      <c r="T87" s="22" t="s">
        <v>78</v>
      </c>
      <c r="U87" s="22" t="s">
        <v>3123</v>
      </c>
      <c r="V87" s="22" t="s">
        <v>3126</v>
      </c>
      <c r="W87" s="22" t="s">
        <v>901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  <c r="AU87" s="22" t="s">
        <v>3752</v>
      </c>
    </row>
    <row r="88" spans="1:47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3124</v>
      </c>
      <c r="K88" s="155" t="s">
        <v>2505</v>
      </c>
      <c r="L88" s="24" t="s">
        <v>3129</v>
      </c>
      <c r="M88" s="22" t="s">
        <v>2607</v>
      </c>
      <c r="N88" s="22">
        <v>1</v>
      </c>
      <c r="O88" s="22"/>
      <c r="P88" s="33" t="str">
        <f t="shared" si="18"/>
        <v>MAIN UNIT</v>
      </c>
      <c r="Q88" s="13" t="s">
        <v>61</v>
      </c>
      <c r="R88" s="22" t="s">
        <v>2055</v>
      </c>
      <c r="S88" s="22" t="s">
        <v>49</v>
      </c>
      <c r="T88" s="22" t="s">
        <v>78</v>
      </c>
      <c r="U88" s="22" t="s">
        <v>3123</v>
      </c>
      <c r="V88" s="22" t="s">
        <v>3126</v>
      </c>
      <c r="W88" s="22" t="s">
        <v>901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  <c r="AU88" s="22" t="s">
        <v>3752</v>
      </c>
    </row>
    <row r="89" spans="1:47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56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124</v>
      </c>
      <c r="K89" s="155" t="s">
        <v>125</v>
      </c>
      <c r="L89" s="17" t="s">
        <v>77</v>
      </c>
      <c r="M89" s="13" t="s">
        <v>60</v>
      </c>
      <c r="N89" s="13">
        <v>1</v>
      </c>
      <c r="O89" s="13"/>
      <c r="P89" s="33" t="str">
        <f t="shared" si="18"/>
        <v>MAIN UNIT</v>
      </c>
      <c r="Q89" s="13" t="s">
        <v>68</v>
      </c>
      <c r="R89" s="13" t="s">
        <v>62</v>
      </c>
      <c r="S89" s="13" t="s">
        <v>49</v>
      </c>
      <c r="T89" s="13"/>
      <c r="U89" s="13"/>
      <c r="V89" s="13" t="s">
        <v>126</v>
      </c>
      <c r="W89" s="13" t="s">
        <v>109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  <c r="AU89" s="22" t="s">
        <v>3752</v>
      </c>
    </row>
    <row r="90" spans="1:47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41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199</v>
      </c>
      <c r="K90" s="155" t="s">
        <v>200</v>
      </c>
      <c r="L90" s="17" t="s">
        <v>92</v>
      </c>
      <c r="M90" s="13" t="s">
        <v>60</v>
      </c>
      <c r="N90" s="13">
        <v>2</v>
      </c>
      <c r="O90" s="13"/>
      <c r="P90" s="33" t="str">
        <f t="shared" si="18"/>
        <v>MAIN UNIT</v>
      </c>
      <c r="Q90" s="13" t="s">
        <v>61</v>
      </c>
      <c r="R90" s="13" t="s">
        <v>62</v>
      </c>
      <c r="S90" s="13" t="s">
        <v>49</v>
      </c>
      <c r="T90" s="13" t="s">
        <v>78</v>
      </c>
      <c r="U90" s="13" t="s">
        <v>79</v>
      </c>
      <c r="V90" s="13" t="s">
        <v>80</v>
      </c>
      <c r="W90" s="13" t="s">
        <v>109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  <c r="AU90" s="22" t="s">
        <v>3752</v>
      </c>
    </row>
    <row r="91" spans="1:47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41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199</v>
      </c>
      <c r="K91" s="155" t="s">
        <v>200</v>
      </c>
      <c r="L91" s="17" t="s">
        <v>67</v>
      </c>
      <c r="M91" s="13" t="s">
        <v>60</v>
      </c>
      <c r="N91" s="13">
        <v>2</v>
      </c>
      <c r="O91" s="13"/>
      <c r="P91" s="33" t="str">
        <f t="shared" si="18"/>
        <v>MAIN UNIT</v>
      </c>
      <c r="Q91" s="13" t="s">
        <v>61</v>
      </c>
      <c r="R91" s="13" t="s">
        <v>62</v>
      </c>
      <c r="S91" s="13" t="s">
        <v>49</v>
      </c>
      <c r="T91" s="13" t="s">
        <v>78</v>
      </c>
      <c r="U91" s="13" t="s">
        <v>79</v>
      </c>
      <c r="V91" s="13" t="s">
        <v>80</v>
      </c>
      <c r="W91" s="13" t="s">
        <v>109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  <c r="AU91" s="22" t="s">
        <v>3752</v>
      </c>
    </row>
    <row r="92" spans="1:47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41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259</v>
      </c>
      <c r="K92" s="155" t="s">
        <v>200</v>
      </c>
      <c r="L92" s="17" t="s">
        <v>67</v>
      </c>
      <c r="M92" s="13" t="s">
        <v>60</v>
      </c>
      <c r="N92" s="13">
        <v>1</v>
      </c>
      <c r="O92" s="13"/>
      <c r="P92" s="33" t="str">
        <f t="shared" si="18"/>
        <v>MAIN UNIT</v>
      </c>
      <c r="Q92" s="13" t="s">
        <v>61</v>
      </c>
      <c r="R92" s="13" t="s">
        <v>260</v>
      </c>
      <c r="S92" s="13" t="s">
        <v>261</v>
      </c>
      <c r="T92" s="13" t="s">
        <v>262</v>
      </c>
      <c r="U92" s="13" t="s">
        <v>263</v>
      </c>
      <c r="V92" s="13" t="s">
        <v>264</v>
      </c>
      <c r="W92" s="13" t="s">
        <v>265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  <c r="AU92" s="22" t="s">
        <v>3752</v>
      </c>
    </row>
    <row r="93" spans="1:47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185</v>
      </c>
      <c r="F93" s="13" t="s">
        <v>185</v>
      </c>
      <c r="G93" s="152" t="s">
        <v>185</v>
      </c>
      <c r="H93" s="155"/>
      <c r="I93" s="33" t="str">
        <f t="shared" si="17"/>
        <v>Cancel</v>
      </c>
      <c r="J93" s="186" t="s">
        <v>589</v>
      </c>
      <c r="K93" s="155" t="s">
        <v>200</v>
      </c>
      <c r="L93" s="17" t="s">
        <v>92</v>
      </c>
      <c r="M93" s="13" t="s">
        <v>60</v>
      </c>
      <c r="N93" s="13">
        <v>2</v>
      </c>
      <c r="O93" s="13"/>
      <c r="P93" s="33" t="str">
        <f t="shared" si="18"/>
        <v>MAIN UNIT</v>
      </c>
      <c r="Q93" s="13" t="s">
        <v>61</v>
      </c>
      <c r="R93" s="13" t="s">
        <v>62</v>
      </c>
      <c r="S93" s="13" t="s">
        <v>49</v>
      </c>
      <c r="T93" s="13" t="s">
        <v>78</v>
      </c>
      <c r="U93" s="13" t="s">
        <v>79</v>
      </c>
      <c r="V93" s="13" t="s">
        <v>80</v>
      </c>
      <c r="W93" s="13" t="s">
        <v>109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499582152.5142017</v>
      </c>
      <c r="AJ93" s="19">
        <f t="shared" si="24"/>
        <v>59520528.679470733</v>
      </c>
      <c r="AK93" s="20">
        <f t="shared" si="25"/>
        <v>0.11914062257814291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  <c r="AU93" s="22" t="s">
        <v>3752</v>
      </c>
    </row>
    <row r="94" spans="1:47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185</v>
      </c>
      <c r="F94" s="13" t="s">
        <v>185</v>
      </c>
      <c r="G94" s="152" t="s">
        <v>185</v>
      </c>
      <c r="H94" s="155"/>
      <c r="I94" s="33" t="str">
        <f t="shared" si="17"/>
        <v>Cancel</v>
      </c>
      <c r="J94" s="186" t="s">
        <v>589</v>
      </c>
      <c r="K94" s="155" t="s">
        <v>200</v>
      </c>
      <c r="L94" s="17" t="s">
        <v>67</v>
      </c>
      <c r="M94" s="13" t="s">
        <v>60</v>
      </c>
      <c r="N94" s="13">
        <v>2</v>
      </c>
      <c r="O94" s="13"/>
      <c r="P94" s="33" t="str">
        <f t="shared" si="18"/>
        <v>MAIN UNIT</v>
      </c>
      <c r="Q94" s="13" t="s">
        <v>61</v>
      </c>
      <c r="R94" s="13" t="s">
        <v>62</v>
      </c>
      <c r="S94" s="13" t="s">
        <v>49</v>
      </c>
      <c r="T94" s="13" t="s">
        <v>78</v>
      </c>
      <c r="U94" s="13" t="s">
        <v>79</v>
      </c>
      <c r="V94" s="13" t="s">
        <v>80</v>
      </c>
      <c r="W94" s="13" t="s">
        <v>109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499582152.5142017</v>
      </c>
      <c r="AJ94" s="19">
        <f t="shared" si="24"/>
        <v>59520528.679470733</v>
      </c>
      <c r="AK94" s="20">
        <f t="shared" si="25"/>
        <v>0.11914062257814291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  <c r="AU94" s="22" t="s">
        <v>3752</v>
      </c>
    </row>
    <row r="95" spans="1:47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41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853</v>
      </c>
      <c r="K95" s="155" t="s">
        <v>200</v>
      </c>
      <c r="L95" s="17" t="s">
        <v>67</v>
      </c>
      <c r="M95" s="13" t="s">
        <v>60</v>
      </c>
      <c r="N95" s="13">
        <v>1</v>
      </c>
      <c r="O95" s="13"/>
      <c r="P95" s="33" t="str">
        <f t="shared" si="18"/>
        <v>MAIN UNIT</v>
      </c>
      <c r="Q95" s="13" t="s">
        <v>61</v>
      </c>
      <c r="R95" s="13" t="s">
        <v>62</v>
      </c>
      <c r="S95" s="13" t="s">
        <v>49</v>
      </c>
      <c r="T95" s="13" t="s">
        <v>78</v>
      </c>
      <c r="U95" s="13" t="s">
        <v>79</v>
      </c>
      <c r="V95" s="13" t="s">
        <v>80</v>
      </c>
      <c r="W95" s="13" t="s">
        <v>109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  <c r="AU95" s="22" t="s">
        <v>3752</v>
      </c>
    </row>
    <row r="96" spans="1:47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41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853</v>
      </c>
      <c r="K96" s="155" t="s">
        <v>200</v>
      </c>
      <c r="L96" s="17" t="s">
        <v>67</v>
      </c>
      <c r="M96" s="13" t="s">
        <v>60</v>
      </c>
      <c r="N96" s="13">
        <v>1</v>
      </c>
      <c r="O96" s="13"/>
      <c r="P96" s="33" t="str">
        <f t="shared" si="18"/>
        <v>MAIN UNIT</v>
      </c>
      <c r="Q96" s="13" t="s">
        <v>61</v>
      </c>
      <c r="R96" s="13" t="s">
        <v>62</v>
      </c>
      <c r="S96" s="13" t="s">
        <v>49</v>
      </c>
      <c r="T96" s="13" t="s">
        <v>78</v>
      </c>
      <c r="U96" s="13" t="s">
        <v>79</v>
      </c>
      <c r="V96" s="13" t="s">
        <v>80</v>
      </c>
      <c r="W96" s="13" t="s">
        <v>109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  <c r="AU96" s="22" t="s">
        <v>3752</v>
      </c>
    </row>
    <row r="97" spans="1:47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41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853</v>
      </c>
      <c r="K97" s="155" t="s">
        <v>200</v>
      </c>
      <c r="L97" s="17" t="s">
        <v>92</v>
      </c>
      <c r="M97" s="13" t="s">
        <v>60</v>
      </c>
      <c r="N97" s="13">
        <v>1</v>
      </c>
      <c r="O97" s="13"/>
      <c r="P97" s="33" t="str">
        <f t="shared" si="18"/>
        <v>MAIN UNIT</v>
      </c>
      <c r="Q97" s="13" t="s">
        <v>61</v>
      </c>
      <c r="R97" s="13" t="s">
        <v>62</v>
      </c>
      <c r="S97" s="13" t="s">
        <v>49</v>
      </c>
      <c r="T97" s="13" t="s">
        <v>78</v>
      </c>
      <c r="U97" s="13" t="s">
        <v>79</v>
      </c>
      <c r="V97" s="13" t="s">
        <v>80</v>
      </c>
      <c r="W97" s="13" t="s">
        <v>109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  <c r="AU97" s="22" t="s">
        <v>3752</v>
      </c>
    </row>
    <row r="98" spans="1:47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41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853</v>
      </c>
      <c r="K98" s="155" t="s">
        <v>200</v>
      </c>
      <c r="L98" s="17" t="s">
        <v>92</v>
      </c>
      <c r="M98" s="13" t="s">
        <v>60</v>
      </c>
      <c r="N98" s="13">
        <v>1</v>
      </c>
      <c r="O98" s="13"/>
      <c r="P98" s="33" t="str">
        <f t="shared" si="18"/>
        <v>MAIN UNIT</v>
      </c>
      <c r="Q98" s="13" t="s">
        <v>61</v>
      </c>
      <c r="R98" s="13" t="s">
        <v>62</v>
      </c>
      <c r="S98" s="13" t="s">
        <v>49</v>
      </c>
      <c r="T98" s="13" t="s">
        <v>78</v>
      </c>
      <c r="U98" s="13" t="s">
        <v>79</v>
      </c>
      <c r="V98" s="13" t="s">
        <v>80</v>
      </c>
      <c r="W98" s="13" t="s">
        <v>109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  <c r="AU98" s="22" t="s">
        <v>3752</v>
      </c>
    </row>
    <row r="99" spans="1:47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54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2311</v>
      </c>
      <c r="K99" s="155" t="s">
        <v>2312</v>
      </c>
      <c r="L99" s="17" t="s">
        <v>92</v>
      </c>
      <c r="M99" s="13" t="s">
        <v>60</v>
      </c>
      <c r="N99" s="13">
        <v>1</v>
      </c>
      <c r="O99" s="13"/>
      <c r="P99" s="33" t="str">
        <f t="shared" si="18"/>
        <v>MAIN UNIT</v>
      </c>
      <c r="Q99" s="13" t="s">
        <v>61</v>
      </c>
      <c r="R99" s="13" t="s">
        <v>62</v>
      </c>
      <c r="S99" s="13" t="s">
        <v>49</v>
      </c>
      <c r="T99" s="13" t="s">
        <v>78</v>
      </c>
      <c r="U99" s="13" t="s">
        <v>79</v>
      </c>
      <c r="V99" s="13" t="s">
        <v>1002</v>
      </c>
      <c r="W99" s="13" t="s">
        <v>109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  <c r="AU99" s="22" t="s">
        <v>3752</v>
      </c>
    </row>
    <row r="100" spans="1:47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54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2311</v>
      </c>
      <c r="K100" s="155" t="s">
        <v>2312</v>
      </c>
      <c r="L100" s="17" t="s">
        <v>92</v>
      </c>
      <c r="M100" s="13" t="s">
        <v>60</v>
      </c>
      <c r="N100" s="13">
        <v>1</v>
      </c>
      <c r="O100" s="13"/>
      <c r="P100" s="33" t="str">
        <f t="shared" si="18"/>
        <v>MAIN UNIT</v>
      </c>
      <c r="Q100" s="13" t="s">
        <v>61</v>
      </c>
      <c r="R100" s="13" t="s">
        <v>62</v>
      </c>
      <c r="S100" s="13" t="s">
        <v>49</v>
      </c>
      <c r="T100" s="13" t="s">
        <v>78</v>
      </c>
      <c r="U100" s="13" t="s">
        <v>79</v>
      </c>
      <c r="V100" s="13" t="s">
        <v>1002</v>
      </c>
      <c r="W100" s="13" t="s">
        <v>109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  <c r="AU100" s="22" t="s">
        <v>3752</v>
      </c>
    </row>
    <row r="101" spans="1:47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54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2313</v>
      </c>
      <c r="K101" s="155" t="s">
        <v>2312</v>
      </c>
      <c r="L101" s="17" t="s">
        <v>92</v>
      </c>
      <c r="M101" s="13" t="s">
        <v>60</v>
      </c>
      <c r="N101" s="13">
        <v>1</v>
      </c>
      <c r="O101" s="13"/>
      <c r="P101" s="33" t="str">
        <f t="shared" si="18"/>
        <v>MAIN UNIT</v>
      </c>
      <c r="Q101" s="13" t="s">
        <v>61</v>
      </c>
      <c r="R101" s="13" t="s">
        <v>62</v>
      </c>
      <c r="S101" s="13" t="s">
        <v>49</v>
      </c>
      <c r="T101" s="13" t="s">
        <v>78</v>
      </c>
      <c r="U101" s="13" t="s">
        <v>79</v>
      </c>
      <c r="V101" s="13" t="s">
        <v>1002</v>
      </c>
      <c r="W101" s="13" t="s">
        <v>109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  <c r="AU101" s="22" t="s">
        <v>3752</v>
      </c>
    </row>
    <row r="102" spans="1:47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54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2313</v>
      </c>
      <c r="K102" s="155" t="s">
        <v>2312</v>
      </c>
      <c r="L102" s="17" t="s">
        <v>92</v>
      </c>
      <c r="M102" s="13" t="s">
        <v>60</v>
      </c>
      <c r="N102" s="13">
        <v>1</v>
      </c>
      <c r="O102" s="13"/>
      <c r="P102" s="33" t="str">
        <f t="shared" si="18"/>
        <v>MAIN UNIT</v>
      </c>
      <c r="Q102" s="13" t="s">
        <v>61</v>
      </c>
      <c r="R102" s="13" t="s">
        <v>62</v>
      </c>
      <c r="S102" s="13" t="s">
        <v>49</v>
      </c>
      <c r="T102" s="13" t="s">
        <v>78</v>
      </c>
      <c r="U102" s="13" t="s">
        <v>79</v>
      </c>
      <c r="V102" s="13" t="s">
        <v>1002</v>
      </c>
      <c r="W102" s="13" t="s">
        <v>109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  <c r="AU102" s="22" t="s">
        <v>3752</v>
      </c>
    </row>
    <row r="103" spans="1:47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54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2313</v>
      </c>
      <c r="K103" s="155" t="s">
        <v>2312</v>
      </c>
      <c r="L103" s="17" t="s">
        <v>67</v>
      </c>
      <c r="M103" s="13" t="s">
        <v>60</v>
      </c>
      <c r="N103" s="13">
        <v>1</v>
      </c>
      <c r="O103" s="13"/>
      <c r="P103" s="33" t="str">
        <f t="shared" si="18"/>
        <v>MAIN UNIT</v>
      </c>
      <c r="Q103" s="13" t="s">
        <v>61</v>
      </c>
      <c r="R103" s="13" t="s">
        <v>62</v>
      </c>
      <c r="S103" s="13" t="s">
        <v>49</v>
      </c>
      <c r="T103" s="13" t="s">
        <v>78</v>
      </c>
      <c r="U103" s="13" t="s">
        <v>79</v>
      </c>
      <c r="V103" s="13" t="s">
        <v>1002</v>
      </c>
      <c r="W103" s="13" t="s">
        <v>109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  <c r="AU103" s="22" t="s">
        <v>3752</v>
      </c>
    </row>
    <row r="104" spans="1:47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54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2313</v>
      </c>
      <c r="K104" s="155" t="s">
        <v>2312</v>
      </c>
      <c r="L104" s="17" t="s">
        <v>67</v>
      </c>
      <c r="M104" s="13" t="s">
        <v>60</v>
      </c>
      <c r="N104" s="13">
        <v>1</v>
      </c>
      <c r="O104" s="13"/>
      <c r="P104" s="33" t="str">
        <f t="shared" si="18"/>
        <v>MAIN UNIT</v>
      </c>
      <c r="Q104" s="13" t="s">
        <v>61</v>
      </c>
      <c r="R104" s="13" t="s">
        <v>62</v>
      </c>
      <c r="S104" s="13" t="s">
        <v>49</v>
      </c>
      <c r="T104" s="13" t="s">
        <v>78</v>
      </c>
      <c r="U104" s="13" t="s">
        <v>79</v>
      </c>
      <c r="V104" s="13" t="s">
        <v>1002</v>
      </c>
      <c r="W104" s="13" t="s">
        <v>109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  <c r="AU104" s="22" t="s">
        <v>3752</v>
      </c>
    </row>
    <row r="105" spans="1:47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41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2829</v>
      </c>
      <c r="K105" s="155" t="s">
        <v>2830</v>
      </c>
      <c r="L105" s="17" t="s">
        <v>2831</v>
      </c>
      <c r="M105" s="13" t="s">
        <v>2832</v>
      </c>
      <c r="N105" s="13">
        <v>2</v>
      </c>
      <c r="O105" s="13"/>
      <c r="P105" s="33" t="str">
        <f t="shared" si="18"/>
        <v>MAIN UNIT</v>
      </c>
      <c r="Q105" s="13" t="s">
        <v>61</v>
      </c>
      <c r="R105" s="13" t="s">
        <v>2055</v>
      </c>
      <c r="S105" s="13" t="s">
        <v>49</v>
      </c>
      <c r="T105" s="13"/>
      <c r="U105" s="13" t="s">
        <v>79</v>
      </c>
      <c r="V105" s="13" t="s">
        <v>2833</v>
      </c>
      <c r="W105" s="13" t="s">
        <v>64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2834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  <c r="AU105" s="22" t="s">
        <v>3757</v>
      </c>
    </row>
    <row r="106" spans="1:47" s="12" customFormat="1">
      <c r="A106" s="33" t="str">
        <f t="shared" si="31"/>
        <v>cancel</v>
      </c>
      <c r="B106" s="152"/>
      <c r="C106" s="152" t="s">
        <v>185</v>
      </c>
      <c r="D106" s="33" t="str">
        <f t="shared" si="16"/>
        <v/>
      </c>
      <c r="E106" s="33" t="s">
        <v>185</v>
      </c>
      <c r="F106" s="13" t="s">
        <v>185</v>
      </c>
      <c r="G106" s="152" t="s">
        <v>185</v>
      </c>
      <c r="H106" s="155"/>
      <c r="I106" s="33" t="str">
        <f t="shared" si="17"/>
        <v>Cancel</v>
      </c>
      <c r="J106" s="186" t="s">
        <v>2639</v>
      </c>
      <c r="K106" s="155" t="s">
        <v>2640</v>
      </c>
      <c r="L106" s="17" t="s">
        <v>67</v>
      </c>
      <c r="M106" s="13" t="s">
        <v>60</v>
      </c>
      <c r="N106" s="13">
        <v>2</v>
      </c>
      <c r="O106" s="13"/>
      <c r="P106" s="33" t="str">
        <f t="shared" si="18"/>
        <v>MAIN UNIT</v>
      </c>
      <c r="Q106" s="13" t="s">
        <v>68</v>
      </c>
      <c r="R106" s="13" t="s">
        <v>62</v>
      </c>
      <c r="S106" s="13" t="s">
        <v>49</v>
      </c>
      <c r="T106" s="13" t="s">
        <v>78</v>
      </c>
      <c r="U106" s="13" t="s">
        <v>79</v>
      </c>
      <c r="V106" s="13" t="s">
        <v>112</v>
      </c>
      <c r="W106" s="13" t="s">
        <v>109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499582152.5142017</v>
      </c>
      <c r="AJ106" s="19">
        <f t="shared" si="24"/>
        <v>59520528.679470733</v>
      </c>
      <c r="AK106" s="20">
        <f t="shared" si="25"/>
        <v>0.11914062257814291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  <c r="AU106" s="22" t="s">
        <v>3751</v>
      </c>
    </row>
    <row r="107" spans="1:47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41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135</v>
      </c>
      <c r="K107" s="155" t="s">
        <v>136</v>
      </c>
      <c r="L107" s="17" t="s">
        <v>77</v>
      </c>
      <c r="M107" s="13" t="s">
        <v>60</v>
      </c>
      <c r="N107" s="13">
        <v>2</v>
      </c>
      <c r="O107" s="13"/>
      <c r="P107" s="33" t="str">
        <f t="shared" si="18"/>
        <v>MAIN UNIT</v>
      </c>
      <c r="Q107" s="13" t="s">
        <v>61</v>
      </c>
      <c r="R107" s="13" t="s">
        <v>62</v>
      </c>
      <c r="S107" s="13" t="s">
        <v>49</v>
      </c>
      <c r="T107" s="13" t="s">
        <v>78</v>
      </c>
      <c r="U107" s="13" t="s">
        <v>79</v>
      </c>
      <c r="V107" s="13" t="s">
        <v>131</v>
      </c>
      <c r="W107" s="13" t="s">
        <v>109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  <c r="AU107" s="22" t="s">
        <v>3752</v>
      </c>
    </row>
    <row r="108" spans="1:47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56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135</v>
      </c>
      <c r="K108" s="155" t="s">
        <v>136</v>
      </c>
      <c r="L108" s="17" t="s">
        <v>77</v>
      </c>
      <c r="M108" s="13" t="s">
        <v>60</v>
      </c>
      <c r="N108" s="13">
        <v>2</v>
      </c>
      <c r="O108" s="13"/>
      <c r="P108" s="33" t="str">
        <f t="shared" si="18"/>
        <v>MAIN UNIT</v>
      </c>
      <c r="Q108" s="13" t="s">
        <v>61</v>
      </c>
      <c r="R108" s="13" t="s">
        <v>62</v>
      </c>
      <c r="S108" s="13" t="s">
        <v>49</v>
      </c>
      <c r="T108" s="13" t="s">
        <v>78</v>
      </c>
      <c r="U108" s="13" t="s">
        <v>79</v>
      </c>
      <c r="V108" s="13" t="s">
        <v>131</v>
      </c>
      <c r="W108" s="13" t="s">
        <v>109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154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  <c r="AU108" s="22" t="s">
        <v>3752</v>
      </c>
    </row>
    <row r="109" spans="1:47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41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183</v>
      </c>
      <c r="K109" s="155" t="s">
        <v>184</v>
      </c>
      <c r="L109" s="17" t="s">
        <v>77</v>
      </c>
      <c r="M109" s="13" t="s">
        <v>60</v>
      </c>
      <c r="N109" s="13">
        <v>1</v>
      </c>
      <c r="O109" s="13"/>
      <c r="P109" s="33" t="str">
        <f t="shared" si="18"/>
        <v>MAIN UNIT</v>
      </c>
      <c r="Q109" s="13" t="s">
        <v>68</v>
      </c>
      <c r="R109" s="13" t="s">
        <v>62</v>
      </c>
      <c r="S109" s="13" t="s">
        <v>49</v>
      </c>
      <c r="T109" s="13" t="s">
        <v>78</v>
      </c>
      <c r="U109" s="13" t="s">
        <v>79</v>
      </c>
      <c r="V109" s="13" t="s">
        <v>126</v>
      </c>
      <c r="W109" s="13" t="s">
        <v>109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  <c r="AU109" s="22" t="s">
        <v>3751</v>
      </c>
    </row>
    <row r="110" spans="1:47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55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2058</v>
      </c>
      <c r="K110" s="155" t="s">
        <v>2059</v>
      </c>
      <c r="L110" s="17" t="s">
        <v>2060</v>
      </c>
      <c r="M110" s="13" t="s">
        <v>2054</v>
      </c>
      <c r="N110" s="13">
        <v>1</v>
      </c>
      <c r="O110" s="13"/>
      <c r="P110" s="33" t="str">
        <f t="shared" si="18"/>
        <v>MAIN UNIT</v>
      </c>
      <c r="Q110" s="13" t="s">
        <v>61</v>
      </c>
      <c r="R110" s="13" t="s">
        <v>2055</v>
      </c>
      <c r="S110" s="13" t="s">
        <v>50</v>
      </c>
      <c r="T110" s="13" t="s">
        <v>78</v>
      </c>
      <c r="U110" s="13" t="s">
        <v>2056</v>
      </c>
      <c r="V110" s="13" t="s">
        <v>2057</v>
      </c>
      <c r="W110" s="13" t="s">
        <v>64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  <c r="AU110" s="22" t="s">
        <v>3240</v>
      </c>
    </row>
    <row r="111" spans="1:47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48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2899</v>
      </c>
      <c r="K111" s="155" t="s">
        <v>2059</v>
      </c>
      <c r="L111" s="17" t="s">
        <v>2060</v>
      </c>
      <c r="M111" s="13" t="s">
        <v>2054</v>
      </c>
      <c r="N111" s="13">
        <v>1</v>
      </c>
      <c r="O111" s="13"/>
      <c r="P111" s="33" t="str">
        <f t="shared" si="18"/>
        <v>MAIN UNIT</v>
      </c>
      <c r="Q111" s="13" t="s">
        <v>68</v>
      </c>
      <c r="R111" s="13" t="s">
        <v>2055</v>
      </c>
      <c r="S111" s="13" t="s">
        <v>49</v>
      </c>
      <c r="T111" s="13" t="s">
        <v>78</v>
      </c>
      <c r="U111" s="13" t="s">
        <v>79</v>
      </c>
      <c r="V111" s="13" t="s">
        <v>2856</v>
      </c>
      <c r="W111" s="13" t="s">
        <v>901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  <c r="AU111" s="22" t="s">
        <v>3750</v>
      </c>
    </row>
    <row r="112" spans="1:47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48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2941</v>
      </c>
      <c r="K112" s="155" t="s">
        <v>2059</v>
      </c>
      <c r="L112" s="17" t="s">
        <v>2060</v>
      </c>
      <c r="M112" s="13" t="s">
        <v>2054</v>
      </c>
      <c r="N112" s="13">
        <v>1</v>
      </c>
      <c r="O112" s="13"/>
      <c r="P112" s="33" t="str">
        <f t="shared" si="18"/>
        <v>MAIN UNIT</v>
      </c>
      <c r="Q112" s="13" t="s">
        <v>61</v>
      </c>
      <c r="R112" s="13" t="s">
        <v>2055</v>
      </c>
      <c r="S112" s="13" t="s">
        <v>49</v>
      </c>
      <c r="T112" s="13" t="s">
        <v>78</v>
      </c>
      <c r="U112" s="13" t="s">
        <v>79</v>
      </c>
      <c r="V112" s="13" t="s">
        <v>2856</v>
      </c>
      <c r="W112" s="13" t="s">
        <v>901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  <c r="AU112" s="22" t="s">
        <v>3750</v>
      </c>
    </row>
    <row r="113" spans="1:47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54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2059</v>
      </c>
      <c r="L113" s="17" t="s">
        <v>2060</v>
      </c>
      <c r="M113" s="13" t="s">
        <v>2054</v>
      </c>
      <c r="N113" s="13">
        <v>1</v>
      </c>
      <c r="O113" s="13"/>
      <c r="P113" s="33" t="str">
        <f t="shared" si="18"/>
        <v>MAIN UNIT</v>
      </c>
      <c r="Q113" s="13" t="s">
        <v>61</v>
      </c>
      <c r="R113" s="13" t="s">
        <v>2055</v>
      </c>
      <c r="S113" s="13" t="s">
        <v>50</v>
      </c>
      <c r="T113" s="13" t="s">
        <v>101</v>
      </c>
      <c r="U113" s="13" t="s">
        <v>70</v>
      </c>
      <c r="V113" s="13" t="s">
        <v>2506</v>
      </c>
      <c r="W113" s="13" t="s">
        <v>64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  <c r="AU113" s="22" t="s">
        <v>3240</v>
      </c>
    </row>
    <row r="114" spans="1:47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3074</v>
      </c>
      <c r="K114" s="155" t="s">
        <v>2059</v>
      </c>
      <c r="L114" s="17" t="s">
        <v>2060</v>
      </c>
      <c r="M114" s="13" t="s">
        <v>2054</v>
      </c>
      <c r="N114" s="13">
        <v>1</v>
      </c>
      <c r="O114" s="13"/>
      <c r="P114" s="33" t="str">
        <f t="shared" si="18"/>
        <v>MAIN UNIT</v>
      </c>
      <c r="Q114" s="13" t="s">
        <v>61</v>
      </c>
      <c r="R114" s="13" t="s">
        <v>2055</v>
      </c>
      <c r="S114" s="13" t="s">
        <v>49</v>
      </c>
      <c r="T114" s="13" t="s">
        <v>78</v>
      </c>
      <c r="U114" s="13" t="s">
        <v>79</v>
      </c>
      <c r="V114" s="13" t="s">
        <v>2057</v>
      </c>
      <c r="W114" s="13" t="s">
        <v>64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  <c r="AU114" s="22" t="s">
        <v>3240</v>
      </c>
    </row>
    <row r="115" spans="1:47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3103</v>
      </c>
      <c r="K115" s="29" t="s">
        <v>2059</v>
      </c>
      <c r="L115" s="17" t="s">
        <v>2060</v>
      </c>
      <c r="M115" s="22" t="s">
        <v>2054</v>
      </c>
      <c r="N115" s="22">
        <v>1</v>
      </c>
      <c r="O115" s="22"/>
      <c r="P115" s="33" t="str">
        <f t="shared" si="18"/>
        <v>MAIN UNIT</v>
      </c>
      <c r="Q115" s="13" t="s">
        <v>61</v>
      </c>
      <c r="R115" s="22" t="s">
        <v>2055</v>
      </c>
      <c r="S115" s="22" t="s">
        <v>50</v>
      </c>
      <c r="T115" s="22" t="s">
        <v>78</v>
      </c>
      <c r="U115" s="22" t="s">
        <v>70</v>
      </c>
      <c r="V115" s="22" t="s">
        <v>2057</v>
      </c>
      <c r="W115" s="22" t="s">
        <v>64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  <c r="AU115" s="22" t="s">
        <v>3757</v>
      </c>
    </row>
    <row r="116" spans="1:47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53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1979</v>
      </c>
      <c r="K116" s="155" t="s">
        <v>1980</v>
      </c>
      <c r="L116" s="17" t="s">
        <v>92</v>
      </c>
      <c r="M116" s="13" t="s">
        <v>60</v>
      </c>
      <c r="N116" s="13">
        <v>1</v>
      </c>
      <c r="O116" s="13"/>
      <c r="P116" s="33" t="str">
        <f t="shared" si="18"/>
        <v>MAIN UNIT</v>
      </c>
      <c r="Q116" s="13" t="s">
        <v>61</v>
      </c>
      <c r="R116" s="13" t="s">
        <v>62</v>
      </c>
      <c r="S116" s="13" t="s">
        <v>49</v>
      </c>
      <c r="T116" s="13" t="s">
        <v>78</v>
      </c>
      <c r="U116" s="13" t="s">
        <v>79</v>
      </c>
      <c r="V116" s="13" t="s">
        <v>131</v>
      </c>
      <c r="W116" s="13" t="s">
        <v>64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  <c r="AU116" s="22" t="s">
        <v>3757</v>
      </c>
    </row>
    <row r="117" spans="1:47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48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2900</v>
      </c>
      <c r="K117" s="155" t="s">
        <v>2901</v>
      </c>
      <c r="L117" s="17" t="s">
        <v>2060</v>
      </c>
      <c r="M117" s="13" t="s">
        <v>2054</v>
      </c>
      <c r="N117" s="13">
        <v>1</v>
      </c>
      <c r="O117" s="13"/>
      <c r="P117" s="33" t="str">
        <f t="shared" si="18"/>
        <v>MAIN UNIT</v>
      </c>
      <c r="Q117" s="13" t="s">
        <v>68</v>
      </c>
      <c r="R117" s="13" t="s">
        <v>2055</v>
      </c>
      <c r="S117" s="13" t="s">
        <v>51</v>
      </c>
      <c r="T117" s="13" t="s">
        <v>349</v>
      </c>
      <c r="U117" s="13" t="s">
        <v>149</v>
      </c>
      <c r="V117" s="13" t="s">
        <v>2828</v>
      </c>
      <c r="W117" s="13" t="s">
        <v>64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  <c r="AU117" s="22" t="s">
        <v>3750</v>
      </c>
    </row>
    <row r="118" spans="1:47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47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840</v>
      </c>
      <c r="K118" s="155" t="s">
        <v>841</v>
      </c>
      <c r="L118" s="17" t="s">
        <v>67</v>
      </c>
      <c r="M118" s="13" t="s">
        <v>60</v>
      </c>
      <c r="N118" s="13">
        <v>1</v>
      </c>
      <c r="O118" s="13"/>
      <c r="P118" s="33" t="str">
        <f t="shared" si="18"/>
        <v>MAIN UNIT</v>
      </c>
      <c r="Q118" s="13" t="s">
        <v>61</v>
      </c>
      <c r="R118" s="13" t="s">
        <v>701</v>
      </c>
      <c r="S118" s="13" t="s">
        <v>750</v>
      </c>
      <c r="T118" s="13" t="s">
        <v>806</v>
      </c>
      <c r="U118" s="13" t="s">
        <v>263</v>
      </c>
      <c r="V118" s="13" t="s">
        <v>751</v>
      </c>
      <c r="W118" s="13" t="s">
        <v>773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  <c r="AU118" s="22" t="s">
        <v>3750</v>
      </c>
    </row>
    <row r="119" spans="1:47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47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840</v>
      </c>
      <c r="K119" s="155" t="s">
        <v>841</v>
      </c>
      <c r="L119" s="17" t="s">
        <v>67</v>
      </c>
      <c r="M119" s="13" t="s">
        <v>60</v>
      </c>
      <c r="N119" s="13">
        <v>1</v>
      </c>
      <c r="O119" s="13"/>
      <c r="P119" s="33" t="str">
        <f t="shared" si="18"/>
        <v>MAIN UNIT</v>
      </c>
      <c r="Q119" s="13" t="s">
        <v>61</v>
      </c>
      <c r="R119" s="13" t="s">
        <v>701</v>
      </c>
      <c r="S119" s="13" t="s">
        <v>750</v>
      </c>
      <c r="T119" s="13" t="s">
        <v>806</v>
      </c>
      <c r="U119" s="13" t="s">
        <v>263</v>
      </c>
      <c r="V119" s="13" t="s">
        <v>751</v>
      </c>
      <c r="W119" s="13" t="s">
        <v>773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  <c r="AU119" s="22" t="s">
        <v>3750</v>
      </c>
    </row>
    <row r="120" spans="1:47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47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840</v>
      </c>
      <c r="K120" s="155" t="s">
        <v>841</v>
      </c>
      <c r="L120" s="17" t="s">
        <v>67</v>
      </c>
      <c r="M120" s="13" t="s">
        <v>60</v>
      </c>
      <c r="N120" s="13">
        <v>1</v>
      </c>
      <c r="O120" s="13"/>
      <c r="P120" s="33" t="str">
        <f t="shared" si="18"/>
        <v>MAIN UNIT</v>
      </c>
      <c r="Q120" s="13" t="s">
        <v>61</v>
      </c>
      <c r="R120" s="13" t="s">
        <v>701</v>
      </c>
      <c r="S120" s="13" t="s">
        <v>750</v>
      </c>
      <c r="T120" s="13" t="s">
        <v>806</v>
      </c>
      <c r="U120" s="13" t="s">
        <v>263</v>
      </c>
      <c r="V120" s="13" t="s">
        <v>751</v>
      </c>
      <c r="W120" s="13" t="s">
        <v>773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  <c r="AU120" s="22" t="s">
        <v>3750</v>
      </c>
    </row>
    <row r="121" spans="1:47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47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840</v>
      </c>
      <c r="K121" s="155" t="s">
        <v>841</v>
      </c>
      <c r="L121" s="17" t="s">
        <v>92</v>
      </c>
      <c r="M121" s="13" t="s">
        <v>60</v>
      </c>
      <c r="N121" s="13">
        <v>1</v>
      </c>
      <c r="O121" s="13"/>
      <c r="P121" s="33" t="str">
        <f t="shared" si="18"/>
        <v>MAIN UNIT</v>
      </c>
      <c r="Q121" s="13" t="s">
        <v>61</v>
      </c>
      <c r="R121" s="13" t="s">
        <v>701</v>
      </c>
      <c r="S121" s="13" t="s">
        <v>750</v>
      </c>
      <c r="T121" s="13" t="s">
        <v>806</v>
      </c>
      <c r="U121" s="13" t="s">
        <v>263</v>
      </c>
      <c r="V121" s="13" t="s">
        <v>751</v>
      </c>
      <c r="W121" s="13" t="s">
        <v>773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  <c r="AU121" s="22" t="s">
        <v>3750</v>
      </c>
    </row>
    <row r="122" spans="1:47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48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1425</v>
      </c>
      <c r="K122" s="155" t="s">
        <v>1426</v>
      </c>
      <c r="L122" s="17" t="s">
        <v>67</v>
      </c>
      <c r="M122" s="13" t="s">
        <v>60</v>
      </c>
      <c r="N122" s="13">
        <v>1</v>
      </c>
      <c r="O122" s="13"/>
      <c r="P122" s="33" t="str">
        <f t="shared" si="18"/>
        <v>MAIN UNIT</v>
      </c>
      <c r="Q122" s="13" t="s">
        <v>61</v>
      </c>
      <c r="R122" s="13" t="s">
        <v>62</v>
      </c>
      <c r="S122" s="13" t="s">
        <v>49</v>
      </c>
      <c r="T122" s="13" t="s">
        <v>78</v>
      </c>
      <c r="U122" s="13" t="s">
        <v>79</v>
      </c>
      <c r="V122" s="13" t="s">
        <v>80</v>
      </c>
      <c r="W122" s="13" t="s">
        <v>109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  <c r="AU122" s="22" t="s">
        <v>3752</v>
      </c>
    </row>
    <row r="123" spans="1:47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48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1425</v>
      </c>
      <c r="K123" s="155" t="s">
        <v>1426</v>
      </c>
      <c r="L123" s="17" t="s">
        <v>67</v>
      </c>
      <c r="M123" s="13" t="s">
        <v>60</v>
      </c>
      <c r="N123" s="13">
        <v>1</v>
      </c>
      <c r="O123" s="13"/>
      <c r="P123" s="33" t="str">
        <f t="shared" si="18"/>
        <v>MAIN UNIT</v>
      </c>
      <c r="Q123" s="13" t="s">
        <v>61</v>
      </c>
      <c r="R123" s="13" t="s">
        <v>62</v>
      </c>
      <c r="S123" s="13" t="s">
        <v>49</v>
      </c>
      <c r="T123" s="13" t="s">
        <v>78</v>
      </c>
      <c r="U123" s="13" t="s">
        <v>79</v>
      </c>
      <c r="V123" s="13" t="s">
        <v>80</v>
      </c>
      <c r="W123" s="13" t="s">
        <v>109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  <c r="AU123" s="22" t="s">
        <v>3752</v>
      </c>
    </row>
    <row r="124" spans="1:47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48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1425</v>
      </c>
      <c r="K124" s="155" t="s">
        <v>1426</v>
      </c>
      <c r="L124" s="17" t="s">
        <v>67</v>
      </c>
      <c r="M124" s="13" t="s">
        <v>60</v>
      </c>
      <c r="N124" s="13">
        <v>1</v>
      </c>
      <c r="O124" s="13"/>
      <c r="P124" s="33" t="str">
        <f t="shared" si="18"/>
        <v>MAIN UNIT</v>
      </c>
      <c r="Q124" s="13" t="s">
        <v>61</v>
      </c>
      <c r="R124" s="13" t="s">
        <v>62</v>
      </c>
      <c r="S124" s="13" t="s">
        <v>49</v>
      </c>
      <c r="T124" s="13" t="s">
        <v>78</v>
      </c>
      <c r="U124" s="13" t="s">
        <v>79</v>
      </c>
      <c r="V124" s="13" t="s">
        <v>80</v>
      </c>
      <c r="W124" s="13" t="s">
        <v>109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  <c r="AU124" s="22" t="s">
        <v>3752</v>
      </c>
    </row>
    <row r="125" spans="1:47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48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1429</v>
      </c>
      <c r="K125" s="155" t="s">
        <v>1426</v>
      </c>
      <c r="L125" s="17" t="s">
        <v>67</v>
      </c>
      <c r="M125" s="13" t="s">
        <v>60</v>
      </c>
      <c r="N125" s="13">
        <v>1</v>
      </c>
      <c r="O125" s="13"/>
      <c r="P125" s="33" t="str">
        <f t="shared" si="18"/>
        <v>MAIN UNIT</v>
      </c>
      <c r="Q125" s="13" t="s">
        <v>61</v>
      </c>
      <c r="R125" s="13" t="s">
        <v>62</v>
      </c>
      <c r="S125" s="13" t="s">
        <v>49</v>
      </c>
      <c r="T125" s="13" t="s">
        <v>78</v>
      </c>
      <c r="U125" s="13" t="s">
        <v>79</v>
      </c>
      <c r="V125" s="13" t="s">
        <v>80</v>
      </c>
      <c r="W125" s="13" t="s">
        <v>109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  <c r="AU125" s="22" t="s">
        <v>3752</v>
      </c>
    </row>
    <row r="126" spans="1:47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48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1429</v>
      </c>
      <c r="K126" s="155" t="s">
        <v>1426</v>
      </c>
      <c r="L126" s="17" t="s">
        <v>92</v>
      </c>
      <c r="M126" s="13" t="s">
        <v>60</v>
      </c>
      <c r="N126" s="13">
        <v>1</v>
      </c>
      <c r="O126" s="13"/>
      <c r="P126" s="33" t="str">
        <f t="shared" si="18"/>
        <v>MAIN UNIT</v>
      </c>
      <c r="Q126" s="13" t="s">
        <v>61</v>
      </c>
      <c r="R126" s="13" t="s">
        <v>62</v>
      </c>
      <c r="S126" s="13" t="s">
        <v>49</v>
      </c>
      <c r="T126" s="13" t="s">
        <v>78</v>
      </c>
      <c r="U126" s="13" t="s">
        <v>79</v>
      </c>
      <c r="V126" s="13" t="s">
        <v>80</v>
      </c>
      <c r="W126" s="13" t="s">
        <v>109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  <c r="AU126" s="22" t="s">
        <v>3752</v>
      </c>
    </row>
    <row r="127" spans="1:47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53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1803</v>
      </c>
      <c r="K127" s="155" t="s">
        <v>1426</v>
      </c>
      <c r="L127" s="17" t="s">
        <v>67</v>
      </c>
      <c r="M127" s="13" t="s">
        <v>60</v>
      </c>
      <c r="N127" s="13">
        <v>1</v>
      </c>
      <c r="O127" s="13"/>
      <c r="P127" s="33" t="str">
        <f t="shared" si="18"/>
        <v>MAIN UNIT</v>
      </c>
      <c r="Q127" s="13" t="s">
        <v>61</v>
      </c>
      <c r="R127" s="13" t="s">
        <v>62</v>
      </c>
      <c r="S127" s="13" t="s">
        <v>49</v>
      </c>
      <c r="T127" s="13" t="s">
        <v>78</v>
      </c>
      <c r="U127" s="13" t="s">
        <v>79</v>
      </c>
      <c r="V127" s="13" t="s">
        <v>80</v>
      </c>
      <c r="W127" s="13" t="s">
        <v>109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  <c r="AU127" s="22" t="s">
        <v>3752</v>
      </c>
    </row>
    <row r="128" spans="1:47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53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1903</v>
      </c>
      <c r="K128" s="155" t="s">
        <v>1426</v>
      </c>
      <c r="L128" s="17" t="s">
        <v>67</v>
      </c>
      <c r="M128" s="13" t="s">
        <v>60</v>
      </c>
      <c r="N128" s="13">
        <v>1</v>
      </c>
      <c r="O128" s="13"/>
      <c r="P128" s="33" t="str">
        <f t="shared" si="18"/>
        <v>MAIN UNIT</v>
      </c>
      <c r="Q128" s="13" t="s">
        <v>61</v>
      </c>
      <c r="R128" s="13" t="s">
        <v>62</v>
      </c>
      <c r="S128" s="13" t="s">
        <v>49</v>
      </c>
      <c r="T128" s="13" t="s">
        <v>78</v>
      </c>
      <c r="U128" s="13" t="s">
        <v>79</v>
      </c>
      <c r="V128" s="13" t="s">
        <v>80</v>
      </c>
      <c r="W128" s="13" t="s">
        <v>109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  <c r="AU128" s="22" t="s">
        <v>3751</v>
      </c>
    </row>
    <row r="129" spans="1:47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54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2450</v>
      </c>
      <c r="K129" s="155" t="s">
        <v>1426</v>
      </c>
      <c r="L129" s="17" t="s">
        <v>67</v>
      </c>
      <c r="M129" s="13" t="s">
        <v>60</v>
      </c>
      <c r="N129" s="13">
        <v>1</v>
      </c>
      <c r="O129" s="13"/>
      <c r="P129" s="33" t="str">
        <f t="shared" si="18"/>
        <v>MAIN UNIT</v>
      </c>
      <c r="Q129" s="13" t="s">
        <v>61</v>
      </c>
      <c r="R129" s="13" t="s">
        <v>62</v>
      </c>
      <c r="S129" s="13" t="s">
        <v>49</v>
      </c>
      <c r="T129" s="13" t="s">
        <v>78</v>
      </c>
      <c r="U129" s="13" t="s">
        <v>79</v>
      </c>
      <c r="V129" s="13" t="s">
        <v>80</v>
      </c>
      <c r="W129" s="13" t="s">
        <v>64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  <c r="AU129" s="22" t="s">
        <v>3240</v>
      </c>
    </row>
    <row r="130" spans="1:47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54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2450</v>
      </c>
      <c r="K130" s="155" t="s">
        <v>1426</v>
      </c>
      <c r="L130" s="17" t="s">
        <v>67</v>
      </c>
      <c r="M130" s="13" t="s">
        <v>60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61</v>
      </c>
      <c r="R130" s="13" t="s">
        <v>62</v>
      </c>
      <c r="S130" s="13" t="s">
        <v>49</v>
      </c>
      <c r="T130" s="13" t="s">
        <v>78</v>
      </c>
      <c r="U130" s="13" t="s">
        <v>79</v>
      </c>
      <c r="V130" s="13" t="s">
        <v>80</v>
      </c>
      <c r="W130" s="13" t="s">
        <v>64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  <c r="AU130" s="22" t="s">
        <v>3240</v>
      </c>
    </row>
    <row r="131" spans="1:47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54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2457</v>
      </c>
      <c r="K131" s="155" t="s">
        <v>1426</v>
      </c>
      <c r="L131" s="17" t="s">
        <v>2458</v>
      </c>
      <c r="M131" s="13" t="s">
        <v>60</v>
      </c>
      <c r="N131" s="13">
        <v>0</v>
      </c>
      <c r="O131" s="13">
        <v>1</v>
      </c>
      <c r="P131" s="33" t="str">
        <f t="shared" si="35"/>
        <v>SERVICE/ PARTS</v>
      </c>
      <c r="Q131" s="13" t="s">
        <v>61</v>
      </c>
      <c r="R131" s="13" t="s">
        <v>62</v>
      </c>
      <c r="S131" s="13" t="s">
        <v>49</v>
      </c>
      <c r="T131" s="13" t="s">
        <v>78</v>
      </c>
      <c r="U131" s="13" t="s">
        <v>79</v>
      </c>
      <c r="V131" s="13" t="s">
        <v>80</v>
      </c>
      <c r="W131" s="13" t="s">
        <v>64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  <c r="AU131" s="22" t="s">
        <v>3240</v>
      </c>
    </row>
    <row r="132" spans="1:47" s="12" customFormat="1">
      <c r="A132" s="33" t="str">
        <f t="shared" si="48"/>
        <v>cancel</v>
      </c>
      <c r="B132" s="152"/>
      <c r="C132" s="152" t="s">
        <v>185</v>
      </c>
      <c r="D132" s="33" t="str">
        <f t="shared" si="33"/>
        <v/>
      </c>
      <c r="E132" s="33" t="s">
        <v>185</v>
      </c>
      <c r="F132" s="13" t="s">
        <v>185</v>
      </c>
      <c r="G132" s="152" t="s">
        <v>185</v>
      </c>
      <c r="H132" s="155"/>
      <c r="I132" s="33" t="str">
        <f t="shared" si="34"/>
        <v>Cancel</v>
      </c>
      <c r="J132" s="186" t="s">
        <v>2638</v>
      </c>
      <c r="K132" s="155" t="s">
        <v>1426</v>
      </c>
      <c r="L132" s="17" t="s">
        <v>67</v>
      </c>
      <c r="M132" s="13" t="s">
        <v>60</v>
      </c>
      <c r="N132" s="13">
        <v>2</v>
      </c>
      <c r="O132" s="13"/>
      <c r="P132" s="33" t="str">
        <f t="shared" si="35"/>
        <v>MAIN UNIT</v>
      </c>
      <c r="Q132" s="13" t="s">
        <v>61</v>
      </c>
      <c r="R132" s="13" t="s">
        <v>62</v>
      </c>
      <c r="S132" s="13" t="s">
        <v>49</v>
      </c>
      <c r="T132" s="13" t="s">
        <v>78</v>
      </c>
      <c r="U132" s="13" t="s">
        <v>79</v>
      </c>
      <c r="V132" s="13" t="s">
        <v>80</v>
      </c>
      <c r="W132" s="13" t="s">
        <v>109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499582152.5142017</v>
      </c>
      <c r="AJ132" s="19">
        <f t="shared" si="41"/>
        <v>59520528.679470733</v>
      </c>
      <c r="AK132" s="20">
        <f t="shared" si="42"/>
        <v>0.11914062257814291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  <c r="AU132" s="22" t="s">
        <v>3752</v>
      </c>
    </row>
    <row r="133" spans="1:47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48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2925</v>
      </c>
      <c r="K133" s="155" t="s">
        <v>1426</v>
      </c>
      <c r="L133" s="17" t="s">
        <v>2788</v>
      </c>
      <c r="M133" s="13" t="s">
        <v>2607</v>
      </c>
      <c r="N133" s="13">
        <v>1</v>
      </c>
      <c r="O133" s="13"/>
      <c r="P133" s="33" t="str">
        <f t="shared" si="35"/>
        <v>MAIN UNIT</v>
      </c>
      <c r="Q133" s="13" t="s">
        <v>61</v>
      </c>
      <c r="R133" s="13" t="s">
        <v>2055</v>
      </c>
      <c r="S133" s="13" t="s">
        <v>49</v>
      </c>
      <c r="T133" s="13" t="s">
        <v>78</v>
      </c>
      <c r="U133" s="13" t="s">
        <v>79</v>
      </c>
      <c r="V133" s="13" t="s">
        <v>80</v>
      </c>
      <c r="W133" s="13" t="s">
        <v>64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  <c r="AU133" s="22" t="s">
        <v>3750</v>
      </c>
    </row>
    <row r="134" spans="1:47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3336</v>
      </c>
      <c r="K134" s="164" t="s">
        <v>3338</v>
      </c>
      <c r="L134" s="17" t="s">
        <v>92</v>
      </c>
      <c r="M134" s="22" t="s">
        <v>60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61</v>
      </c>
      <c r="R134" s="22" t="s">
        <v>62</v>
      </c>
      <c r="S134" s="22" t="s">
        <v>50</v>
      </c>
      <c r="T134" s="22" t="s">
        <v>101</v>
      </c>
      <c r="U134" s="22" t="s">
        <v>70</v>
      </c>
      <c r="V134" s="22" t="s">
        <v>71</v>
      </c>
      <c r="W134" s="22" t="s">
        <v>64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  <c r="AU134" s="22" t="s">
        <v>3240</v>
      </c>
    </row>
    <row r="135" spans="1:47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3373</v>
      </c>
      <c r="K135" s="29" t="s">
        <v>579</v>
      </c>
      <c r="L135" s="17" t="s">
        <v>67</v>
      </c>
      <c r="M135" s="22" t="s">
        <v>60</v>
      </c>
      <c r="N135" s="22">
        <v>1</v>
      </c>
      <c r="O135" s="22"/>
      <c r="P135" s="33" t="str">
        <f t="shared" si="52"/>
        <v>MAIN UNIT</v>
      </c>
      <c r="Q135" s="13" t="s">
        <v>61</v>
      </c>
      <c r="R135" s="22" t="s">
        <v>62</v>
      </c>
      <c r="S135" s="22" t="s">
        <v>50</v>
      </c>
      <c r="T135" s="22" t="s">
        <v>101</v>
      </c>
      <c r="U135" s="22" t="s">
        <v>70</v>
      </c>
      <c r="V135" s="22" t="s">
        <v>102</v>
      </c>
      <c r="W135" s="22" t="s">
        <v>64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  <c r="AU135" s="22" t="s">
        <v>3240</v>
      </c>
    </row>
    <row r="136" spans="1:47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48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1395</v>
      </c>
      <c r="K136" s="155" t="s">
        <v>1396</v>
      </c>
      <c r="L136" s="17" t="s">
        <v>293</v>
      </c>
      <c r="M136" s="13" t="s">
        <v>60</v>
      </c>
      <c r="N136" s="13">
        <v>1</v>
      </c>
      <c r="O136" s="13"/>
      <c r="P136" s="33" t="str">
        <f t="shared" si="52"/>
        <v>MAIN UNIT</v>
      </c>
      <c r="Q136" s="13" t="s">
        <v>68</v>
      </c>
      <c r="R136" s="13" t="s">
        <v>62</v>
      </c>
      <c r="S136" s="13" t="s">
        <v>49</v>
      </c>
      <c r="T136" s="13" t="s">
        <v>78</v>
      </c>
      <c r="U136" s="13" t="s">
        <v>79</v>
      </c>
      <c r="V136" s="13" t="s">
        <v>106</v>
      </c>
      <c r="W136" s="13" t="s">
        <v>64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  <c r="AU136" s="22" t="s">
        <v>3750</v>
      </c>
    </row>
    <row r="137" spans="1:47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185</v>
      </c>
      <c r="F137" s="13" t="s">
        <v>185</v>
      </c>
      <c r="G137" s="152" t="s">
        <v>185</v>
      </c>
      <c r="H137" s="155" t="s">
        <v>1617</v>
      </c>
      <c r="I137" s="33" t="str">
        <f t="shared" si="51"/>
        <v>Cancel</v>
      </c>
      <c r="J137" s="186" t="s">
        <v>2354</v>
      </c>
      <c r="K137" s="155" t="s">
        <v>1396</v>
      </c>
      <c r="L137" s="17" t="s">
        <v>293</v>
      </c>
      <c r="M137" s="13" t="s">
        <v>60</v>
      </c>
      <c r="N137" s="13">
        <v>1</v>
      </c>
      <c r="O137" s="13"/>
      <c r="P137" s="33" t="str">
        <f t="shared" si="52"/>
        <v>MAIN UNIT</v>
      </c>
      <c r="Q137" s="13" t="s">
        <v>61</v>
      </c>
      <c r="R137" s="13" t="s">
        <v>62</v>
      </c>
      <c r="S137" s="13" t="s">
        <v>49</v>
      </c>
      <c r="T137" s="13" t="s">
        <v>78</v>
      </c>
      <c r="U137" s="13" t="s">
        <v>79</v>
      </c>
      <c r="V137" s="13" t="s">
        <v>80</v>
      </c>
      <c r="W137" s="13" t="s">
        <v>64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499582152.5142017</v>
      </c>
      <c r="AJ137" s="19">
        <f t="shared" si="58"/>
        <v>59520528.679470733</v>
      </c>
      <c r="AK137" s="20">
        <f t="shared" si="59"/>
        <v>0.11914062257814291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  <c r="AU137" s="22" t="s">
        <v>3757</v>
      </c>
    </row>
    <row r="138" spans="1:47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185</v>
      </c>
      <c r="F138" s="13" t="s">
        <v>185</v>
      </c>
      <c r="G138" s="152" t="s">
        <v>185</v>
      </c>
      <c r="H138" s="155"/>
      <c r="I138" s="33" t="str">
        <f t="shared" si="51"/>
        <v>Cancel</v>
      </c>
      <c r="J138" s="186" t="s">
        <v>2355</v>
      </c>
      <c r="K138" s="155" t="s">
        <v>1396</v>
      </c>
      <c r="L138" s="17" t="s">
        <v>293</v>
      </c>
      <c r="M138" s="13" t="s">
        <v>60</v>
      </c>
      <c r="N138" s="13">
        <v>1</v>
      </c>
      <c r="O138" s="13"/>
      <c r="P138" s="33" t="str">
        <f t="shared" si="52"/>
        <v>MAIN UNIT</v>
      </c>
      <c r="Q138" s="13" t="s">
        <v>61</v>
      </c>
      <c r="R138" s="13" t="s">
        <v>62</v>
      </c>
      <c r="S138" s="13" t="s">
        <v>49</v>
      </c>
      <c r="T138" s="13" t="s">
        <v>78</v>
      </c>
      <c r="U138" s="13" t="s">
        <v>79</v>
      </c>
      <c r="V138" s="13" t="s">
        <v>80</v>
      </c>
      <c r="W138" s="13" t="s">
        <v>109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499582152.5142017</v>
      </c>
      <c r="AJ138" s="19">
        <f t="shared" si="58"/>
        <v>59520528.679470733</v>
      </c>
      <c r="AK138" s="20">
        <f t="shared" si="59"/>
        <v>0.11914062257814291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  <c r="AU138" s="22" t="s">
        <v>3751</v>
      </c>
    </row>
    <row r="139" spans="1:47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185</v>
      </c>
      <c r="F139" s="13" t="s">
        <v>185</v>
      </c>
      <c r="G139" s="152" t="s">
        <v>185</v>
      </c>
      <c r="H139" s="155"/>
      <c r="I139" s="33" t="str">
        <f t="shared" si="51"/>
        <v>Cancel</v>
      </c>
      <c r="J139" s="186" t="s">
        <v>2355</v>
      </c>
      <c r="K139" s="155" t="s">
        <v>1396</v>
      </c>
      <c r="L139" s="17" t="s">
        <v>293</v>
      </c>
      <c r="M139" s="13" t="s">
        <v>60</v>
      </c>
      <c r="N139" s="13">
        <v>1</v>
      </c>
      <c r="O139" s="13"/>
      <c r="P139" s="33" t="str">
        <f t="shared" si="52"/>
        <v>MAIN UNIT</v>
      </c>
      <c r="Q139" s="13" t="s">
        <v>61</v>
      </c>
      <c r="R139" s="13" t="s">
        <v>62</v>
      </c>
      <c r="S139" s="13" t="s">
        <v>49</v>
      </c>
      <c r="T139" s="13" t="s">
        <v>78</v>
      </c>
      <c r="U139" s="13" t="s">
        <v>79</v>
      </c>
      <c r="V139" s="13" t="s">
        <v>80</v>
      </c>
      <c r="W139" s="13" t="s">
        <v>109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499582152.5142017</v>
      </c>
      <c r="AJ139" s="19">
        <f t="shared" si="58"/>
        <v>59520528.679470733</v>
      </c>
      <c r="AK139" s="20">
        <f t="shared" si="59"/>
        <v>0.11914062257814291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  <c r="AU139" s="22" t="s">
        <v>3751</v>
      </c>
    </row>
    <row r="140" spans="1:47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185</v>
      </c>
      <c r="F140" s="13" t="s">
        <v>185</v>
      </c>
      <c r="G140" s="152" t="s">
        <v>185</v>
      </c>
      <c r="H140" s="155"/>
      <c r="I140" s="33" t="str">
        <f t="shared" si="51"/>
        <v>Cancel</v>
      </c>
      <c r="J140" s="186" t="s">
        <v>2355</v>
      </c>
      <c r="K140" s="155" t="s">
        <v>1396</v>
      </c>
      <c r="L140" s="17" t="s">
        <v>293</v>
      </c>
      <c r="M140" s="13" t="s">
        <v>60</v>
      </c>
      <c r="N140" s="13">
        <v>1</v>
      </c>
      <c r="O140" s="13"/>
      <c r="P140" s="33" t="str">
        <f t="shared" si="52"/>
        <v>MAIN UNIT</v>
      </c>
      <c r="Q140" s="13" t="s">
        <v>61</v>
      </c>
      <c r="R140" s="13" t="s">
        <v>62</v>
      </c>
      <c r="S140" s="13" t="s">
        <v>49</v>
      </c>
      <c r="T140" s="13" t="s">
        <v>78</v>
      </c>
      <c r="U140" s="13" t="s">
        <v>79</v>
      </c>
      <c r="V140" s="13" t="s">
        <v>80</v>
      </c>
      <c r="W140" s="13" t="s">
        <v>109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499582152.5142017</v>
      </c>
      <c r="AJ140" s="19">
        <f t="shared" si="58"/>
        <v>59520528.679470733</v>
      </c>
      <c r="AK140" s="20">
        <f t="shared" si="59"/>
        <v>0.11914062257814291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  <c r="AU140" s="22" t="s">
        <v>3751</v>
      </c>
    </row>
    <row r="141" spans="1:47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185</v>
      </c>
      <c r="F141" s="13" t="s">
        <v>185</v>
      </c>
      <c r="G141" s="152" t="s">
        <v>185</v>
      </c>
      <c r="H141" s="155"/>
      <c r="I141" s="33" t="str">
        <f t="shared" si="51"/>
        <v>Cancel</v>
      </c>
      <c r="J141" s="186" t="s">
        <v>2355</v>
      </c>
      <c r="K141" s="155" t="s">
        <v>1396</v>
      </c>
      <c r="L141" s="17" t="s">
        <v>293</v>
      </c>
      <c r="M141" s="13" t="s">
        <v>60</v>
      </c>
      <c r="N141" s="13">
        <v>1</v>
      </c>
      <c r="O141" s="13"/>
      <c r="P141" s="33" t="str">
        <f t="shared" si="52"/>
        <v>MAIN UNIT</v>
      </c>
      <c r="Q141" s="13" t="s">
        <v>61</v>
      </c>
      <c r="R141" s="13" t="s">
        <v>62</v>
      </c>
      <c r="S141" s="13" t="s">
        <v>49</v>
      </c>
      <c r="T141" s="13" t="s">
        <v>78</v>
      </c>
      <c r="U141" s="13" t="s">
        <v>79</v>
      </c>
      <c r="V141" s="13" t="s">
        <v>80</v>
      </c>
      <c r="W141" s="13" t="s">
        <v>109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499582152.5142017</v>
      </c>
      <c r="AJ141" s="19">
        <f t="shared" si="58"/>
        <v>59520528.679470733</v>
      </c>
      <c r="AK141" s="20">
        <f t="shared" si="59"/>
        <v>0.11914062257814291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  <c r="AU141" s="22" t="s">
        <v>3751</v>
      </c>
    </row>
    <row r="142" spans="1:47" s="12" customFormat="1">
      <c r="A142" s="33" t="str">
        <f t="shared" si="49"/>
        <v>cancel</v>
      </c>
      <c r="B142" s="152"/>
      <c r="C142" s="152" t="s">
        <v>185</v>
      </c>
      <c r="D142" s="33" t="str">
        <f t="shared" si="50"/>
        <v/>
      </c>
      <c r="E142" s="33" t="s">
        <v>185</v>
      </c>
      <c r="F142" s="13" t="s">
        <v>185</v>
      </c>
      <c r="G142" s="152" t="s">
        <v>185</v>
      </c>
      <c r="H142" s="155"/>
      <c r="I142" s="33" t="str">
        <f t="shared" si="51"/>
        <v>Cancel</v>
      </c>
      <c r="J142" s="186" t="s">
        <v>2741</v>
      </c>
      <c r="K142" s="155" t="s">
        <v>1396</v>
      </c>
      <c r="L142" s="17" t="s">
        <v>293</v>
      </c>
      <c r="M142" s="13" t="s">
        <v>60</v>
      </c>
      <c r="N142" s="13">
        <v>1</v>
      </c>
      <c r="O142" s="13"/>
      <c r="P142" s="33" t="str">
        <f t="shared" si="52"/>
        <v>MAIN UNIT</v>
      </c>
      <c r="Q142" s="13" t="s">
        <v>68</v>
      </c>
      <c r="R142" s="13" t="s">
        <v>62</v>
      </c>
      <c r="S142" s="13" t="s">
        <v>49</v>
      </c>
      <c r="T142" s="13" t="s">
        <v>78</v>
      </c>
      <c r="U142" s="13" t="s">
        <v>79</v>
      </c>
      <c r="V142" s="13" t="s">
        <v>106</v>
      </c>
      <c r="W142" s="13" t="s">
        <v>64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499582152.5142017</v>
      </c>
      <c r="AJ142" s="19">
        <f t="shared" si="58"/>
        <v>59520528.679470733</v>
      </c>
      <c r="AK142" s="20">
        <f t="shared" si="59"/>
        <v>0.11914062257814291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  <c r="AU142" s="22" t="s">
        <v>3750</v>
      </c>
    </row>
    <row r="143" spans="1:47" s="12" customFormat="1">
      <c r="A143" s="33" t="str">
        <f t="shared" si="49"/>
        <v>cancel</v>
      </c>
      <c r="B143" s="152"/>
      <c r="C143" s="152" t="s">
        <v>185</v>
      </c>
      <c r="D143" s="33" t="str">
        <f t="shared" si="50"/>
        <v/>
      </c>
      <c r="E143" s="33" t="s">
        <v>185</v>
      </c>
      <c r="F143" s="13" t="s">
        <v>185</v>
      </c>
      <c r="G143" s="152" t="s">
        <v>185</v>
      </c>
      <c r="H143" s="155"/>
      <c r="I143" s="33" t="str">
        <f t="shared" si="51"/>
        <v>Cancel</v>
      </c>
      <c r="J143" s="186" t="s">
        <v>2741</v>
      </c>
      <c r="K143" s="155" t="s">
        <v>1396</v>
      </c>
      <c r="L143" s="17" t="s">
        <v>293</v>
      </c>
      <c r="M143" s="13" t="s">
        <v>60</v>
      </c>
      <c r="N143" s="13">
        <v>1</v>
      </c>
      <c r="O143" s="13"/>
      <c r="P143" s="33" t="str">
        <f t="shared" si="52"/>
        <v>MAIN UNIT</v>
      </c>
      <c r="Q143" s="13" t="s">
        <v>68</v>
      </c>
      <c r="R143" s="13" t="s">
        <v>62</v>
      </c>
      <c r="S143" s="13" t="s">
        <v>49</v>
      </c>
      <c r="T143" s="13" t="s">
        <v>78</v>
      </c>
      <c r="U143" s="13" t="s">
        <v>79</v>
      </c>
      <c r="V143" s="13" t="s">
        <v>106</v>
      </c>
      <c r="W143" s="13" t="s">
        <v>64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499582152.5142017</v>
      </c>
      <c r="AJ143" s="19">
        <f t="shared" si="58"/>
        <v>59520528.679470733</v>
      </c>
      <c r="AK143" s="20">
        <f t="shared" si="59"/>
        <v>0.11914062257814291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  <c r="AU143" s="22" t="s">
        <v>3750</v>
      </c>
    </row>
    <row r="144" spans="1:47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55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2524</v>
      </c>
      <c r="K144" s="155" t="s">
        <v>2525</v>
      </c>
      <c r="L144" s="17" t="s">
        <v>92</v>
      </c>
      <c r="M144" s="13" t="s">
        <v>60</v>
      </c>
      <c r="N144" s="13">
        <v>1</v>
      </c>
      <c r="O144" s="13"/>
      <c r="P144" s="33" t="str">
        <f t="shared" si="52"/>
        <v>MAIN UNIT</v>
      </c>
      <c r="Q144" s="13" t="s">
        <v>68</v>
      </c>
      <c r="R144" s="13" t="s">
        <v>62</v>
      </c>
      <c r="S144" s="13" t="s">
        <v>49</v>
      </c>
      <c r="T144" s="13" t="s">
        <v>78</v>
      </c>
      <c r="U144" s="13" t="s">
        <v>79</v>
      </c>
      <c r="V144" s="13" t="s">
        <v>112</v>
      </c>
      <c r="W144" s="13" t="s">
        <v>64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  <c r="AU144" s="22" t="s">
        <v>3757</v>
      </c>
    </row>
    <row r="145" spans="1:47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55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2524</v>
      </c>
      <c r="K145" s="155" t="s">
        <v>2525</v>
      </c>
      <c r="L145" s="17" t="s">
        <v>67</v>
      </c>
      <c r="M145" s="13" t="s">
        <v>60</v>
      </c>
      <c r="N145" s="13">
        <v>1</v>
      </c>
      <c r="O145" s="13"/>
      <c r="P145" s="33" t="str">
        <f t="shared" si="52"/>
        <v>MAIN UNIT</v>
      </c>
      <c r="Q145" s="13" t="s">
        <v>68</v>
      </c>
      <c r="R145" s="13" t="s">
        <v>62</v>
      </c>
      <c r="S145" s="13" t="s">
        <v>49</v>
      </c>
      <c r="T145" s="13" t="s">
        <v>78</v>
      </c>
      <c r="U145" s="13" t="s">
        <v>79</v>
      </c>
      <c r="V145" s="13" t="s">
        <v>112</v>
      </c>
      <c r="W145" s="13" t="s">
        <v>64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  <c r="AU145" s="22" t="s">
        <v>3757</v>
      </c>
    </row>
    <row r="146" spans="1:47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185</v>
      </c>
      <c r="F146" s="13" t="s">
        <v>185</v>
      </c>
      <c r="G146" s="152" t="s">
        <v>185</v>
      </c>
      <c r="H146" s="155"/>
      <c r="I146" s="33" t="str">
        <f t="shared" si="51"/>
        <v>Cancel</v>
      </c>
      <c r="J146" s="186" t="s">
        <v>633</v>
      </c>
      <c r="K146" s="155" t="s">
        <v>634</v>
      </c>
      <c r="L146" s="17" t="s">
        <v>293</v>
      </c>
      <c r="M146" s="13" t="s">
        <v>60</v>
      </c>
      <c r="N146" s="13">
        <v>1</v>
      </c>
      <c r="O146" s="13"/>
      <c r="P146" s="33" t="str">
        <f t="shared" si="52"/>
        <v>MAIN UNIT</v>
      </c>
      <c r="Q146" s="13" t="s">
        <v>61</v>
      </c>
      <c r="R146" s="13" t="s">
        <v>260</v>
      </c>
      <c r="S146" s="13" t="s">
        <v>261</v>
      </c>
      <c r="T146" s="13" t="s">
        <v>262</v>
      </c>
      <c r="U146" s="13" t="s">
        <v>79</v>
      </c>
      <c r="V146" s="13" t="s">
        <v>597</v>
      </c>
      <c r="W146" s="13" t="s">
        <v>64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499582152.5142017</v>
      </c>
      <c r="AJ146" s="19">
        <f t="shared" si="58"/>
        <v>59520528.679470733</v>
      </c>
      <c r="AK146" s="20">
        <f t="shared" si="59"/>
        <v>0.11914062257814291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  <c r="AU146" s="22" t="s">
        <v>3750</v>
      </c>
    </row>
    <row r="147" spans="1:47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54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1996</v>
      </c>
      <c r="K147" s="155" t="s">
        <v>1997</v>
      </c>
      <c r="L147" s="17" t="s">
        <v>67</v>
      </c>
      <c r="M147" s="13" t="s">
        <v>60</v>
      </c>
      <c r="N147" s="13">
        <v>1</v>
      </c>
      <c r="O147" s="13"/>
      <c r="P147" s="33" t="str">
        <f t="shared" si="52"/>
        <v>MAIN UNIT</v>
      </c>
      <c r="Q147" s="13" t="s">
        <v>68</v>
      </c>
      <c r="R147" s="13" t="s">
        <v>62</v>
      </c>
      <c r="S147" s="13" t="s">
        <v>49</v>
      </c>
      <c r="T147" s="13" t="s">
        <v>78</v>
      </c>
      <c r="U147" s="13" t="s">
        <v>79</v>
      </c>
      <c r="V147" s="13" t="s">
        <v>311</v>
      </c>
      <c r="W147" s="13" t="s">
        <v>109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  <c r="AU147" s="22" t="s">
        <v>3751</v>
      </c>
    </row>
    <row r="148" spans="1:47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54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2046</v>
      </c>
      <c r="K148" s="155" t="s">
        <v>2047</v>
      </c>
      <c r="L148" s="17" t="s">
        <v>67</v>
      </c>
      <c r="M148" s="13" t="s">
        <v>60</v>
      </c>
      <c r="N148" s="13">
        <v>1</v>
      </c>
      <c r="O148" s="13"/>
      <c r="P148" s="33" t="str">
        <f t="shared" si="52"/>
        <v>MAIN UNIT</v>
      </c>
      <c r="Q148" s="13" t="s">
        <v>68</v>
      </c>
      <c r="R148" s="13" t="s">
        <v>62</v>
      </c>
      <c r="S148" s="13" t="s">
        <v>49</v>
      </c>
      <c r="T148" s="13" t="s">
        <v>78</v>
      </c>
      <c r="U148" s="13" t="s">
        <v>79</v>
      </c>
      <c r="V148" s="13" t="s">
        <v>1885</v>
      </c>
      <c r="W148" s="13" t="s">
        <v>109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  <c r="AU148" s="22" t="s">
        <v>3751</v>
      </c>
    </row>
    <row r="149" spans="1:47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47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896</v>
      </c>
      <c r="K149" s="155" t="s">
        <v>897</v>
      </c>
      <c r="L149" s="17" t="s">
        <v>67</v>
      </c>
      <c r="M149" s="13" t="s">
        <v>60</v>
      </c>
      <c r="N149" s="13">
        <v>1</v>
      </c>
      <c r="O149" s="13"/>
      <c r="P149" s="33" t="str">
        <f t="shared" si="52"/>
        <v>MAIN UNIT</v>
      </c>
      <c r="Q149" s="13" t="s">
        <v>61</v>
      </c>
      <c r="R149" s="13" t="s">
        <v>62</v>
      </c>
      <c r="S149" s="13" t="s">
        <v>51</v>
      </c>
      <c r="T149" s="13" t="s">
        <v>349</v>
      </c>
      <c r="U149" s="13" t="s">
        <v>149</v>
      </c>
      <c r="V149" s="13" t="s">
        <v>564</v>
      </c>
      <c r="W149" s="13" t="s">
        <v>64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  <c r="AU149" s="22" t="s">
        <v>3240</v>
      </c>
    </row>
    <row r="150" spans="1:47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48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1059</v>
      </c>
      <c r="K150" s="155" t="s">
        <v>897</v>
      </c>
      <c r="L150" s="17" t="s">
        <v>67</v>
      </c>
      <c r="M150" s="13" t="s">
        <v>60</v>
      </c>
      <c r="N150" s="13">
        <v>1</v>
      </c>
      <c r="O150" s="13"/>
      <c r="P150" s="33" t="str">
        <f t="shared" si="52"/>
        <v>MAIN UNIT</v>
      </c>
      <c r="Q150" s="13" t="s">
        <v>61</v>
      </c>
      <c r="R150" s="13" t="s">
        <v>62</v>
      </c>
      <c r="S150" s="13" t="s">
        <v>51</v>
      </c>
      <c r="T150" s="13" t="s">
        <v>349</v>
      </c>
      <c r="U150" s="13" t="s">
        <v>149</v>
      </c>
      <c r="V150" s="13" t="s">
        <v>564</v>
      </c>
      <c r="W150" s="13" t="s">
        <v>64</v>
      </c>
      <c r="X150" s="135">
        <v>550000</v>
      </c>
      <c r="Y150" s="156" t="s">
        <v>1058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  <c r="AU150" s="22" t="s">
        <v>3240</v>
      </c>
    </row>
    <row r="151" spans="1:47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48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1063</v>
      </c>
      <c r="K151" s="155" t="s">
        <v>897</v>
      </c>
      <c r="L151" s="17" t="s">
        <v>92</v>
      </c>
      <c r="M151" s="13" t="s">
        <v>60</v>
      </c>
      <c r="N151" s="13">
        <v>1</v>
      </c>
      <c r="O151" s="13"/>
      <c r="P151" s="33" t="str">
        <f t="shared" si="52"/>
        <v>MAIN UNIT</v>
      </c>
      <c r="Q151" s="13" t="s">
        <v>61</v>
      </c>
      <c r="R151" s="13" t="s">
        <v>62</v>
      </c>
      <c r="S151" s="13" t="s">
        <v>51</v>
      </c>
      <c r="T151" s="13" t="s">
        <v>349</v>
      </c>
      <c r="U151" s="13" t="s">
        <v>149</v>
      </c>
      <c r="V151" s="13" t="s">
        <v>564</v>
      </c>
      <c r="W151" s="13" t="s">
        <v>64</v>
      </c>
      <c r="X151" s="135">
        <v>1070000</v>
      </c>
      <c r="Y151" s="156" t="s">
        <v>1058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  <c r="AU151" s="22" t="s">
        <v>3240</v>
      </c>
    </row>
    <row r="152" spans="1:47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54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2265</v>
      </c>
      <c r="K152" s="155" t="s">
        <v>2266</v>
      </c>
      <c r="L152" s="17" t="s">
        <v>67</v>
      </c>
      <c r="M152" s="13" t="s">
        <v>60</v>
      </c>
      <c r="N152" s="13">
        <v>1</v>
      </c>
      <c r="O152" s="13"/>
      <c r="P152" s="33" t="str">
        <f t="shared" si="52"/>
        <v>MAIN UNIT</v>
      </c>
      <c r="Q152" s="13" t="s">
        <v>61</v>
      </c>
      <c r="R152" s="13" t="s">
        <v>62</v>
      </c>
      <c r="S152" s="13" t="s">
        <v>51</v>
      </c>
      <c r="T152" s="13" t="s">
        <v>349</v>
      </c>
      <c r="U152" s="13" t="s">
        <v>149</v>
      </c>
      <c r="V152" s="13" t="s">
        <v>954</v>
      </c>
      <c r="W152" s="13" t="s">
        <v>64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  <c r="AU152" s="22" t="s">
        <v>3240</v>
      </c>
    </row>
    <row r="153" spans="1:47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41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391</v>
      </c>
      <c r="K153" s="155" t="s">
        <v>392</v>
      </c>
      <c r="L153" s="17" t="s">
        <v>67</v>
      </c>
      <c r="M153" s="13" t="s">
        <v>60</v>
      </c>
      <c r="N153" s="13">
        <v>2</v>
      </c>
      <c r="O153" s="13"/>
      <c r="P153" s="33" t="str">
        <f t="shared" si="52"/>
        <v>MAIN UNIT</v>
      </c>
      <c r="Q153" s="13" t="s">
        <v>61</v>
      </c>
      <c r="R153" s="13" t="s">
        <v>62</v>
      </c>
      <c r="S153" s="13" t="s">
        <v>49</v>
      </c>
      <c r="T153" s="13" t="s">
        <v>78</v>
      </c>
      <c r="U153" s="13" t="s">
        <v>79</v>
      </c>
      <c r="V153" s="13" t="s">
        <v>63</v>
      </c>
      <c r="W153" s="13" t="s">
        <v>64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  <c r="AU153" s="22" t="s">
        <v>3750</v>
      </c>
    </row>
    <row r="154" spans="1:47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41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206</v>
      </c>
      <c r="K154" s="155" t="s">
        <v>207</v>
      </c>
      <c r="L154" s="17" t="s">
        <v>77</v>
      </c>
      <c r="M154" s="13" t="s">
        <v>60</v>
      </c>
      <c r="N154" s="13">
        <v>1</v>
      </c>
      <c r="O154" s="13"/>
      <c r="P154" s="33" t="str">
        <f t="shared" si="52"/>
        <v>MAIN UNIT</v>
      </c>
      <c r="Q154" s="13" t="s">
        <v>68</v>
      </c>
      <c r="R154" s="13" t="s">
        <v>62</v>
      </c>
      <c r="S154" s="13" t="s">
        <v>50</v>
      </c>
      <c r="T154" s="13" t="s">
        <v>101</v>
      </c>
      <c r="U154" s="13" t="s">
        <v>70</v>
      </c>
      <c r="V154" s="13" t="s">
        <v>102</v>
      </c>
      <c r="W154" s="13" t="s">
        <v>64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  <c r="AU154" s="22" t="s">
        <v>3240</v>
      </c>
    </row>
    <row r="155" spans="1:47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41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255</v>
      </c>
      <c r="K155" s="155" t="s">
        <v>256</v>
      </c>
      <c r="L155" s="17" t="s">
        <v>59</v>
      </c>
      <c r="M155" s="13" t="s">
        <v>60</v>
      </c>
      <c r="N155" s="13">
        <v>1</v>
      </c>
      <c r="O155" s="13"/>
      <c r="P155" s="33" t="str">
        <f t="shared" si="52"/>
        <v>MAIN UNIT</v>
      </c>
      <c r="Q155" s="13" t="s">
        <v>61</v>
      </c>
      <c r="R155" s="13" t="s">
        <v>62</v>
      </c>
      <c r="S155" s="13" t="s">
        <v>50</v>
      </c>
      <c r="T155" s="13" t="s">
        <v>101</v>
      </c>
      <c r="U155" s="13" t="s">
        <v>70</v>
      </c>
      <c r="V155" s="13" t="s">
        <v>71</v>
      </c>
      <c r="W155" s="13" t="s">
        <v>64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257</v>
      </c>
      <c r="AM155" s="17">
        <v>580000</v>
      </c>
      <c r="AN155" s="17" t="s">
        <v>258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  <c r="AU155" s="22" t="s">
        <v>3240</v>
      </c>
    </row>
    <row r="156" spans="1:47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53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1736</v>
      </c>
      <c r="K156" s="155" t="s">
        <v>256</v>
      </c>
      <c r="L156" s="17" t="s">
        <v>92</v>
      </c>
      <c r="M156" s="13" t="s">
        <v>60</v>
      </c>
      <c r="N156" s="13">
        <v>1</v>
      </c>
      <c r="O156" s="13"/>
      <c r="P156" s="33" t="str">
        <f t="shared" si="52"/>
        <v>MAIN UNIT</v>
      </c>
      <c r="Q156" s="13" t="s">
        <v>61</v>
      </c>
      <c r="R156" s="13" t="s">
        <v>62</v>
      </c>
      <c r="S156" s="13" t="s">
        <v>50</v>
      </c>
      <c r="T156" s="13" t="s">
        <v>101</v>
      </c>
      <c r="U156" s="13" t="s">
        <v>70</v>
      </c>
      <c r="V156" s="13" t="s">
        <v>71</v>
      </c>
      <c r="W156" s="13" t="s">
        <v>64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  <c r="AU156" s="22" t="s">
        <v>3240</v>
      </c>
    </row>
    <row r="157" spans="1:47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53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1833</v>
      </c>
      <c r="K157" s="155" t="s">
        <v>256</v>
      </c>
      <c r="L157" s="17" t="s">
        <v>92</v>
      </c>
      <c r="M157" s="13" t="s">
        <v>60</v>
      </c>
      <c r="N157" s="13">
        <v>1</v>
      </c>
      <c r="O157" s="13"/>
      <c r="P157" s="33" t="str">
        <f t="shared" si="52"/>
        <v>MAIN UNIT</v>
      </c>
      <c r="Q157" s="13" t="s">
        <v>61</v>
      </c>
      <c r="R157" s="13" t="s">
        <v>62</v>
      </c>
      <c r="S157" s="13" t="s">
        <v>50</v>
      </c>
      <c r="T157" s="13" t="s">
        <v>101</v>
      </c>
      <c r="U157" s="13" t="s">
        <v>70</v>
      </c>
      <c r="V157" s="13" t="s">
        <v>71</v>
      </c>
      <c r="W157" s="13" t="s">
        <v>64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  <c r="AU157" s="22" t="s">
        <v>3240</v>
      </c>
    </row>
    <row r="158" spans="1:47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54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2402</v>
      </c>
      <c r="K158" s="155" t="s">
        <v>256</v>
      </c>
      <c r="L158" s="17" t="s">
        <v>67</v>
      </c>
      <c r="M158" s="13" t="s">
        <v>60</v>
      </c>
      <c r="N158" s="13">
        <v>1</v>
      </c>
      <c r="O158" s="13"/>
      <c r="P158" s="33" t="str">
        <f t="shared" si="52"/>
        <v>MAIN UNIT</v>
      </c>
      <c r="Q158" s="13" t="s">
        <v>61</v>
      </c>
      <c r="R158" s="13" t="s">
        <v>62</v>
      </c>
      <c r="S158" s="13" t="s">
        <v>50</v>
      </c>
      <c r="T158" s="13" t="s">
        <v>101</v>
      </c>
      <c r="U158" s="13" t="s">
        <v>70</v>
      </c>
      <c r="V158" s="13" t="s">
        <v>71</v>
      </c>
      <c r="W158" s="13" t="s">
        <v>64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  <c r="AU158" s="22" t="s">
        <v>3240</v>
      </c>
    </row>
    <row r="159" spans="1:47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3401</v>
      </c>
      <c r="K159" s="29" t="s">
        <v>579</v>
      </c>
      <c r="L159" s="17" t="s">
        <v>67</v>
      </c>
      <c r="M159" s="22" t="s">
        <v>60</v>
      </c>
      <c r="N159" s="22">
        <v>1</v>
      </c>
      <c r="O159" s="22"/>
      <c r="P159" s="33" t="str">
        <f t="shared" si="52"/>
        <v>MAIN UNIT</v>
      </c>
      <c r="Q159" s="13" t="s">
        <v>61</v>
      </c>
      <c r="R159" s="22" t="s">
        <v>62</v>
      </c>
      <c r="S159" s="22" t="s">
        <v>50</v>
      </c>
      <c r="T159" s="22" t="s">
        <v>101</v>
      </c>
      <c r="U159" s="22" t="s">
        <v>70</v>
      </c>
      <c r="V159" s="22" t="s">
        <v>102</v>
      </c>
      <c r="W159" s="22" t="s">
        <v>64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  <c r="AU159" s="22" t="s">
        <v>3240</v>
      </c>
    </row>
    <row r="160" spans="1:47" s="12" customFormat="1">
      <c r="A160" s="33" t="str">
        <f t="shared" si="49"/>
        <v>cancel</v>
      </c>
      <c r="B160" s="152"/>
      <c r="C160" s="152" t="s">
        <v>185</v>
      </c>
      <c r="D160" s="33" t="str">
        <f t="shared" si="50"/>
        <v/>
      </c>
      <c r="E160" s="33" t="s">
        <v>185</v>
      </c>
      <c r="F160" s="13" t="s">
        <v>185</v>
      </c>
      <c r="G160" s="152" t="s">
        <v>185</v>
      </c>
      <c r="H160" s="155"/>
      <c r="I160" s="33" t="str">
        <f t="shared" si="51"/>
        <v>Cancel</v>
      </c>
      <c r="J160" s="186" t="s">
        <v>2683</v>
      </c>
      <c r="K160" s="155" t="s">
        <v>2684</v>
      </c>
      <c r="L160" s="17" t="s">
        <v>92</v>
      </c>
      <c r="M160" s="13" t="s">
        <v>60</v>
      </c>
      <c r="N160" s="13">
        <v>1</v>
      </c>
      <c r="O160" s="13"/>
      <c r="P160" s="33" t="str">
        <f t="shared" si="52"/>
        <v>MAIN UNIT</v>
      </c>
      <c r="Q160" s="13" t="s">
        <v>61</v>
      </c>
      <c r="R160" s="13" t="s">
        <v>62</v>
      </c>
      <c r="S160" s="13" t="s">
        <v>50</v>
      </c>
      <c r="T160" s="13" t="s">
        <v>101</v>
      </c>
      <c r="U160" s="13" t="s">
        <v>2685</v>
      </c>
      <c r="V160" s="13" t="s">
        <v>2686</v>
      </c>
      <c r="W160" s="13" t="s">
        <v>64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499582152.5142017</v>
      </c>
      <c r="AJ160" s="19">
        <f t="shared" si="58"/>
        <v>59520528.679470733</v>
      </c>
      <c r="AK160" s="20">
        <f t="shared" si="59"/>
        <v>0.11914062257814291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  <c r="AU160" s="22" t="s">
        <v>3240</v>
      </c>
    </row>
    <row r="161" spans="1:47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53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1750</v>
      </c>
      <c r="K161" s="155" t="s">
        <v>1751</v>
      </c>
      <c r="L161" s="17" t="s">
        <v>67</v>
      </c>
      <c r="M161" s="13" t="s">
        <v>60</v>
      </c>
      <c r="N161" s="13">
        <v>1</v>
      </c>
      <c r="O161" s="13"/>
      <c r="P161" s="33" t="str">
        <f t="shared" si="52"/>
        <v>MAIN UNIT</v>
      </c>
      <c r="Q161" s="13" t="s">
        <v>61</v>
      </c>
      <c r="R161" s="13" t="s">
        <v>62</v>
      </c>
      <c r="S161" s="13" t="s">
        <v>50</v>
      </c>
      <c r="T161" s="13" t="s">
        <v>101</v>
      </c>
      <c r="U161" s="13" t="s">
        <v>70</v>
      </c>
      <c r="V161" s="13" t="s">
        <v>102</v>
      </c>
      <c r="W161" s="13" t="s">
        <v>64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  <c r="AU161" s="22" t="s">
        <v>3240</v>
      </c>
    </row>
    <row r="162" spans="1:47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53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1754</v>
      </c>
      <c r="K162" s="155" t="s">
        <v>1751</v>
      </c>
      <c r="L162" s="17" t="s">
        <v>92</v>
      </c>
      <c r="M162" s="13" t="s">
        <v>60</v>
      </c>
      <c r="N162" s="13">
        <v>1</v>
      </c>
      <c r="O162" s="13"/>
      <c r="P162" s="33" t="str">
        <f t="shared" si="52"/>
        <v>MAIN UNIT</v>
      </c>
      <c r="Q162" s="13" t="s">
        <v>61</v>
      </c>
      <c r="R162" s="13" t="s">
        <v>62</v>
      </c>
      <c r="S162" s="13" t="s">
        <v>50</v>
      </c>
      <c r="T162" s="13" t="s">
        <v>101</v>
      </c>
      <c r="U162" s="13" t="s">
        <v>70</v>
      </c>
      <c r="V162" s="13" t="s">
        <v>102</v>
      </c>
      <c r="W162" s="13" t="s">
        <v>64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  <c r="AU162" s="22" t="s">
        <v>3240</v>
      </c>
    </row>
    <row r="163" spans="1:47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53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1924</v>
      </c>
      <c r="K163" s="155" t="s">
        <v>1751</v>
      </c>
      <c r="L163" s="17" t="s">
        <v>516</v>
      </c>
      <c r="M163" s="13" t="s">
        <v>60</v>
      </c>
      <c r="N163" s="13">
        <v>0</v>
      </c>
      <c r="O163" s="13">
        <v>2</v>
      </c>
      <c r="P163" s="33" t="str">
        <f t="shared" si="52"/>
        <v>SERVICE/ PARTS</v>
      </c>
      <c r="Q163" s="13" t="s">
        <v>61</v>
      </c>
      <c r="R163" s="13" t="s">
        <v>62</v>
      </c>
      <c r="S163" s="13" t="s">
        <v>50</v>
      </c>
      <c r="T163" s="13" t="s">
        <v>101</v>
      </c>
      <c r="U163" s="13" t="s">
        <v>70</v>
      </c>
      <c r="V163" s="13" t="s">
        <v>102</v>
      </c>
      <c r="W163" s="13" t="s">
        <v>64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  <c r="AU163" s="22" t="s">
        <v>3240</v>
      </c>
    </row>
    <row r="164" spans="1:47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54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2224</v>
      </c>
      <c r="K164" s="155" t="s">
        <v>1751</v>
      </c>
      <c r="L164" s="17" t="s">
        <v>92</v>
      </c>
      <c r="M164" s="13" t="s">
        <v>60</v>
      </c>
      <c r="N164" s="13">
        <v>1</v>
      </c>
      <c r="O164" s="13"/>
      <c r="P164" s="33" t="str">
        <f t="shared" si="52"/>
        <v>MAIN UNIT</v>
      </c>
      <c r="Q164" s="13" t="s">
        <v>61</v>
      </c>
      <c r="R164" s="13" t="s">
        <v>62</v>
      </c>
      <c r="S164" s="13" t="s">
        <v>50</v>
      </c>
      <c r="T164" s="13" t="s">
        <v>101</v>
      </c>
      <c r="U164" s="13" t="s">
        <v>70</v>
      </c>
      <c r="V164" s="13" t="s">
        <v>102</v>
      </c>
      <c r="W164" s="13" t="s">
        <v>64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  <c r="AU164" s="22" t="s">
        <v>3240</v>
      </c>
    </row>
    <row r="165" spans="1:47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47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655</v>
      </c>
      <c r="K165" s="155" t="s">
        <v>656</v>
      </c>
      <c r="L165" s="17" t="s">
        <v>67</v>
      </c>
      <c r="M165" s="13" t="s">
        <v>60</v>
      </c>
      <c r="N165" s="13">
        <v>4</v>
      </c>
      <c r="O165" s="13"/>
      <c r="P165" s="33" t="str">
        <f t="shared" si="52"/>
        <v>MAIN UNIT</v>
      </c>
      <c r="Q165" s="13" t="s">
        <v>68</v>
      </c>
      <c r="R165" s="13" t="s">
        <v>62</v>
      </c>
      <c r="S165" s="13" t="s">
        <v>50</v>
      </c>
      <c r="T165" s="13" t="s">
        <v>101</v>
      </c>
      <c r="U165" s="13" t="s">
        <v>70</v>
      </c>
      <c r="V165" s="13" t="s">
        <v>102</v>
      </c>
      <c r="W165" s="13" t="s">
        <v>64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  <c r="AU165" s="22" t="s">
        <v>3240</v>
      </c>
    </row>
    <row r="166" spans="1:47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48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1146</v>
      </c>
      <c r="K166" s="155" t="s">
        <v>1147</v>
      </c>
      <c r="L166" s="17" t="s">
        <v>67</v>
      </c>
      <c r="M166" s="13" t="s">
        <v>60</v>
      </c>
      <c r="N166" s="13">
        <v>1</v>
      </c>
      <c r="O166" s="13"/>
      <c r="P166" s="33" t="str">
        <f t="shared" si="52"/>
        <v>MAIN UNIT</v>
      </c>
      <c r="Q166" s="13" t="s">
        <v>61</v>
      </c>
      <c r="R166" s="13" t="s">
        <v>62</v>
      </c>
      <c r="S166" s="13" t="s">
        <v>50</v>
      </c>
      <c r="T166" s="13" t="s">
        <v>101</v>
      </c>
      <c r="U166" s="13" t="s">
        <v>70</v>
      </c>
      <c r="V166" s="13" t="s">
        <v>102</v>
      </c>
      <c r="W166" s="13" t="s">
        <v>64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  <c r="AU166" s="22" t="s">
        <v>3240</v>
      </c>
    </row>
    <row r="167" spans="1:47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48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1148</v>
      </c>
      <c r="K167" s="155" t="s">
        <v>1147</v>
      </c>
      <c r="L167" s="17" t="s">
        <v>67</v>
      </c>
      <c r="M167" s="13" t="s">
        <v>60</v>
      </c>
      <c r="N167" s="13">
        <v>1</v>
      </c>
      <c r="O167" s="13"/>
      <c r="P167" s="33" t="str">
        <f t="shared" si="52"/>
        <v>MAIN UNIT</v>
      </c>
      <c r="Q167" s="13" t="s">
        <v>61</v>
      </c>
      <c r="R167" s="13" t="s">
        <v>62</v>
      </c>
      <c r="S167" s="13" t="s">
        <v>50</v>
      </c>
      <c r="T167" s="13" t="s">
        <v>101</v>
      </c>
      <c r="U167" s="13" t="s">
        <v>70</v>
      </c>
      <c r="V167" s="13" t="s">
        <v>102</v>
      </c>
      <c r="W167" s="13" t="s">
        <v>64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  <c r="AU167" s="22" t="s">
        <v>3240</v>
      </c>
    </row>
    <row r="168" spans="1:47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41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98</v>
      </c>
      <c r="K168" s="155" t="s">
        <v>99</v>
      </c>
      <c r="L168" s="17" t="s">
        <v>100</v>
      </c>
      <c r="M168" s="13" t="s">
        <v>60</v>
      </c>
      <c r="N168" s="13">
        <v>6</v>
      </c>
      <c r="O168" s="13"/>
      <c r="P168" s="33" t="str">
        <f t="shared" si="52"/>
        <v>MAIN UNIT</v>
      </c>
      <c r="Q168" s="13" t="s">
        <v>61</v>
      </c>
      <c r="R168" s="13" t="s">
        <v>62</v>
      </c>
      <c r="S168" s="13" t="s">
        <v>50</v>
      </c>
      <c r="T168" s="13" t="s">
        <v>101</v>
      </c>
      <c r="U168" s="13" t="s">
        <v>70</v>
      </c>
      <c r="V168" s="13" t="s">
        <v>102</v>
      </c>
      <c r="W168" s="13" t="s">
        <v>64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  <c r="AU168" s="22" t="s">
        <v>3240</v>
      </c>
    </row>
    <row r="169" spans="1:47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47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1008</v>
      </c>
      <c r="K169" s="155" t="s">
        <v>1009</v>
      </c>
      <c r="L169" s="17" t="s">
        <v>67</v>
      </c>
      <c r="M169" s="13" t="s">
        <v>60</v>
      </c>
      <c r="N169" s="13">
        <v>1</v>
      </c>
      <c r="O169" s="13"/>
      <c r="P169" s="33" t="str">
        <f t="shared" si="52"/>
        <v>MAIN UNIT</v>
      </c>
      <c r="Q169" s="13" t="s">
        <v>68</v>
      </c>
      <c r="R169" s="13" t="s">
        <v>62</v>
      </c>
      <c r="S169" s="13" t="s">
        <v>50</v>
      </c>
      <c r="T169" s="13" t="s">
        <v>101</v>
      </c>
      <c r="U169" s="13" t="s">
        <v>70</v>
      </c>
      <c r="V169" s="13" t="s">
        <v>1010</v>
      </c>
      <c r="W169" s="13" t="s">
        <v>64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  <c r="AU169" s="22" t="s">
        <v>3240</v>
      </c>
    </row>
    <row r="170" spans="1:47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47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1008</v>
      </c>
      <c r="K170" s="155" t="s">
        <v>1009</v>
      </c>
      <c r="L170" s="17" t="s">
        <v>67</v>
      </c>
      <c r="M170" s="13" t="s">
        <v>60</v>
      </c>
      <c r="N170" s="13">
        <v>1</v>
      </c>
      <c r="O170" s="13"/>
      <c r="P170" s="33" t="str">
        <f t="shared" si="52"/>
        <v>MAIN UNIT</v>
      </c>
      <c r="Q170" s="13" t="s">
        <v>68</v>
      </c>
      <c r="R170" s="13" t="s">
        <v>62</v>
      </c>
      <c r="S170" s="13" t="s">
        <v>50</v>
      </c>
      <c r="T170" s="13" t="s">
        <v>101</v>
      </c>
      <c r="U170" s="13" t="s">
        <v>70</v>
      </c>
      <c r="V170" s="13" t="s">
        <v>1010</v>
      </c>
      <c r="W170" s="13" t="s">
        <v>64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  <c r="AU170" s="22" t="s">
        <v>3240</v>
      </c>
    </row>
    <row r="171" spans="1:47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48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1074</v>
      </c>
      <c r="K171" s="155" t="s">
        <v>1009</v>
      </c>
      <c r="L171" s="17" t="s">
        <v>92</v>
      </c>
      <c r="M171" s="13" t="s">
        <v>60</v>
      </c>
      <c r="N171" s="13">
        <v>1</v>
      </c>
      <c r="O171" s="13"/>
      <c r="P171" s="33" t="str">
        <f t="shared" si="52"/>
        <v>MAIN UNIT</v>
      </c>
      <c r="Q171" s="13" t="s">
        <v>61</v>
      </c>
      <c r="R171" s="13" t="s">
        <v>62</v>
      </c>
      <c r="S171" s="13" t="s">
        <v>50</v>
      </c>
      <c r="T171" s="13" t="s">
        <v>101</v>
      </c>
      <c r="U171" s="13" t="s">
        <v>70</v>
      </c>
      <c r="V171" s="13" t="s">
        <v>1010</v>
      </c>
      <c r="W171" s="13" t="s">
        <v>64</v>
      </c>
      <c r="X171" s="135">
        <v>1083000</v>
      </c>
      <c r="Y171" s="156" t="s">
        <v>1058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  <c r="AU171" s="22" t="s">
        <v>3240</v>
      </c>
    </row>
    <row r="172" spans="1:47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41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413</v>
      </c>
      <c r="K172" s="155" t="s">
        <v>414</v>
      </c>
      <c r="L172" s="17" t="s">
        <v>67</v>
      </c>
      <c r="M172" s="13" t="s">
        <v>60</v>
      </c>
      <c r="N172" s="13">
        <v>2</v>
      </c>
      <c r="O172" s="13"/>
      <c r="P172" s="33" t="str">
        <f t="shared" si="52"/>
        <v>MAIN UNIT</v>
      </c>
      <c r="Q172" s="13" t="s">
        <v>61</v>
      </c>
      <c r="R172" s="13" t="s">
        <v>62</v>
      </c>
      <c r="S172" s="13" t="s">
        <v>50</v>
      </c>
      <c r="T172" s="13" t="s">
        <v>101</v>
      </c>
      <c r="U172" s="13" t="s">
        <v>415</v>
      </c>
      <c r="V172" s="13" t="s">
        <v>84</v>
      </c>
      <c r="W172" s="13" t="s">
        <v>64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  <c r="AU172" s="22" t="s">
        <v>3240</v>
      </c>
    </row>
    <row r="173" spans="1:47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55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2562</v>
      </c>
      <c r="K173" s="155" t="s">
        <v>414</v>
      </c>
      <c r="L173" s="17" t="s">
        <v>293</v>
      </c>
      <c r="M173" s="13" t="s">
        <v>60</v>
      </c>
      <c r="N173" s="13">
        <v>1</v>
      </c>
      <c r="O173" s="13"/>
      <c r="P173" s="33" t="str">
        <f t="shared" si="52"/>
        <v>MAIN UNIT</v>
      </c>
      <c r="Q173" s="13" t="s">
        <v>61</v>
      </c>
      <c r="R173" s="13" t="s">
        <v>62</v>
      </c>
      <c r="S173" s="13" t="s">
        <v>50</v>
      </c>
      <c r="T173" s="13" t="s">
        <v>101</v>
      </c>
      <c r="U173" s="13" t="s">
        <v>89</v>
      </c>
      <c r="V173" s="13" t="s">
        <v>84</v>
      </c>
      <c r="W173" s="13" t="s">
        <v>64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  <c r="AU173" s="22" t="s">
        <v>3240</v>
      </c>
    </row>
    <row r="174" spans="1:47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55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2562</v>
      </c>
      <c r="K174" s="155" t="s">
        <v>414</v>
      </c>
      <c r="L174" s="17" t="s">
        <v>293</v>
      </c>
      <c r="M174" s="13" t="s">
        <v>60</v>
      </c>
      <c r="N174" s="13">
        <v>1</v>
      </c>
      <c r="O174" s="13"/>
      <c r="P174" s="33" t="str">
        <f t="shared" si="52"/>
        <v>MAIN UNIT</v>
      </c>
      <c r="Q174" s="13" t="s">
        <v>61</v>
      </c>
      <c r="R174" s="13" t="s">
        <v>62</v>
      </c>
      <c r="S174" s="13" t="s">
        <v>50</v>
      </c>
      <c r="T174" s="13" t="s">
        <v>101</v>
      </c>
      <c r="U174" s="13" t="s">
        <v>89</v>
      </c>
      <c r="V174" s="13" t="s">
        <v>84</v>
      </c>
      <c r="W174" s="13" t="s">
        <v>64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  <c r="AU174" s="22" t="s">
        <v>3240</v>
      </c>
    </row>
    <row r="175" spans="1:47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55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2562</v>
      </c>
      <c r="K175" s="155" t="s">
        <v>414</v>
      </c>
      <c r="L175" s="17" t="s">
        <v>293</v>
      </c>
      <c r="M175" s="13" t="s">
        <v>60</v>
      </c>
      <c r="N175" s="13">
        <v>1</v>
      </c>
      <c r="O175" s="13"/>
      <c r="P175" s="33" t="str">
        <f t="shared" si="52"/>
        <v>MAIN UNIT</v>
      </c>
      <c r="Q175" s="13" t="s">
        <v>61</v>
      </c>
      <c r="R175" s="13" t="s">
        <v>62</v>
      </c>
      <c r="S175" s="13" t="s">
        <v>50</v>
      </c>
      <c r="T175" s="13" t="s">
        <v>101</v>
      </c>
      <c r="U175" s="13" t="s">
        <v>89</v>
      </c>
      <c r="V175" s="13" t="s">
        <v>84</v>
      </c>
      <c r="W175" s="13" t="s">
        <v>64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  <c r="AU175" s="22" t="s">
        <v>3240</v>
      </c>
    </row>
    <row r="176" spans="1:47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55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2562</v>
      </c>
      <c r="K176" s="155" t="s">
        <v>414</v>
      </c>
      <c r="L176" s="17" t="s">
        <v>293</v>
      </c>
      <c r="M176" s="13" t="s">
        <v>60</v>
      </c>
      <c r="N176" s="13">
        <v>1</v>
      </c>
      <c r="O176" s="13"/>
      <c r="P176" s="33" t="str">
        <f t="shared" si="52"/>
        <v>MAIN UNIT</v>
      </c>
      <c r="Q176" s="13" t="s">
        <v>61</v>
      </c>
      <c r="R176" s="13" t="s">
        <v>62</v>
      </c>
      <c r="S176" s="13" t="s">
        <v>50</v>
      </c>
      <c r="T176" s="13" t="s">
        <v>101</v>
      </c>
      <c r="U176" s="13" t="s">
        <v>89</v>
      </c>
      <c r="V176" s="13" t="s">
        <v>84</v>
      </c>
      <c r="W176" s="13" t="s">
        <v>64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  <c r="AU176" s="22" t="s">
        <v>3240</v>
      </c>
    </row>
    <row r="177" spans="1:47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55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2562</v>
      </c>
      <c r="K177" s="155" t="s">
        <v>414</v>
      </c>
      <c r="L177" s="17" t="s">
        <v>2563</v>
      </c>
      <c r="M177" s="13" t="s">
        <v>377</v>
      </c>
      <c r="N177" s="13">
        <v>0</v>
      </c>
      <c r="O177" s="13">
        <v>512</v>
      </c>
      <c r="P177" s="33" t="str">
        <f t="shared" si="52"/>
        <v>SERVICE/ PARTS</v>
      </c>
      <c r="Q177" s="13" t="s">
        <v>61</v>
      </c>
      <c r="R177" s="13" t="s">
        <v>62</v>
      </c>
      <c r="S177" s="13" t="s">
        <v>50</v>
      </c>
      <c r="T177" s="13" t="s">
        <v>101</v>
      </c>
      <c r="U177" s="13" t="s">
        <v>89</v>
      </c>
      <c r="V177" s="13" t="s">
        <v>84</v>
      </c>
      <c r="W177" s="13" t="s">
        <v>64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  <c r="AU177" s="22" t="s">
        <v>3240</v>
      </c>
    </row>
    <row r="178" spans="1:47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2562</v>
      </c>
      <c r="K178" s="155" t="s">
        <v>414</v>
      </c>
      <c r="L178" s="17" t="s">
        <v>2780</v>
      </c>
      <c r="M178" s="13" t="s">
        <v>60</v>
      </c>
      <c r="N178" s="13">
        <v>1</v>
      </c>
      <c r="O178" s="13"/>
      <c r="P178" s="33" t="str">
        <f t="shared" si="52"/>
        <v>MAIN UNIT</v>
      </c>
      <c r="Q178" s="13" t="s">
        <v>61</v>
      </c>
      <c r="R178" s="13" t="s">
        <v>2055</v>
      </c>
      <c r="S178" s="13" t="s">
        <v>50</v>
      </c>
      <c r="T178" s="13" t="s">
        <v>101</v>
      </c>
      <c r="U178" s="13" t="s">
        <v>89</v>
      </c>
      <c r="V178" s="13" t="s">
        <v>84</v>
      </c>
      <c r="W178" s="13" t="s">
        <v>64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  <c r="AU178" s="22" t="s">
        <v>3240</v>
      </c>
    </row>
    <row r="179" spans="1:47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2562</v>
      </c>
      <c r="K179" s="155" t="s">
        <v>414</v>
      </c>
      <c r="L179" s="17" t="s">
        <v>2620</v>
      </c>
      <c r="M179" s="13" t="s">
        <v>60</v>
      </c>
      <c r="N179" s="13">
        <v>1</v>
      </c>
      <c r="O179" s="13"/>
      <c r="P179" s="33" t="str">
        <f t="shared" si="52"/>
        <v>MAIN UNIT</v>
      </c>
      <c r="Q179" s="13" t="s">
        <v>61</v>
      </c>
      <c r="R179" s="13" t="s">
        <v>2055</v>
      </c>
      <c r="S179" s="13" t="s">
        <v>50</v>
      </c>
      <c r="T179" s="13" t="s">
        <v>101</v>
      </c>
      <c r="U179" s="13" t="s">
        <v>89</v>
      </c>
      <c r="V179" s="13" t="s">
        <v>84</v>
      </c>
      <c r="W179" s="13" t="s">
        <v>64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  <c r="AU179" s="22" t="s">
        <v>3240</v>
      </c>
    </row>
    <row r="180" spans="1:47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2562</v>
      </c>
      <c r="K180" s="155" t="s">
        <v>414</v>
      </c>
      <c r="L180" s="17" t="s">
        <v>2609</v>
      </c>
      <c r="M180" s="13" t="s">
        <v>2607</v>
      </c>
      <c r="N180" s="13">
        <v>1</v>
      </c>
      <c r="O180" s="13"/>
      <c r="P180" s="33" t="str">
        <f t="shared" si="52"/>
        <v>MAIN UNIT</v>
      </c>
      <c r="Q180" s="13" t="s">
        <v>61</v>
      </c>
      <c r="R180" s="13" t="s">
        <v>2055</v>
      </c>
      <c r="S180" s="13" t="s">
        <v>50</v>
      </c>
      <c r="T180" s="13" t="s">
        <v>101</v>
      </c>
      <c r="U180" s="13" t="s">
        <v>89</v>
      </c>
      <c r="V180" s="13" t="s">
        <v>84</v>
      </c>
      <c r="W180" s="13" t="s">
        <v>64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  <c r="AU180" s="22" t="s">
        <v>3240</v>
      </c>
    </row>
    <row r="181" spans="1:47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2562</v>
      </c>
      <c r="K181" s="155" t="s">
        <v>414</v>
      </c>
      <c r="L181" s="17" t="s">
        <v>2837</v>
      </c>
      <c r="M181" s="13" t="s">
        <v>2832</v>
      </c>
      <c r="N181" s="13">
        <v>1</v>
      </c>
      <c r="O181" s="13"/>
      <c r="P181" s="33" t="str">
        <f t="shared" si="52"/>
        <v>MAIN UNIT</v>
      </c>
      <c r="Q181" s="13" t="s">
        <v>61</v>
      </c>
      <c r="R181" s="13" t="s">
        <v>2055</v>
      </c>
      <c r="S181" s="13" t="s">
        <v>50</v>
      </c>
      <c r="T181" s="13" t="s">
        <v>101</v>
      </c>
      <c r="U181" s="13" t="s">
        <v>89</v>
      </c>
      <c r="V181" s="13" t="s">
        <v>84</v>
      </c>
      <c r="W181" s="13" t="s">
        <v>64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  <c r="AU181" s="22" t="s">
        <v>3240</v>
      </c>
    </row>
    <row r="182" spans="1:47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3075</v>
      </c>
      <c r="K182" s="155" t="s">
        <v>414</v>
      </c>
      <c r="L182" s="17" t="s">
        <v>3076</v>
      </c>
      <c r="M182" s="13" t="s">
        <v>377</v>
      </c>
      <c r="N182" s="13">
        <v>1</v>
      </c>
      <c r="O182" s="13"/>
      <c r="P182" s="33" t="str">
        <f t="shared" si="52"/>
        <v>MAIN UNIT</v>
      </c>
      <c r="Q182" s="13" t="s">
        <v>61</v>
      </c>
      <c r="R182" s="13" t="s">
        <v>2055</v>
      </c>
      <c r="S182" s="13" t="s">
        <v>50</v>
      </c>
      <c r="T182" s="13" t="s">
        <v>101</v>
      </c>
      <c r="U182" s="13" t="s">
        <v>89</v>
      </c>
      <c r="V182" s="13" t="s">
        <v>84</v>
      </c>
      <c r="W182" s="13" t="s">
        <v>64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  <c r="AU182" s="22" t="s">
        <v>3240</v>
      </c>
    </row>
    <row r="183" spans="1:47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3370</v>
      </c>
      <c r="K183" s="29" t="s">
        <v>1835</v>
      </c>
      <c r="L183" s="17" t="s">
        <v>92</v>
      </c>
      <c r="M183" s="22" t="s">
        <v>60</v>
      </c>
      <c r="N183" s="22">
        <v>1</v>
      </c>
      <c r="O183" s="22"/>
      <c r="P183" s="33" t="str">
        <f t="shared" si="52"/>
        <v>MAIN UNIT</v>
      </c>
      <c r="Q183" s="13" t="s">
        <v>61</v>
      </c>
      <c r="R183" s="22" t="s">
        <v>62</v>
      </c>
      <c r="S183" s="22" t="s">
        <v>52</v>
      </c>
      <c r="T183" s="22" t="s">
        <v>1659</v>
      </c>
      <c r="U183" s="22" t="s">
        <v>177</v>
      </c>
      <c r="V183" s="22" t="s">
        <v>178</v>
      </c>
      <c r="W183" s="22" t="s">
        <v>64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  <c r="AU183" s="22" t="s">
        <v>3240</v>
      </c>
    </row>
    <row r="184" spans="1:47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3315</v>
      </c>
      <c r="K184" s="29" t="s">
        <v>3316</v>
      </c>
      <c r="L184" s="17" t="s">
        <v>92</v>
      </c>
      <c r="M184" s="13" t="s">
        <v>60</v>
      </c>
      <c r="N184" s="22">
        <v>1</v>
      </c>
      <c r="O184" s="22"/>
      <c r="P184" s="33" t="str">
        <f t="shared" si="52"/>
        <v>MAIN UNIT</v>
      </c>
      <c r="Q184" s="13" t="s">
        <v>68</v>
      </c>
      <c r="R184" s="22" t="s">
        <v>62</v>
      </c>
      <c r="S184" s="22" t="s">
        <v>49</v>
      </c>
      <c r="T184" s="22" t="s">
        <v>78</v>
      </c>
      <c r="U184" s="22" t="s">
        <v>78</v>
      </c>
      <c r="V184" s="22" t="s">
        <v>3095</v>
      </c>
      <c r="W184" s="22" t="s">
        <v>64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  <c r="AU184" s="22" t="s">
        <v>3757</v>
      </c>
    </row>
    <row r="185" spans="1:47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3315</v>
      </c>
      <c r="K185" s="29" t="s">
        <v>3316</v>
      </c>
      <c r="L185" s="17" t="s">
        <v>92</v>
      </c>
      <c r="M185" s="13" t="s">
        <v>60</v>
      </c>
      <c r="N185" s="22">
        <v>1</v>
      </c>
      <c r="O185" s="22"/>
      <c r="P185" s="33" t="str">
        <f t="shared" si="52"/>
        <v>MAIN UNIT</v>
      </c>
      <c r="Q185" s="13" t="s">
        <v>68</v>
      </c>
      <c r="R185" s="22" t="s">
        <v>62</v>
      </c>
      <c r="S185" s="22" t="s">
        <v>49</v>
      </c>
      <c r="T185" s="22" t="s">
        <v>78</v>
      </c>
      <c r="U185" s="22" t="s">
        <v>78</v>
      </c>
      <c r="V185" s="22" t="s">
        <v>3095</v>
      </c>
      <c r="W185" s="22" t="s">
        <v>64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  <c r="AU185" s="22" t="s">
        <v>3757</v>
      </c>
    </row>
    <row r="186" spans="1:47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47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978</v>
      </c>
      <c r="K186" s="155" t="s">
        <v>979</v>
      </c>
      <c r="L186" s="17" t="s">
        <v>92</v>
      </c>
      <c r="M186" s="13" t="s">
        <v>60</v>
      </c>
      <c r="N186" s="13">
        <v>1</v>
      </c>
      <c r="O186" s="13"/>
      <c r="P186" s="33" t="str">
        <f t="shared" si="52"/>
        <v>MAIN UNIT</v>
      </c>
      <c r="Q186" s="13" t="s">
        <v>61</v>
      </c>
      <c r="R186" s="13" t="s">
        <v>62</v>
      </c>
      <c r="S186" s="13" t="s">
        <v>50</v>
      </c>
      <c r="T186" s="13" t="s">
        <v>88</v>
      </c>
      <c r="U186" s="13" t="s">
        <v>70</v>
      </c>
      <c r="V186" s="13" t="s">
        <v>169</v>
      </c>
      <c r="W186" s="13" t="s">
        <v>64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  <c r="AU186" s="22" t="s">
        <v>3240</v>
      </c>
    </row>
    <row r="187" spans="1:47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47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978</v>
      </c>
      <c r="K187" s="155" t="s">
        <v>979</v>
      </c>
      <c r="L187" s="17" t="s">
        <v>67</v>
      </c>
      <c r="M187" s="13" t="s">
        <v>60</v>
      </c>
      <c r="N187" s="13">
        <v>1</v>
      </c>
      <c r="O187" s="13"/>
      <c r="P187" s="33" t="str">
        <f t="shared" si="52"/>
        <v>MAIN UNIT</v>
      </c>
      <c r="Q187" s="13" t="s">
        <v>61</v>
      </c>
      <c r="R187" s="13" t="s">
        <v>62</v>
      </c>
      <c r="S187" s="13" t="s">
        <v>50</v>
      </c>
      <c r="T187" s="13" t="s">
        <v>88</v>
      </c>
      <c r="U187" s="13" t="s">
        <v>70</v>
      </c>
      <c r="V187" s="13" t="s">
        <v>169</v>
      </c>
      <c r="W187" s="13" t="s">
        <v>64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  <c r="AU187" s="22" t="s">
        <v>3240</v>
      </c>
    </row>
    <row r="188" spans="1:47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53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1792</v>
      </c>
      <c r="K188" s="155" t="s">
        <v>1793</v>
      </c>
      <c r="L188" s="17" t="s">
        <v>67</v>
      </c>
      <c r="M188" s="13" t="s">
        <v>60</v>
      </c>
      <c r="N188" s="13">
        <v>1</v>
      </c>
      <c r="O188" s="13"/>
      <c r="P188" s="33" t="str">
        <f t="shared" si="52"/>
        <v>MAIN UNIT</v>
      </c>
      <c r="Q188" s="13" t="s">
        <v>68</v>
      </c>
      <c r="R188" s="13" t="s">
        <v>62</v>
      </c>
      <c r="S188" s="13" t="s">
        <v>50</v>
      </c>
      <c r="T188" s="13" t="s">
        <v>101</v>
      </c>
      <c r="U188" s="13" t="s">
        <v>70</v>
      </c>
      <c r="V188" s="13" t="s">
        <v>1010</v>
      </c>
      <c r="W188" s="13" t="s">
        <v>64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  <c r="AU188" s="22" t="s">
        <v>3240</v>
      </c>
    </row>
    <row r="189" spans="1:47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53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1792</v>
      </c>
      <c r="K189" s="155" t="s">
        <v>1793</v>
      </c>
      <c r="L189" s="17" t="s">
        <v>67</v>
      </c>
      <c r="M189" s="13" t="s">
        <v>60</v>
      </c>
      <c r="N189" s="13">
        <v>1</v>
      </c>
      <c r="O189" s="13"/>
      <c r="P189" s="33" t="str">
        <f t="shared" si="52"/>
        <v>MAIN UNIT</v>
      </c>
      <c r="Q189" s="13" t="s">
        <v>68</v>
      </c>
      <c r="R189" s="13" t="s">
        <v>62</v>
      </c>
      <c r="S189" s="13" t="s">
        <v>50</v>
      </c>
      <c r="T189" s="13" t="s">
        <v>101</v>
      </c>
      <c r="U189" s="13" t="s">
        <v>70</v>
      </c>
      <c r="V189" s="13" t="s">
        <v>1010</v>
      </c>
      <c r="W189" s="13" t="s">
        <v>64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  <c r="AU189" s="22" t="s">
        <v>3240</v>
      </c>
    </row>
    <row r="190" spans="1:47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53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1792</v>
      </c>
      <c r="K190" s="155" t="s">
        <v>1793</v>
      </c>
      <c r="L190" s="17" t="s">
        <v>67</v>
      </c>
      <c r="M190" s="13" t="s">
        <v>60</v>
      </c>
      <c r="N190" s="13">
        <v>1</v>
      </c>
      <c r="O190" s="13"/>
      <c r="P190" s="33" t="str">
        <f t="shared" si="52"/>
        <v>MAIN UNIT</v>
      </c>
      <c r="Q190" s="13" t="s">
        <v>68</v>
      </c>
      <c r="R190" s="13" t="s">
        <v>62</v>
      </c>
      <c r="S190" s="13" t="s">
        <v>50</v>
      </c>
      <c r="T190" s="13" t="s">
        <v>101</v>
      </c>
      <c r="U190" s="13" t="s">
        <v>70</v>
      </c>
      <c r="V190" s="13" t="s">
        <v>1010</v>
      </c>
      <c r="W190" s="13" t="s">
        <v>64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  <c r="AU190" s="22" t="s">
        <v>3240</v>
      </c>
    </row>
    <row r="191" spans="1:47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53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2954</v>
      </c>
      <c r="K191" s="155" t="s">
        <v>2955</v>
      </c>
      <c r="L191" s="17" t="s">
        <v>2956</v>
      </c>
      <c r="M191" s="13" t="s">
        <v>2832</v>
      </c>
      <c r="N191" s="13">
        <v>2</v>
      </c>
      <c r="O191" s="13"/>
      <c r="P191" s="33" t="str">
        <f t="shared" si="52"/>
        <v>MAIN UNIT</v>
      </c>
      <c r="Q191" s="13" t="s">
        <v>68</v>
      </c>
      <c r="R191" s="13" t="s">
        <v>2055</v>
      </c>
      <c r="S191" s="13" t="s">
        <v>49</v>
      </c>
      <c r="T191" s="13" t="s">
        <v>78</v>
      </c>
      <c r="U191" s="13" t="s">
        <v>79</v>
      </c>
      <c r="V191" s="13" t="s">
        <v>2856</v>
      </c>
      <c r="W191" s="13" t="s">
        <v>64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  <c r="AU191" s="22" t="s">
        <v>3240</v>
      </c>
    </row>
    <row r="192" spans="1:47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53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2954</v>
      </c>
      <c r="K192" s="155" t="s">
        <v>2955</v>
      </c>
      <c r="L192" s="17" t="s">
        <v>2956</v>
      </c>
      <c r="M192" s="13" t="s">
        <v>2832</v>
      </c>
      <c r="N192" s="13">
        <v>1</v>
      </c>
      <c r="O192" s="13"/>
      <c r="P192" s="33" t="str">
        <f t="shared" si="52"/>
        <v>MAIN UNIT</v>
      </c>
      <c r="Q192" s="13" t="s">
        <v>61</v>
      </c>
      <c r="R192" s="13" t="s">
        <v>2055</v>
      </c>
      <c r="S192" s="13" t="s">
        <v>49</v>
      </c>
      <c r="T192" s="13" t="s">
        <v>78</v>
      </c>
      <c r="U192" s="13" t="s">
        <v>79</v>
      </c>
      <c r="V192" s="13" t="s">
        <v>2856</v>
      </c>
      <c r="W192" s="13" t="s">
        <v>64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  <c r="AU192" s="22" t="s">
        <v>3240</v>
      </c>
    </row>
    <row r="193" spans="1:47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41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578</v>
      </c>
      <c r="K193" s="155" t="s">
        <v>579</v>
      </c>
      <c r="L193" s="17" t="s">
        <v>77</v>
      </c>
      <c r="M193" s="13" t="s">
        <v>60</v>
      </c>
      <c r="N193" s="13">
        <v>1</v>
      </c>
      <c r="O193" s="13"/>
      <c r="P193" s="33" t="str">
        <f t="shared" si="52"/>
        <v>MAIN UNIT</v>
      </c>
      <c r="Q193" s="13" t="s">
        <v>68</v>
      </c>
      <c r="R193" s="13" t="s">
        <v>62</v>
      </c>
      <c r="S193" s="13" t="s">
        <v>50</v>
      </c>
      <c r="T193" s="13" t="s">
        <v>101</v>
      </c>
      <c r="U193" s="13" t="s">
        <v>70</v>
      </c>
      <c r="V193" s="13"/>
      <c r="W193" s="13" t="s">
        <v>64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  <c r="AU193" s="22" t="s">
        <v>3240</v>
      </c>
    </row>
    <row r="194" spans="1:47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41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578</v>
      </c>
      <c r="K194" s="155" t="s">
        <v>579</v>
      </c>
      <c r="L194" s="17" t="s">
        <v>59</v>
      </c>
      <c r="M194" s="13" t="s">
        <v>60</v>
      </c>
      <c r="N194" s="13">
        <v>1</v>
      </c>
      <c r="O194" s="13"/>
      <c r="P194" s="33" t="str">
        <f t="shared" si="52"/>
        <v>MAIN UNIT</v>
      </c>
      <c r="Q194" s="13" t="s">
        <v>68</v>
      </c>
      <c r="R194" s="13" t="s">
        <v>62</v>
      </c>
      <c r="S194" s="13" t="s">
        <v>50</v>
      </c>
      <c r="T194" s="13" t="s">
        <v>101</v>
      </c>
      <c r="U194" s="13" t="s">
        <v>70</v>
      </c>
      <c r="V194" s="13"/>
      <c r="W194" s="13" t="s">
        <v>64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  <c r="AU194" s="22" t="s">
        <v>3240</v>
      </c>
    </row>
    <row r="195" spans="1:47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48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1545</v>
      </c>
      <c r="K195" s="155" t="s">
        <v>579</v>
      </c>
      <c r="L195" s="17" t="s">
        <v>67</v>
      </c>
      <c r="M195" s="13" t="s">
        <v>60</v>
      </c>
      <c r="N195" s="13">
        <v>1</v>
      </c>
      <c r="O195" s="13"/>
      <c r="P195" s="33" t="str">
        <f t="shared" si="52"/>
        <v>MAIN UNIT</v>
      </c>
      <c r="Q195" s="13" t="s">
        <v>61</v>
      </c>
      <c r="R195" s="13" t="s">
        <v>62</v>
      </c>
      <c r="S195" s="13" t="s">
        <v>50</v>
      </c>
      <c r="T195" s="13" t="s">
        <v>101</v>
      </c>
      <c r="U195" s="13" t="s">
        <v>70</v>
      </c>
      <c r="V195" s="13" t="s">
        <v>102</v>
      </c>
      <c r="W195" s="13" t="s">
        <v>64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  <c r="AU195" s="22" t="s">
        <v>3240</v>
      </c>
    </row>
    <row r="196" spans="1:47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48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1545</v>
      </c>
      <c r="K196" s="155" t="s">
        <v>579</v>
      </c>
      <c r="L196" s="17" t="s">
        <v>67</v>
      </c>
      <c r="M196" s="13" t="s">
        <v>60</v>
      </c>
      <c r="N196" s="13">
        <v>1</v>
      </c>
      <c r="O196" s="13"/>
      <c r="P196" s="33" t="str">
        <f t="shared" si="52"/>
        <v>MAIN UNIT</v>
      </c>
      <c r="Q196" s="13" t="s">
        <v>61</v>
      </c>
      <c r="R196" s="13" t="s">
        <v>62</v>
      </c>
      <c r="S196" s="13" t="s">
        <v>50</v>
      </c>
      <c r="T196" s="13" t="s">
        <v>101</v>
      </c>
      <c r="U196" s="13" t="s">
        <v>70</v>
      </c>
      <c r="V196" s="13" t="s">
        <v>102</v>
      </c>
      <c r="W196" s="13" t="s">
        <v>64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  <c r="AU196" s="22" t="s">
        <v>3240</v>
      </c>
    </row>
    <row r="197" spans="1:47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54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2243</v>
      </c>
      <c r="K197" s="155" t="s">
        <v>579</v>
      </c>
      <c r="L197" s="17" t="s">
        <v>1301</v>
      </c>
      <c r="M197" s="13" t="s">
        <v>60</v>
      </c>
      <c r="N197" s="13">
        <v>1</v>
      </c>
      <c r="O197" s="13"/>
      <c r="P197" s="33" t="str">
        <f t="shared" si="52"/>
        <v>MAIN UNIT</v>
      </c>
      <c r="Q197" s="13" t="s">
        <v>61</v>
      </c>
      <c r="R197" s="13" t="s">
        <v>62</v>
      </c>
      <c r="S197" s="13" t="s">
        <v>50</v>
      </c>
      <c r="T197" s="13" t="s">
        <v>101</v>
      </c>
      <c r="U197" s="13" t="s">
        <v>70</v>
      </c>
      <c r="V197" s="13" t="s">
        <v>102</v>
      </c>
      <c r="W197" s="13" t="s">
        <v>64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  <c r="AU197" s="22" t="s">
        <v>3240</v>
      </c>
    </row>
    <row r="198" spans="1:47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48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1545</v>
      </c>
      <c r="K198" s="155" t="s">
        <v>579</v>
      </c>
      <c r="L198" s="17" t="s">
        <v>2620</v>
      </c>
      <c r="M198" s="13" t="s">
        <v>60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61</v>
      </c>
      <c r="R198" s="13" t="s">
        <v>2055</v>
      </c>
      <c r="S198" s="13" t="s">
        <v>50</v>
      </c>
      <c r="T198" s="13" t="s">
        <v>101</v>
      </c>
      <c r="U198" s="13" t="s">
        <v>70</v>
      </c>
      <c r="V198" s="13" t="s">
        <v>102</v>
      </c>
      <c r="W198" s="13" t="s">
        <v>64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  <c r="AU198" s="22" t="s">
        <v>3240</v>
      </c>
    </row>
    <row r="199" spans="1:47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54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3027</v>
      </c>
      <c r="K199" s="155" t="s">
        <v>579</v>
      </c>
      <c r="L199" s="17" t="s">
        <v>2620</v>
      </c>
      <c r="M199" s="13" t="s">
        <v>60</v>
      </c>
      <c r="N199" s="13">
        <v>1</v>
      </c>
      <c r="O199" s="13"/>
      <c r="P199" s="33" t="str">
        <f t="shared" si="71"/>
        <v>MAIN UNIT</v>
      </c>
      <c r="Q199" s="13" t="s">
        <v>61</v>
      </c>
      <c r="R199" s="13" t="s">
        <v>2055</v>
      </c>
      <c r="S199" s="13" t="s">
        <v>50</v>
      </c>
      <c r="T199" s="13" t="s">
        <v>101</v>
      </c>
      <c r="U199" s="13" t="s">
        <v>70</v>
      </c>
      <c r="V199" s="13" t="s">
        <v>102</v>
      </c>
      <c r="W199" s="13" t="s">
        <v>64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  <c r="AU199" s="22" t="s">
        <v>3240</v>
      </c>
    </row>
    <row r="200" spans="1:47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3100</v>
      </c>
      <c r="K200" s="155" t="s">
        <v>579</v>
      </c>
      <c r="L200" s="17" t="s">
        <v>3101</v>
      </c>
      <c r="M200" s="13" t="s">
        <v>60</v>
      </c>
      <c r="N200" s="13">
        <v>0</v>
      </c>
      <c r="O200" s="13">
        <v>1</v>
      </c>
      <c r="P200" s="33" t="str">
        <f t="shared" si="71"/>
        <v>SERVICE/ PARTS</v>
      </c>
      <c r="Q200" s="13" t="s">
        <v>61</v>
      </c>
      <c r="R200" s="13" t="s">
        <v>62</v>
      </c>
      <c r="S200" s="13" t="s">
        <v>50</v>
      </c>
      <c r="T200" s="13" t="s">
        <v>101</v>
      </c>
      <c r="U200" s="13" t="s">
        <v>70</v>
      </c>
      <c r="V200" s="13" t="s">
        <v>102</v>
      </c>
      <c r="W200" s="13" t="s">
        <v>64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  <c r="AU200" s="22" t="s">
        <v>3240</v>
      </c>
    </row>
    <row r="201" spans="1:47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3117</v>
      </c>
      <c r="K201" s="155" t="s">
        <v>579</v>
      </c>
      <c r="L201" s="17" t="s">
        <v>2620</v>
      </c>
      <c r="M201" s="13" t="s">
        <v>60</v>
      </c>
      <c r="N201" s="13">
        <v>1</v>
      </c>
      <c r="O201" s="13"/>
      <c r="P201" s="33" t="str">
        <f t="shared" si="71"/>
        <v>MAIN UNIT</v>
      </c>
      <c r="Q201" s="13" t="s">
        <v>61</v>
      </c>
      <c r="R201" s="13" t="s">
        <v>2055</v>
      </c>
      <c r="S201" s="13" t="s">
        <v>50</v>
      </c>
      <c r="T201" s="13" t="s">
        <v>101</v>
      </c>
      <c r="U201" s="13" t="s">
        <v>70</v>
      </c>
      <c r="V201" s="13" t="s">
        <v>102</v>
      </c>
      <c r="W201" s="13" t="s">
        <v>64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23146578.081415929</v>
      </c>
      <c r="AJ201" s="19">
        <f t="shared" si="77"/>
        <v>2745231.3889985834</v>
      </c>
      <c r="AK201" s="20">
        <f t="shared" si="78"/>
        <v>0.11860204041143742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  <c r="AU201" s="22" t="s">
        <v>3240</v>
      </c>
    </row>
    <row r="202" spans="1:47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3117</v>
      </c>
      <c r="K202" s="155" t="s">
        <v>579</v>
      </c>
      <c r="L202" s="17" t="s">
        <v>2620</v>
      </c>
      <c r="M202" s="13" t="s">
        <v>60</v>
      </c>
      <c r="N202" s="13">
        <v>1</v>
      </c>
      <c r="O202" s="13"/>
      <c r="P202" s="33" t="str">
        <f t="shared" si="71"/>
        <v>MAIN UNIT</v>
      </c>
      <c r="Q202" s="13" t="s">
        <v>61</v>
      </c>
      <c r="R202" s="13" t="s">
        <v>2055</v>
      </c>
      <c r="S202" s="13" t="s">
        <v>50</v>
      </c>
      <c r="T202" s="13" t="s">
        <v>101</v>
      </c>
      <c r="U202" s="13" t="s">
        <v>70</v>
      </c>
      <c r="V202" s="13" t="s">
        <v>102</v>
      </c>
      <c r="W202" s="13" t="s">
        <v>64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23146578.081415929</v>
      </c>
      <c r="AJ202" s="19">
        <f t="shared" si="77"/>
        <v>2745231.3889985834</v>
      </c>
      <c r="AK202" s="20">
        <f t="shared" si="78"/>
        <v>0.11860204041143742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  <c r="AU202" s="22" t="s">
        <v>3240</v>
      </c>
    </row>
    <row r="203" spans="1:47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3137</v>
      </c>
      <c r="K203" s="29" t="s">
        <v>579</v>
      </c>
      <c r="L203" s="17" t="s">
        <v>92</v>
      </c>
      <c r="M203" s="22" t="s">
        <v>60</v>
      </c>
      <c r="N203" s="22">
        <v>1</v>
      </c>
      <c r="O203" s="22"/>
      <c r="P203" s="33" t="str">
        <f t="shared" si="71"/>
        <v>MAIN UNIT</v>
      </c>
      <c r="Q203" s="13" t="s">
        <v>61</v>
      </c>
      <c r="R203" s="22" t="s">
        <v>62</v>
      </c>
      <c r="S203" s="22" t="s">
        <v>50</v>
      </c>
      <c r="T203" s="22" t="s">
        <v>101</v>
      </c>
      <c r="U203" s="22" t="s">
        <v>70</v>
      </c>
      <c r="V203" s="22" t="s">
        <v>102</v>
      </c>
      <c r="W203" s="22" t="s">
        <v>64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  <c r="AU203" s="22" t="s">
        <v>3240</v>
      </c>
    </row>
    <row r="204" spans="1:47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3138</v>
      </c>
      <c r="K204" s="29" t="s">
        <v>579</v>
      </c>
      <c r="L204" s="17" t="s">
        <v>67</v>
      </c>
      <c r="M204" s="22" t="s">
        <v>60</v>
      </c>
      <c r="N204" s="22">
        <v>1</v>
      </c>
      <c r="O204" s="22"/>
      <c r="P204" s="33" t="str">
        <f t="shared" si="71"/>
        <v>MAIN UNIT</v>
      </c>
      <c r="Q204" s="13" t="s">
        <v>61</v>
      </c>
      <c r="R204" s="22" t="s">
        <v>62</v>
      </c>
      <c r="S204" s="22" t="s">
        <v>50</v>
      </c>
      <c r="T204" s="22" t="s">
        <v>101</v>
      </c>
      <c r="U204" s="22" t="s">
        <v>70</v>
      </c>
      <c r="V204" s="22" t="s">
        <v>102</v>
      </c>
      <c r="W204" s="22" t="s">
        <v>64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  <c r="AU204" s="22" t="s">
        <v>3240</v>
      </c>
    </row>
    <row r="205" spans="1:47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3315</v>
      </c>
      <c r="K205" s="29" t="s">
        <v>3316</v>
      </c>
      <c r="L205" s="17" t="s">
        <v>92</v>
      </c>
      <c r="M205" s="13" t="s">
        <v>60</v>
      </c>
      <c r="N205" s="22">
        <v>1</v>
      </c>
      <c r="O205" s="22"/>
      <c r="P205" s="33" t="str">
        <f t="shared" si="71"/>
        <v>MAIN UNIT</v>
      </c>
      <c r="Q205" s="13" t="s">
        <v>68</v>
      </c>
      <c r="R205" s="22" t="s">
        <v>62</v>
      </c>
      <c r="S205" s="22" t="s">
        <v>49</v>
      </c>
      <c r="T205" s="22" t="s">
        <v>78</v>
      </c>
      <c r="U205" s="22" t="s">
        <v>78</v>
      </c>
      <c r="V205" s="22" t="s">
        <v>3095</v>
      </c>
      <c r="W205" s="22" t="s">
        <v>64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  <c r="AU205" s="22" t="s">
        <v>3757</v>
      </c>
    </row>
    <row r="206" spans="1:47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3327</v>
      </c>
      <c r="K206" s="29" t="s">
        <v>3328</v>
      </c>
      <c r="L206" s="17" t="s">
        <v>92</v>
      </c>
      <c r="M206" s="22" t="s">
        <v>60</v>
      </c>
      <c r="N206" s="22">
        <v>1</v>
      </c>
      <c r="O206" s="22"/>
      <c r="P206" s="33" t="str">
        <f t="shared" si="71"/>
        <v>MAIN UNIT</v>
      </c>
      <c r="Q206" s="13" t="s">
        <v>68</v>
      </c>
      <c r="R206" s="22" t="s">
        <v>62</v>
      </c>
      <c r="S206" s="22" t="s">
        <v>49</v>
      </c>
      <c r="T206" s="22" t="s">
        <v>78</v>
      </c>
      <c r="U206" s="22" t="s">
        <v>3330</v>
      </c>
      <c r="V206" s="22" t="s">
        <v>121</v>
      </c>
      <c r="W206" s="22" t="s">
        <v>109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  <c r="AU206" s="22" t="s">
        <v>3751</v>
      </c>
    </row>
    <row r="207" spans="1:47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54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2225</v>
      </c>
      <c r="K207" s="155" t="s">
        <v>2226</v>
      </c>
      <c r="L207" s="17" t="s">
        <v>92</v>
      </c>
      <c r="M207" s="13" t="s">
        <v>60</v>
      </c>
      <c r="N207" s="13">
        <v>1</v>
      </c>
      <c r="O207" s="13"/>
      <c r="P207" s="33" t="str">
        <f t="shared" si="71"/>
        <v>MAIN UNIT</v>
      </c>
      <c r="Q207" s="13" t="s">
        <v>68</v>
      </c>
      <c r="R207" s="13" t="s">
        <v>62</v>
      </c>
      <c r="S207" s="13" t="s">
        <v>50</v>
      </c>
      <c r="T207" s="13" t="s">
        <v>101</v>
      </c>
      <c r="U207" s="13" t="s">
        <v>70</v>
      </c>
      <c r="V207" s="13" t="s">
        <v>169</v>
      </c>
      <c r="W207" s="13" t="s">
        <v>64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  <c r="AU207" s="22" t="s">
        <v>3240</v>
      </c>
    </row>
    <row r="208" spans="1:47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48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993</v>
      </c>
      <c r="K208" s="155" t="s">
        <v>994</v>
      </c>
      <c r="L208" s="17" t="s">
        <v>67</v>
      </c>
      <c r="M208" s="13" t="s">
        <v>60</v>
      </c>
      <c r="N208" s="13">
        <v>1</v>
      </c>
      <c r="O208" s="13"/>
      <c r="P208" s="33" t="str">
        <f t="shared" si="71"/>
        <v>MAIN UNIT</v>
      </c>
      <c r="Q208" s="13" t="s">
        <v>61</v>
      </c>
      <c r="R208" s="13" t="s">
        <v>62</v>
      </c>
      <c r="S208" s="13" t="s">
        <v>50</v>
      </c>
      <c r="T208" s="13" t="s">
        <v>101</v>
      </c>
      <c r="U208" s="13" t="s">
        <v>70</v>
      </c>
      <c r="V208" s="13"/>
      <c r="W208" s="13" t="s">
        <v>64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  <c r="AU208" s="22" t="s">
        <v>3240</v>
      </c>
    </row>
    <row r="209" spans="1:47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48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993</v>
      </c>
      <c r="K209" s="155" t="s">
        <v>994</v>
      </c>
      <c r="L209" s="17" t="s">
        <v>67</v>
      </c>
      <c r="M209" s="13" t="s">
        <v>60</v>
      </c>
      <c r="N209" s="13">
        <v>1</v>
      </c>
      <c r="O209" s="13"/>
      <c r="P209" s="33" t="str">
        <f t="shared" si="71"/>
        <v>MAIN UNIT</v>
      </c>
      <c r="Q209" s="13" t="s">
        <v>61</v>
      </c>
      <c r="R209" s="13" t="s">
        <v>62</v>
      </c>
      <c r="S209" s="13" t="s">
        <v>50</v>
      </c>
      <c r="T209" s="13" t="s">
        <v>101</v>
      </c>
      <c r="U209" s="13" t="s">
        <v>70</v>
      </c>
      <c r="V209" s="13"/>
      <c r="W209" s="13" t="s">
        <v>64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  <c r="AU209" s="22" t="s">
        <v>3240</v>
      </c>
    </row>
    <row r="210" spans="1:47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41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197</v>
      </c>
      <c r="K210" s="155" t="s">
        <v>198</v>
      </c>
      <c r="L210" s="17" t="s">
        <v>67</v>
      </c>
      <c r="M210" s="13" t="s">
        <v>60</v>
      </c>
      <c r="N210" s="13">
        <v>1</v>
      </c>
      <c r="O210" s="13"/>
      <c r="P210" s="33" t="str">
        <f t="shared" si="71"/>
        <v>MAIN UNIT</v>
      </c>
      <c r="Q210" s="13" t="s">
        <v>68</v>
      </c>
      <c r="R210" s="13" t="s">
        <v>62</v>
      </c>
      <c r="S210" s="13" t="s">
        <v>50</v>
      </c>
      <c r="T210" s="13" t="s">
        <v>101</v>
      </c>
      <c r="U210" s="13" t="s">
        <v>70</v>
      </c>
      <c r="V210" s="13" t="s">
        <v>94</v>
      </c>
      <c r="W210" s="13" t="s">
        <v>64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  <c r="AU210" s="22" t="s">
        <v>3240</v>
      </c>
    </row>
    <row r="211" spans="1:47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48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1476</v>
      </c>
      <c r="K211" s="155" t="s">
        <v>1477</v>
      </c>
      <c r="L211" s="17" t="s">
        <v>67</v>
      </c>
      <c r="M211" s="13" t="s">
        <v>60</v>
      </c>
      <c r="N211" s="13">
        <v>1</v>
      </c>
      <c r="O211" s="13"/>
      <c r="P211" s="33" t="str">
        <f t="shared" si="71"/>
        <v>MAIN UNIT</v>
      </c>
      <c r="Q211" s="13" t="s">
        <v>61</v>
      </c>
      <c r="R211" s="13" t="s">
        <v>62</v>
      </c>
      <c r="S211" s="13" t="s">
        <v>50</v>
      </c>
      <c r="T211" s="13" t="s">
        <v>101</v>
      </c>
      <c r="U211" s="13" t="s">
        <v>70</v>
      </c>
      <c r="V211" s="13" t="s">
        <v>94</v>
      </c>
      <c r="W211" s="13" t="s">
        <v>64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  <c r="AU211" s="22" t="s">
        <v>3240</v>
      </c>
    </row>
    <row r="212" spans="1:47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48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1476</v>
      </c>
      <c r="K212" s="155" t="s">
        <v>1477</v>
      </c>
      <c r="L212" s="17" t="s">
        <v>67</v>
      </c>
      <c r="M212" s="13" t="s">
        <v>60</v>
      </c>
      <c r="N212" s="13">
        <v>1</v>
      </c>
      <c r="O212" s="13"/>
      <c r="P212" s="33" t="str">
        <f t="shared" si="71"/>
        <v>MAIN UNIT</v>
      </c>
      <c r="Q212" s="13" t="s">
        <v>61</v>
      </c>
      <c r="R212" s="13" t="s">
        <v>62</v>
      </c>
      <c r="S212" s="13" t="s">
        <v>50</v>
      </c>
      <c r="T212" s="13" t="s">
        <v>101</v>
      </c>
      <c r="U212" s="13" t="s">
        <v>70</v>
      </c>
      <c r="V212" s="13" t="s">
        <v>94</v>
      </c>
      <c r="W212" s="13" t="s">
        <v>64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  <c r="AU212" s="22" t="s">
        <v>3240</v>
      </c>
    </row>
    <row r="213" spans="1:47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48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1476</v>
      </c>
      <c r="K213" s="155" t="s">
        <v>1477</v>
      </c>
      <c r="L213" s="17" t="s">
        <v>67</v>
      </c>
      <c r="M213" s="13" t="s">
        <v>60</v>
      </c>
      <c r="N213" s="13">
        <v>1</v>
      </c>
      <c r="O213" s="13"/>
      <c r="P213" s="33" t="str">
        <f t="shared" si="71"/>
        <v>MAIN UNIT</v>
      </c>
      <c r="Q213" s="13" t="s">
        <v>61</v>
      </c>
      <c r="R213" s="13" t="s">
        <v>62</v>
      </c>
      <c r="S213" s="13" t="s">
        <v>50</v>
      </c>
      <c r="T213" s="13" t="s">
        <v>101</v>
      </c>
      <c r="U213" s="13" t="s">
        <v>70</v>
      </c>
      <c r="V213" s="13" t="s">
        <v>94</v>
      </c>
      <c r="W213" s="13" t="s">
        <v>64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  <c r="AU213" s="22" t="s">
        <v>3240</v>
      </c>
    </row>
    <row r="214" spans="1:47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47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814</v>
      </c>
      <c r="K214" s="155" t="s">
        <v>815</v>
      </c>
      <c r="L214" s="17" t="s">
        <v>67</v>
      </c>
      <c r="M214" s="13" t="s">
        <v>60</v>
      </c>
      <c r="N214" s="13">
        <v>1</v>
      </c>
      <c r="O214" s="13"/>
      <c r="P214" s="33" t="str">
        <f t="shared" si="71"/>
        <v>MAIN UNIT</v>
      </c>
      <c r="Q214" s="13" t="s">
        <v>61</v>
      </c>
      <c r="R214" s="13" t="s">
        <v>701</v>
      </c>
      <c r="S214" s="13" t="s">
        <v>50</v>
      </c>
      <c r="T214" s="13" t="s">
        <v>101</v>
      </c>
      <c r="U214" s="13" t="s">
        <v>70</v>
      </c>
      <c r="V214" s="13" t="s">
        <v>816</v>
      </c>
      <c r="W214" s="13" t="s">
        <v>703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  <c r="AU214" s="22" t="s">
        <v>3240</v>
      </c>
    </row>
    <row r="215" spans="1:47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47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814</v>
      </c>
      <c r="K215" s="155" t="s">
        <v>815</v>
      </c>
      <c r="L215" s="17" t="s">
        <v>67</v>
      </c>
      <c r="M215" s="13" t="s">
        <v>60</v>
      </c>
      <c r="N215" s="13">
        <v>1</v>
      </c>
      <c r="O215" s="13"/>
      <c r="P215" s="33" t="str">
        <f t="shared" si="71"/>
        <v>MAIN UNIT</v>
      </c>
      <c r="Q215" s="13" t="s">
        <v>61</v>
      </c>
      <c r="R215" s="13" t="s">
        <v>701</v>
      </c>
      <c r="S215" s="13" t="s">
        <v>50</v>
      </c>
      <c r="T215" s="13" t="s">
        <v>101</v>
      </c>
      <c r="U215" s="13" t="s">
        <v>70</v>
      </c>
      <c r="V215" s="13" t="s">
        <v>816</v>
      </c>
      <c r="W215" s="13" t="s">
        <v>703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  <c r="AU215" s="22" t="s">
        <v>3240</v>
      </c>
    </row>
    <row r="216" spans="1:47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55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2342</v>
      </c>
      <c r="K216" s="155" t="s">
        <v>2343</v>
      </c>
      <c r="L216" s="17" t="s">
        <v>2344</v>
      </c>
      <c r="M216" s="13" t="s">
        <v>2054</v>
      </c>
      <c r="N216" s="13">
        <v>1</v>
      </c>
      <c r="O216" s="13"/>
      <c r="P216" s="33" t="str">
        <f t="shared" si="71"/>
        <v>MAIN UNIT</v>
      </c>
      <c r="Q216" s="13" t="s">
        <v>68</v>
      </c>
      <c r="R216" s="13" t="s">
        <v>2055</v>
      </c>
      <c r="S216" s="13" t="s">
        <v>50</v>
      </c>
      <c r="T216" s="13" t="s">
        <v>78</v>
      </c>
      <c r="U216" s="13" t="s">
        <v>70</v>
      </c>
      <c r="V216" s="13" t="s">
        <v>2057</v>
      </c>
      <c r="W216" s="13" t="s">
        <v>64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  <c r="AU216" s="22" t="s">
        <v>3757</v>
      </c>
    </row>
    <row r="217" spans="1:47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3327</v>
      </c>
      <c r="K217" s="29" t="s">
        <v>3328</v>
      </c>
      <c r="L217" s="17" t="s">
        <v>67</v>
      </c>
      <c r="M217" s="22" t="s">
        <v>60</v>
      </c>
      <c r="N217" s="22">
        <v>1</v>
      </c>
      <c r="O217" s="22"/>
      <c r="P217" s="33" t="str">
        <f t="shared" si="71"/>
        <v>MAIN UNIT</v>
      </c>
      <c r="Q217" s="13" t="s">
        <v>68</v>
      </c>
      <c r="R217" s="22" t="s">
        <v>62</v>
      </c>
      <c r="S217" s="22" t="s">
        <v>49</v>
      </c>
      <c r="T217" s="22" t="s">
        <v>78</v>
      </c>
      <c r="U217" s="22" t="s">
        <v>3330</v>
      </c>
      <c r="V217" s="22" t="s">
        <v>121</v>
      </c>
      <c r="W217" s="22" t="s">
        <v>109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  <c r="AU217" s="22" t="s">
        <v>3751</v>
      </c>
    </row>
    <row r="218" spans="1:47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53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1757</v>
      </c>
      <c r="K218" s="155" t="s">
        <v>1758</v>
      </c>
      <c r="L218" s="17" t="s">
        <v>92</v>
      </c>
      <c r="M218" s="13" t="s">
        <v>60</v>
      </c>
      <c r="N218" s="13">
        <v>1</v>
      </c>
      <c r="O218" s="13"/>
      <c r="P218" s="33" t="str">
        <f t="shared" si="71"/>
        <v>MAIN UNIT</v>
      </c>
      <c r="Q218" s="13" t="s">
        <v>61</v>
      </c>
      <c r="R218" s="13" t="s">
        <v>62</v>
      </c>
      <c r="S218" s="13" t="s">
        <v>50</v>
      </c>
      <c r="T218" s="13" t="s">
        <v>101</v>
      </c>
      <c r="U218" s="13" t="s">
        <v>70</v>
      </c>
      <c r="V218" s="13" t="s">
        <v>102</v>
      </c>
      <c r="W218" s="13" t="s">
        <v>64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  <c r="AU218" s="22" t="s">
        <v>3240</v>
      </c>
    </row>
    <row r="219" spans="1:47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53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1757</v>
      </c>
      <c r="K219" s="155" t="s">
        <v>1758</v>
      </c>
      <c r="L219" s="17" t="s">
        <v>67</v>
      </c>
      <c r="M219" s="13" t="s">
        <v>60</v>
      </c>
      <c r="N219" s="13">
        <v>1</v>
      </c>
      <c r="O219" s="13"/>
      <c r="P219" s="33" t="str">
        <f t="shared" si="71"/>
        <v>MAIN UNIT</v>
      </c>
      <c r="Q219" s="13" t="s">
        <v>61</v>
      </c>
      <c r="R219" s="13" t="s">
        <v>62</v>
      </c>
      <c r="S219" s="13" t="s">
        <v>50</v>
      </c>
      <c r="T219" s="13" t="s">
        <v>101</v>
      </c>
      <c r="U219" s="13" t="s">
        <v>70</v>
      </c>
      <c r="V219" s="13" t="s">
        <v>102</v>
      </c>
      <c r="W219" s="13" t="s">
        <v>64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  <c r="AU219" s="22" t="s">
        <v>3240</v>
      </c>
    </row>
    <row r="220" spans="1:47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54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2252</v>
      </c>
      <c r="K220" s="155" t="s">
        <v>1758</v>
      </c>
      <c r="L220" s="17" t="s">
        <v>67</v>
      </c>
      <c r="M220" s="13" t="s">
        <v>60</v>
      </c>
      <c r="N220" s="13">
        <v>1</v>
      </c>
      <c r="O220" s="13"/>
      <c r="P220" s="33" t="str">
        <f t="shared" si="71"/>
        <v>MAIN UNIT</v>
      </c>
      <c r="Q220" s="13" t="s">
        <v>61</v>
      </c>
      <c r="R220" s="13" t="s">
        <v>62</v>
      </c>
      <c r="S220" s="13" t="s">
        <v>50</v>
      </c>
      <c r="T220" s="13" t="s">
        <v>101</v>
      </c>
      <c r="U220" s="13" t="s">
        <v>70</v>
      </c>
      <c r="V220" s="13" t="s">
        <v>102</v>
      </c>
      <c r="W220" s="13" t="s">
        <v>64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  <c r="AU220" s="22" t="s">
        <v>3240</v>
      </c>
    </row>
    <row r="221" spans="1:47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3139</v>
      </c>
      <c r="K221" s="29" t="s">
        <v>1758</v>
      </c>
      <c r="L221" s="17" t="s">
        <v>92</v>
      </c>
      <c r="M221" s="22" t="s">
        <v>60</v>
      </c>
      <c r="N221" s="22">
        <v>1</v>
      </c>
      <c r="O221" s="22"/>
      <c r="P221" s="33" t="str">
        <f t="shared" si="71"/>
        <v>MAIN UNIT</v>
      </c>
      <c r="Q221" s="13" t="s">
        <v>61</v>
      </c>
      <c r="R221" s="22" t="s">
        <v>62</v>
      </c>
      <c r="S221" s="22" t="s">
        <v>50</v>
      </c>
      <c r="T221" s="22" t="s">
        <v>101</v>
      </c>
      <c r="U221" s="22" t="s">
        <v>70</v>
      </c>
      <c r="V221" s="22" t="s">
        <v>102</v>
      </c>
      <c r="W221" s="22" t="s">
        <v>64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  <c r="AU221" s="22" t="s">
        <v>3240</v>
      </c>
    </row>
    <row r="222" spans="1:47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3314</v>
      </c>
      <c r="K222" s="29" t="s">
        <v>1758</v>
      </c>
      <c r="L222" s="17" t="s">
        <v>2620</v>
      </c>
      <c r="M222" s="13" t="s">
        <v>60</v>
      </c>
      <c r="N222" s="22">
        <v>1</v>
      </c>
      <c r="O222" s="22"/>
      <c r="P222" s="33" t="str">
        <f t="shared" si="71"/>
        <v>MAIN UNIT</v>
      </c>
      <c r="Q222" s="13" t="s">
        <v>61</v>
      </c>
      <c r="R222" s="22" t="s">
        <v>2055</v>
      </c>
      <c r="S222" s="22" t="s">
        <v>50</v>
      </c>
      <c r="T222" s="22" t="s">
        <v>101</v>
      </c>
      <c r="U222" s="22" t="s">
        <v>70</v>
      </c>
      <c r="V222" s="22" t="s">
        <v>102</v>
      </c>
      <c r="W222" s="22" t="s">
        <v>64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21241742.157380536</v>
      </c>
      <c r="AJ222" s="27">
        <f t="shared" si="77"/>
        <v>2987081.1613773629</v>
      </c>
      <c r="AK222" s="28">
        <f t="shared" si="78"/>
        <v>0.14062317201884914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  <c r="AU222" s="22" t="s">
        <v>3240</v>
      </c>
    </row>
    <row r="223" spans="1:47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3329</v>
      </c>
      <c r="K223" s="29" t="s">
        <v>3328</v>
      </c>
      <c r="L223" s="17" t="s">
        <v>92</v>
      </c>
      <c r="M223" s="22" t="s">
        <v>60</v>
      </c>
      <c r="N223" s="22">
        <v>1</v>
      </c>
      <c r="O223" s="22"/>
      <c r="P223" s="33" t="str">
        <f t="shared" si="71"/>
        <v>MAIN UNIT</v>
      </c>
      <c r="Q223" s="13" t="s">
        <v>68</v>
      </c>
      <c r="R223" s="22" t="s">
        <v>62</v>
      </c>
      <c r="S223" s="22" t="s">
        <v>49</v>
      </c>
      <c r="T223" s="22" t="s">
        <v>78</v>
      </c>
      <c r="U223" s="22" t="s">
        <v>3330</v>
      </c>
      <c r="V223" s="22" t="s">
        <v>121</v>
      </c>
      <c r="W223" s="22" t="s">
        <v>109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  <c r="AU223" s="22" t="s">
        <v>3751</v>
      </c>
    </row>
    <row r="224" spans="1:47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47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667</v>
      </c>
      <c r="K224" s="155" t="s">
        <v>668</v>
      </c>
      <c r="L224" s="17" t="s">
        <v>67</v>
      </c>
      <c r="M224" s="13" t="s">
        <v>60</v>
      </c>
      <c r="N224" s="13">
        <v>1</v>
      </c>
      <c r="O224" s="13"/>
      <c r="P224" s="33" t="str">
        <f t="shared" si="71"/>
        <v>MAIN UNIT</v>
      </c>
      <c r="Q224" s="13" t="s">
        <v>68</v>
      </c>
      <c r="R224" s="13" t="s">
        <v>62</v>
      </c>
      <c r="S224" s="13" t="s">
        <v>50</v>
      </c>
      <c r="T224" s="13" t="s">
        <v>101</v>
      </c>
      <c r="U224" s="13" t="s">
        <v>70</v>
      </c>
      <c r="V224" s="13" t="s">
        <v>102</v>
      </c>
      <c r="W224" s="13" t="s">
        <v>64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  <c r="AU224" s="22" t="s">
        <v>3240</v>
      </c>
    </row>
    <row r="225" spans="1:47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54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3010</v>
      </c>
      <c r="K225" s="155" t="s">
        <v>3011</v>
      </c>
      <c r="L225" s="17" t="s">
        <v>3012</v>
      </c>
      <c r="M225" s="13" t="s">
        <v>2607</v>
      </c>
      <c r="N225" s="13">
        <v>1</v>
      </c>
      <c r="O225" s="13"/>
      <c r="P225" s="33" t="str">
        <f t="shared" si="71"/>
        <v>MAIN UNIT</v>
      </c>
      <c r="Q225" s="13" t="s">
        <v>61</v>
      </c>
      <c r="R225" s="13" t="s">
        <v>2055</v>
      </c>
      <c r="S225" s="13" t="s">
        <v>50</v>
      </c>
      <c r="T225" s="13" t="s">
        <v>101</v>
      </c>
      <c r="U225" s="13" t="s">
        <v>70</v>
      </c>
      <c r="V225" s="13" t="s">
        <v>102</v>
      </c>
      <c r="W225" s="13" t="s">
        <v>64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  <c r="AU225" s="22" t="s">
        <v>3240</v>
      </c>
    </row>
    <row r="226" spans="1:47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55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2520</v>
      </c>
      <c r="K226" s="155" t="s">
        <v>2521</v>
      </c>
      <c r="L226" s="17" t="s">
        <v>67</v>
      </c>
      <c r="M226" s="13" t="s">
        <v>60</v>
      </c>
      <c r="N226" s="13">
        <v>1</v>
      </c>
      <c r="O226" s="13"/>
      <c r="P226" s="33" t="str">
        <f t="shared" si="71"/>
        <v>MAIN UNIT</v>
      </c>
      <c r="Q226" s="13" t="s">
        <v>68</v>
      </c>
      <c r="R226" s="13" t="s">
        <v>62</v>
      </c>
      <c r="S226" s="13" t="s">
        <v>50</v>
      </c>
      <c r="T226" s="13" t="s">
        <v>101</v>
      </c>
      <c r="U226" s="13" t="s">
        <v>70</v>
      </c>
      <c r="V226" s="13" t="s">
        <v>169</v>
      </c>
      <c r="W226" s="13" t="s">
        <v>64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  <c r="AU226" s="22" t="s">
        <v>3240</v>
      </c>
    </row>
    <row r="227" spans="1:47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55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2520</v>
      </c>
      <c r="K227" s="155" t="s">
        <v>2521</v>
      </c>
      <c r="L227" s="17" t="s">
        <v>67</v>
      </c>
      <c r="M227" s="13" t="s">
        <v>60</v>
      </c>
      <c r="N227" s="13">
        <v>1</v>
      </c>
      <c r="O227" s="13"/>
      <c r="P227" s="33" t="str">
        <f t="shared" si="71"/>
        <v>MAIN UNIT</v>
      </c>
      <c r="Q227" s="13" t="s">
        <v>68</v>
      </c>
      <c r="R227" s="13" t="s">
        <v>62</v>
      </c>
      <c r="S227" s="13" t="s">
        <v>50</v>
      </c>
      <c r="T227" s="13" t="s">
        <v>101</v>
      </c>
      <c r="U227" s="13" t="s">
        <v>70</v>
      </c>
      <c r="V227" s="13" t="s">
        <v>169</v>
      </c>
      <c r="W227" s="13" t="s">
        <v>64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  <c r="AU227" s="22" t="s">
        <v>3240</v>
      </c>
    </row>
    <row r="228" spans="1:47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41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2805</v>
      </c>
      <c r="K228" s="155" t="s">
        <v>2806</v>
      </c>
      <c r="L228" s="17" t="s">
        <v>2778</v>
      </c>
      <c r="M228" s="13" t="s">
        <v>2607</v>
      </c>
      <c r="N228" s="13">
        <v>1</v>
      </c>
      <c r="O228" s="13"/>
      <c r="P228" s="33" t="str">
        <f t="shared" si="71"/>
        <v>MAIN UNIT</v>
      </c>
      <c r="Q228" s="13" t="s">
        <v>61</v>
      </c>
      <c r="R228" s="13" t="s">
        <v>2055</v>
      </c>
      <c r="S228" s="13" t="s">
        <v>50</v>
      </c>
      <c r="T228" s="13" t="s">
        <v>101</v>
      </c>
      <c r="U228" s="13" t="s">
        <v>409</v>
      </c>
      <c r="V228" s="13" t="s">
        <v>102</v>
      </c>
      <c r="W228" s="13" t="s">
        <v>64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  <c r="AU228" s="22" t="s">
        <v>3240</v>
      </c>
    </row>
    <row r="229" spans="1:47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3070</v>
      </c>
      <c r="K229" s="155" t="s">
        <v>3071</v>
      </c>
      <c r="L229" s="17" t="s">
        <v>3072</v>
      </c>
      <c r="M229" s="13" t="s">
        <v>2054</v>
      </c>
      <c r="N229" s="13">
        <v>1</v>
      </c>
      <c r="O229" s="13"/>
      <c r="P229" s="33" t="str">
        <f t="shared" si="71"/>
        <v>MAIN UNIT</v>
      </c>
      <c r="Q229" s="13" t="s">
        <v>68</v>
      </c>
      <c r="R229" s="13" t="s">
        <v>2055</v>
      </c>
      <c r="S229" s="13" t="s">
        <v>50</v>
      </c>
      <c r="T229" s="13" t="s">
        <v>101</v>
      </c>
      <c r="U229" s="13" t="s">
        <v>70</v>
      </c>
      <c r="V229" s="13" t="s">
        <v>71</v>
      </c>
      <c r="W229" s="13" t="s">
        <v>64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  <c r="AU229" s="22" t="s">
        <v>3240</v>
      </c>
    </row>
    <row r="230" spans="1:47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48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1645</v>
      </c>
      <c r="K230" s="155" t="s">
        <v>1646</v>
      </c>
      <c r="L230" s="17" t="s">
        <v>67</v>
      </c>
      <c r="M230" s="13" t="s">
        <v>60</v>
      </c>
      <c r="N230" s="13">
        <v>1</v>
      </c>
      <c r="O230" s="13"/>
      <c r="P230" s="33" t="str">
        <f t="shared" si="71"/>
        <v>MAIN UNIT</v>
      </c>
      <c r="Q230" s="13" t="s">
        <v>61</v>
      </c>
      <c r="R230" s="13" t="s">
        <v>62</v>
      </c>
      <c r="S230" s="13" t="s">
        <v>50</v>
      </c>
      <c r="T230" s="13" t="s">
        <v>101</v>
      </c>
      <c r="U230" s="13" t="s">
        <v>70</v>
      </c>
      <c r="V230" s="13" t="s">
        <v>702</v>
      </c>
      <c r="W230" s="13" t="s">
        <v>64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  <c r="AU230" s="22" t="s">
        <v>3240</v>
      </c>
    </row>
    <row r="231" spans="1:47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55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2494</v>
      </c>
      <c r="K231" s="155" t="s">
        <v>2495</v>
      </c>
      <c r="L231" s="17" t="s">
        <v>67</v>
      </c>
      <c r="M231" s="13" t="s">
        <v>60</v>
      </c>
      <c r="N231" s="13">
        <v>1</v>
      </c>
      <c r="O231" s="13"/>
      <c r="P231" s="33" t="str">
        <f t="shared" si="71"/>
        <v>MAIN UNIT</v>
      </c>
      <c r="Q231" s="13" t="s">
        <v>68</v>
      </c>
      <c r="R231" s="13" t="s">
        <v>62</v>
      </c>
      <c r="S231" s="13" t="s">
        <v>50</v>
      </c>
      <c r="T231" s="13" t="s">
        <v>101</v>
      </c>
      <c r="U231" s="13" t="s">
        <v>89</v>
      </c>
      <c r="V231" s="13" t="s">
        <v>84</v>
      </c>
      <c r="W231" s="13" t="s">
        <v>64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  <c r="AU231" s="22" t="s">
        <v>3240</v>
      </c>
    </row>
    <row r="232" spans="1:47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55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2494</v>
      </c>
      <c r="K232" s="155" t="s">
        <v>2495</v>
      </c>
      <c r="L232" s="17" t="s">
        <v>67</v>
      </c>
      <c r="M232" s="13" t="s">
        <v>60</v>
      </c>
      <c r="N232" s="13">
        <v>1</v>
      </c>
      <c r="O232" s="13"/>
      <c r="P232" s="33" t="str">
        <f t="shared" si="71"/>
        <v>MAIN UNIT</v>
      </c>
      <c r="Q232" s="13" t="s">
        <v>68</v>
      </c>
      <c r="R232" s="13" t="s">
        <v>62</v>
      </c>
      <c r="S232" s="13" t="s">
        <v>50</v>
      </c>
      <c r="T232" s="13" t="s">
        <v>101</v>
      </c>
      <c r="U232" s="13" t="s">
        <v>89</v>
      </c>
      <c r="V232" s="13" t="s">
        <v>84</v>
      </c>
      <c r="W232" s="13" t="s">
        <v>64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  <c r="AU232" s="22" t="s">
        <v>3240</v>
      </c>
    </row>
    <row r="233" spans="1:47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55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2494</v>
      </c>
      <c r="K233" s="155" t="s">
        <v>2495</v>
      </c>
      <c r="L233" s="17" t="s">
        <v>67</v>
      </c>
      <c r="M233" s="13" t="s">
        <v>60</v>
      </c>
      <c r="N233" s="13">
        <v>1</v>
      </c>
      <c r="O233" s="13"/>
      <c r="P233" s="33" t="str">
        <f t="shared" si="71"/>
        <v>MAIN UNIT</v>
      </c>
      <c r="Q233" s="13" t="s">
        <v>68</v>
      </c>
      <c r="R233" s="13" t="s">
        <v>62</v>
      </c>
      <c r="S233" s="13" t="s">
        <v>50</v>
      </c>
      <c r="T233" s="13" t="s">
        <v>101</v>
      </c>
      <c r="U233" s="13" t="s">
        <v>89</v>
      </c>
      <c r="V233" s="13" t="s">
        <v>84</v>
      </c>
      <c r="W233" s="13" t="s">
        <v>64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  <c r="AU233" s="22" t="s">
        <v>3240</v>
      </c>
    </row>
    <row r="234" spans="1:47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55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2494</v>
      </c>
      <c r="K234" s="155" t="s">
        <v>2495</v>
      </c>
      <c r="L234" s="17" t="s">
        <v>92</v>
      </c>
      <c r="M234" s="13" t="s">
        <v>60</v>
      </c>
      <c r="N234" s="13">
        <v>1</v>
      </c>
      <c r="O234" s="13"/>
      <c r="P234" s="33" t="str">
        <f t="shared" si="71"/>
        <v>MAIN UNIT</v>
      </c>
      <c r="Q234" s="13" t="s">
        <v>68</v>
      </c>
      <c r="R234" s="13" t="s">
        <v>62</v>
      </c>
      <c r="S234" s="13" t="s">
        <v>50</v>
      </c>
      <c r="T234" s="13" t="s">
        <v>101</v>
      </c>
      <c r="U234" s="13" t="s">
        <v>89</v>
      </c>
      <c r="V234" s="13" t="s">
        <v>84</v>
      </c>
      <c r="W234" s="13" t="s">
        <v>64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  <c r="AU234" s="22" t="s">
        <v>3240</v>
      </c>
    </row>
    <row r="235" spans="1:47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54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2142</v>
      </c>
      <c r="K235" s="155" t="s">
        <v>2143</v>
      </c>
      <c r="L235" s="17" t="s">
        <v>67</v>
      </c>
      <c r="M235" s="13" t="s">
        <v>60</v>
      </c>
      <c r="N235" s="13">
        <v>1</v>
      </c>
      <c r="O235" s="13"/>
      <c r="P235" s="33" t="str">
        <f t="shared" si="71"/>
        <v>MAIN UNIT</v>
      </c>
      <c r="Q235" s="13" t="s">
        <v>68</v>
      </c>
      <c r="R235" s="13" t="s">
        <v>62</v>
      </c>
      <c r="S235" s="13" t="s">
        <v>50</v>
      </c>
      <c r="T235" s="13" t="s">
        <v>101</v>
      </c>
      <c r="U235" s="13" t="s">
        <v>70</v>
      </c>
      <c r="V235" s="13" t="s">
        <v>71</v>
      </c>
      <c r="W235" s="13" t="s">
        <v>64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  <c r="AU235" s="22" t="s">
        <v>3240</v>
      </c>
    </row>
    <row r="236" spans="1:47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54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2142</v>
      </c>
      <c r="K236" s="155" t="s">
        <v>2143</v>
      </c>
      <c r="L236" s="17" t="s">
        <v>67</v>
      </c>
      <c r="M236" s="13" t="s">
        <v>60</v>
      </c>
      <c r="N236" s="13">
        <v>1</v>
      </c>
      <c r="O236" s="13"/>
      <c r="P236" s="33" t="str">
        <f t="shared" si="71"/>
        <v>MAIN UNIT</v>
      </c>
      <c r="Q236" s="13" t="s">
        <v>68</v>
      </c>
      <c r="R236" s="13" t="s">
        <v>62</v>
      </c>
      <c r="S236" s="13" t="s">
        <v>50</v>
      </c>
      <c r="T236" s="13" t="s">
        <v>101</v>
      </c>
      <c r="U236" s="13" t="s">
        <v>70</v>
      </c>
      <c r="V236" s="13" t="s">
        <v>71</v>
      </c>
      <c r="W236" s="13" t="s">
        <v>64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  <c r="AU236" s="22" t="s">
        <v>3240</v>
      </c>
    </row>
    <row r="237" spans="1:47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53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2977</v>
      </c>
      <c r="K237" s="155" t="s">
        <v>2978</v>
      </c>
      <c r="L237" s="17" t="s">
        <v>2979</v>
      </c>
      <c r="M237" s="13" t="s">
        <v>2607</v>
      </c>
      <c r="N237" s="13">
        <v>1</v>
      </c>
      <c r="O237" s="13"/>
      <c r="P237" s="33" t="str">
        <f t="shared" si="71"/>
        <v>MAIN UNIT</v>
      </c>
      <c r="Q237" s="13" t="s">
        <v>68</v>
      </c>
      <c r="R237" s="13" t="s">
        <v>2055</v>
      </c>
      <c r="S237" s="13" t="s">
        <v>50</v>
      </c>
      <c r="T237" s="13" t="s">
        <v>101</v>
      </c>
      <c r="U237" s="13" t="s">
        <v>70</v>
      </c>
      <c r="V237" s="13" t="s">
        <v>102</v>
      </c>
      <c r="W237" s="13" t="s">
        <v>64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  <c r="AU237" s="22" t="s">
        <v>3240</v>
      </c>
    </row>
    <row r="238" spans="1:47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41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253</v>
      </c>
      <c r="K238" s="155" t="s">
        <v>254</v>
      </c>
      <c r="L238" s="17" t="s">
        <v>67</v>
      </c>
      <c r="M238" s="13" t="s">
        <v>60</v>
      </c>
      <c r="N238" s="13">
        <v>1</v>
      </c>
      <c r="O238" s="13"/>
      <c r="P238" s="33" t="str">
        <f t="shared" si="71"/>
        <v>MAIN UNIT</v>
      </c>
      <c r="Q238" s="13" t="s">
        <v>68</v>
      </c>
      <c r="R238" s="13" t="s">
        <v>62</v>
      </c>
      <c r="S238" s="13" t="s">
        <v>49</v>
      </c>
      <c r="T238" s="13" t="s">
        <v>78</v>
      </c>
      <c r="U238" s="13" t="s">
        <v>79</v>
      </c>
      <c r="V238" s="13" t="s">
        <v>134</v>
      </c>
      <c r="W238" s="13" t="s">
        <v>109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  <c r="AU238" s="22" t="s">
        <v>3751</v>
      </c>
    </row>
    <row r="239" spans="1:47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41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253</v>
      </c>
      <c r="K239" s="155" t="s">
        <v>254</v>
      </c>
      <c r="L239" s="17" t="s">
        <v>92</v>
      </c>
      <c r="M239" s="13" t="s">
        <v>60</v>
      </c>
      <c r="N239" s="13">
        <v>2</v>
      </c>
      <c r="O239" s="13"/>
      <c r="P239" s="33" t="str">
        <f t="shared" si="71"/>
        <v>MAIN UNIT</v>
      </c>
      <c r="Q239" s="13" t="s">
        <v>68</v>
      </c>
      <c r="R239" s="13" t="s">
        <v>62</v>
      </c>
      <c r="S239" s="13" t="s">
        <v>49</v>
      </c>
      <c r="T239" s="13" t="s">
        <v>78</v>
      </c>
      <c r="U239" s="13" t="s">
        <v>79</v>
      </c>
      <c r="V239" s="13" t="s">
        <v>134</v>
      </c>
      <c r="W239" s="13" t="s">
        <v>109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  <c r="AU239" s="22" t="s">
        <v>3751</v>
      </c>
    </row>
    <row r="240" spans="1:47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185</v>
      </c>
      <c r="F240" s="13" t="s">
        <v>185</v>
      </c>
      <c r="G240" s="152" t="s">
        <v>185</v>
      </c>
      <c r="H240" s="155"/>
      <c r="I240" s="33" t="str">
        <f t="shared" si="70"/>
        <v>Cancel</v>
      </c>
      <c r="J240" s="186" t="s">
        <v>588</v>
      </c>
      <c r="K240" s="155" t="s">
        <v>254</v>
      </c>
      <c r="L240" s="17" t="s">
        <v>67</v>
      </c>
      <c r="M240" s="13" t="s">
        <v>60</v>
      </c>
      <c r="N240" s="13">
        <v>2</v>
      </c>
      <c r="O240" s="13"/>
      <c r="P240" s="33" t="str">
        <f t="shared" si="71"/>
        <v>MAIN UNIT</v>
      </c>
      <c r="Q240" s="13" t="s">
        <v>61</v>
      </c>
      <c r="R240" s="13" t="s">
        <v>62</v>
      </c>
      <c r="S240" s="13" t="s">
        <v>49</v>
      </c>
      <c r="T240" s="13" t="s">
        <v>78</v>
      </c>
      <c r="U240" s="13" t="s">
        <v>79</v>
      </c>
      <c r="V240" s="13" t="s">
        <v>134</v>
      </c>
      <c r="W240" s="13" t="s">
        <v>109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499582152.5142017</v>
      </c>
      <c r="AJ240" s="19">
        <f t="shared" si="77"/>
        <v>59520528.679470733</v>
      </c>
      <c r="AK240" s="20">
        <f t="shared" si="78"/>
        <v>0.11914062257814291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  <c r="AU240" s="22" t="s">
        <v>3751</v>
      </c>
    </row>
    <row r="241" spans="1:47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185</v>
      </c>
      <c r="F241" s="13" t="s">
        <v>185</v>
      </c>
      <c r="G241" s="152" t="s">
        <v>185</v>
      </c>
      <c r="H241" s="155"/>
      <c r="I241" s="33" t="str">
        <f t="shared" si="70"/>
        <v>Cancel</v>
      </c>
      <c r="J241" s="186" t="s">
        <v>588</v>
      </c>
      <c r="K241" s="155" t="s">
        <v>254</v>
      </c>
      <c r="L241" s="17" t="s">
        <v>92</v>
      </c>
      <c r="M241" s="13" t="s">
        <v>60</v>
      </c>
      <c r="N241" s="13">
        <v>4</v>
      </c>
      <c r="O241" s="13"/>
      <c r="P241" s="33" t="str">
        <f t="shared" si="71"/>
        <v>MAIN UNIT</v>
      </c>
      <c r="Q241" s="13" t="s">
        <v>61</v>
      </c>
      <c r="R241" s="13" t="s">
        <v>62</v>
      </c>
      <c r="S241" s="13" t="s">
        <v>49</v>
      </c>
      <c r="T241" s="13" t="s">
        <v>78</v>
      </c>
      <c r="U241" s="13" t="s">
        <v>79</v>
      </c>
      <c r="V241" s="13" t="s">
        <v>134</v>
      </c>
      <c r="W241" s="13" t="s">
        <v>109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499582152.5142017</v>
      </c>
      <c r="AJ241" s="19">
        <f t="shared" si="77"/>
        <v>59520528.679470733</v>
      </c>
      <c r="AK241" s="20">
        <f t="shared" si="78"/>
        <v>0.11914062257814291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  <c r="AU241" s="22" t="s">
        <v>3751</v>
      </c>
    </row>
    <row r="242" spans="1:47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48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1458</v>
      </c>
      <c r="K242" s="155" t="s">
        <v>1459</v>
      </c>
      <c r="L242" s="17" t="s">
        <v>67</v>
      </c>
      <c r="M242" s="13" t="s">
        <v>60</v>
      </c>
      <c r="N242" s="13">
        <v>1</v>
      </c>
      <c r="O242" s="13"/>
      <c r="P242" s="33" t="str">
        <f t="shared" si="71"/>
        <v>MAIN UNIT</v>
      </c>
      <c r="Q242" s="13" t="s">
        <v>68</v>
      </c>
      <c r="R242" s="13" t="s">
        <v>62</v>
      </c>
      <c r="S242" s="13" t="s">
        <v>49</v>
      </c>
      <c r="T242" s="13" t="s">
        <v>78</v>
      </c>
      <c r="U242" s="13" t="s">
        <v>79</v>
      </c>
      <c r="V242" s="13" t="s">
        <v>112</v>
      </c>
      <c r="W242" s="13" t="s">
        <v>64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  <c r="AU242" s="22" t="s">
        <v>3750</v>
      </c>
    </row>
    <row r="243" spans="1:47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48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1458</v>
      </c>
      <c r="K243" s="155" t="s">
        <v>1459</v>
      </c>
      <c r="L243" s="17" t="s">
        <v>67</v>
      </c>
      <c r="M243" s="13" t="s">
        <v>60</v>
      </c>
      <c r="N243" s="13">
        <v>1</v>
      </c>
      <c r="O243" s="13"/>
      <c r="P243" s="33" t="str">
        <f t="shared" si="71"/>
        <v>MAIN UNIT</v>
      </c>
      <c r="Q243" s="13" t="s">
        <v>68</v>
      </c>
      <c r="R243" s="13" t="s">
        <v>62</v>
      </c>
      <c r="S243" s="13" t="s">
        <v>49</v>
      </c>
      <c r="T243" s="13" t="s">
        <v>78</v>
      </c>
      <c r="U243" s="13" t="s">
        <v>79</v>
      </c>
      <c r="V243" s="13" t="s">
        <v>112</v>
      </c>
      <c r="W243" s="13" t="s">
        <v>64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  <c r="AU243" s="22" t="s">
        <v>3750</v>
      </c>
    </row>
    <row r="244" spans="1:47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48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1458</v>
      </c>
      <c r="K244" s="155" t="s">
        <v>1459</v>
      </c>
      <c r="L244" s="17" t="s">
        <v>92</v>
      </c>
      <c r="M244" s="13" t="s">
        <v>60</v>
      </c>
      <c r="N244" s="13">
        <v>1</v>
      </c>
      <c r="O244" s="13"/>
      <c r="P244" s="33" t="str">
        <f t="shared" si="71"/>
        <v>MAIN UNIT</v>
      </c>
      <c r="Q244" s="13" t="s">
        <v>68</v>
      </c>
      <c r="R244" s="13" t="s">
        <v>62</v>
      </c>
      <c r="S244" s="13" t="s">
        <v>49</v>
      </c>
      <c r="T244" s="13" t="s">
        <v>78</v>
      </c>
      <c r="U244" s="13" t="s">
        <v>79</v>
      </c>
      <c r="V244" s="13" t="s">
        <v>112</v>
      </c>
      <c r="W244" s="13" t="s">
        <v>64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  <c r="AU244" s="22" t="s">
        <v>3750</v>
      </c>
    </row>
    <row r="245" spans="1:47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185</v>
      </c>
      <c r="F245" s="13" t="s">
        <v>185</v>
      </c>
      <c r="G245" s="152" t="s">
        <v>185</v>
      </c>
      <c r="H245" s="155" t="s">
        <v>1617</v>
      </c>
      <c r="I245" s="33" t="str">
        <f t="shared" si="70"/>
        <v>Cancel</v>
      </c>
      <c r="J245" s="186" t="s">
        <v>1618</v>
      </c>
      <c r="K245" s="155" t="s">
        <v>1619</v>
      </c>
      <c r="L245" s="17" t="s">
        <v>92</v>
      </c>
      <c r="M245" s="13" t="s">
        <v>60</v>
      </c>
      <c r="N245" s="13">
        <v>1</v>
      </c>
      <c r="O245" s="13"/>
      <c r="P245" s="33" t="str">
        <f t="shared" si="71"/>
        <v>MAIN UNIT</v>
      </c>
      <c r="Q245" s="13" t="s">
        <v>68</v>
      </c>
      <c r="R245" s="13" t="s">
        <v>62</v>
      </c>
      <c r="S245" s="13" t="s">
        <v>49</v>
      </c>
      <c r="T245" s="13" t="s">
        <v>78</v>
      </c>
      <c r="U245" s="13" t="s">
        <v>79</v>
      </c>
      <c r="V245" s="13" t="s">
        <v>1140</v>
      </c>
      <c r="W245" s="13" t="s">
        <v>1101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499582152.5142017</v>
      </c>
      <c r="AJ245" s="19">
        <f t="shared" si="77"/>
        <v>59520528.679470733</v>
      </c>
      <c r="AK245" s="20">
        <f t="shared" si="78"/>
        <v>0.11914062257814291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  <c r="AU245" s="22" t="s">
        <v>3750</v>
      </c>
    </row>
    <row r="246" spans="1:47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185</v>
      </c>
      <c r="F246" s="13" t="s">
        <v>185</v>
      </c>
      <c r="G246" s="152" t="s">
        <v>185</v>
      </c>
      <c r="H246" s="155" t="s">
        <v>1617</v>
      </c>
      <c r="I246" s="33" t="str">
        <f t="shared" si="70"/>
        <v>Cancel</v>
      </c>
      <c r="J246" s="186" t="s">
        <v>1618</v>
      </c>
      <c r="K246" s="155" t="s">
        <v>1619</v>
      </c>
      <c r="L246" s="17" t="s">
        <v>67</v>
      </c>
      <c r="M246" s="13" t="s">
        <v>60</v>
      </c>
      <c r="N246" s="13">
        <v>1</v>
      </c>
      <c r="O246" s="13"/>
      <c r="P246" s="33" t="str">
        <f t="shared" si="71"/>
        <v>MAIN UNIT</v>
      </c>
      <c r="Q246" s="13" t="s">
        <v>68</v>
      </c>
      <c r="R246" s="13" t="s">
        <v>62</v>
      </c>
      <c r="S246" s="13" t="s">
        <v>49</v>
      </c>
      <c r="T246" s="13" t="s">
        <v>78</v>
      </c>
      <c r="U246" s="13" t="s">
        <v>79</v>
      </c>
      <c r="V246" s="13" t="s">
        <v>1140</v>
      </c>
      <c r="W246" s="13" t="s">
        <v>1101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499582152.5142017</v>
      </c>
      <c r="AJ246" s="19">
        <f t="shared" si="77"/>
        <v>59520528.679470733</v>
      </c>
      <c r="AK246" s="20">
        <f t="shared" si="78"/>
        <v>0.11914062257814291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  <c r="AU246" s="22" t="s">
        <v>3750</v>
      </c>
    </row>
    <row r="247" spans="1:47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41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552</v>
      </c>
      <c r="K247" s="155" t="s">
        <v>553</v>
      </c>
      <c r="L247" s="17" t="s">
        <v>92</v>
      </c>
      <c r="M247" s="13" t="s">
        <v>60</v>
      </c>
      <c r="N247" s="13">
        <v>1</v>
      </c>
      <c r="O247" s="13"/>
      <c r="P247" s="33" t="str">
        <f t="shared" si="71"/>
        <v>MAIN UNIT</v>
      </c>
      <c r="Q247" s="13" t="s">
        <v>61</v>
      </c>
      <c r="R247" s="13" t="s">
        <v>62</v>
      </c>
      <c r="S247" s="13" t="s">
        <v>49</v>
      </c>
      <c r="T247" s="13" t="s">
        <v>120</v>
      </c>
      <c r="U247" s="13" t="s">
        <v>79</v>
      </c>
      <c r="V247" s="13" t="s">
        <v>121</v>
      </c>
      <c r="W247" s="13" t="s">
        <v>109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  <c r="AU247" s="22" t="s">
        <v>3751</v>
      </c>
    </row>
    <row r="248" spans="1:47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53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1797</v>
      </c>
      <c r="K248" s="155" t="s">
        <v>1798</v>
      </c>
      <c r="L248" s="17" t="s">
        <v>67</v>
      </c>
      <c r="M248" s="13" t="s">
        <v>60</v>
      </c>
      <c r="N248" s="13">
        <v>1</v>
      </c>
      <c r="O248" s="13"/>
      <c r="P248" s="33" t="str">
        <f t="shared" si="71"/>
        <v>MAIN UNIT</v>
      </c>
      <c r="Q248" s="13" t="s">
        <v>68</v>
      </c>
      <c r="R248" s="13" t="s">
        <v>62</v>
      </c>
      <c r="S248" s="13" t="s">
        <v>49</v>
      </c>
      <c r="T248" s="13" t="s">
        <v>78</v>
      </c>
      <c r="U248" s="13" t="s">
        <v>79</v>
      </c>
      <c r="V248" s="13" t="s">
        <v>80</v>
      </c>
      <c r="W248" s="13" t="s">
        <v>109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  <c r="AU248" s="22" t="s">
        <v>3751</v>
      </c>
    </row>
    <row r="249" spans="1:47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53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2963</v>
      </c>
      <c r="K249" s="155" t="s">
        <v>1798</v>
      </c>
      <c r="L249" s="17" t="s">
        <v>2060</v>
      </c>
      <c r="M249" s="13" t="s">
        <v>2054</v>
      </c>
      <c r="N249" s="13">
        <v>1</v>
      </c>
      <c r="O249" s="13"/>
      <c r="P249" s="33" t="str">
        <f t="shared" si="71"/>
        <v>MAIN UNIT</v>
      </c>
      <c r="Q249" s="13" t="s">
        <v>61</v>
      </c>
      <c r="R249" s="13" t="s">
        <v>2055</v>
      </c>
      <c r="S249" s="13" t="s">
        <v>49</v>
      </c>
      <c r="T249" s="13" t="s">
        <v>78</v>
      </c>
      <c r="U249" s="13" t="s">
        <v>79</v>
      </c>
      <c r="V249" s="13" t="s">
        <v>2856</v>
      </c>
      <c r="W249" s="13" t="s">
        <v>64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  <c r="AU249" s="22" t="s">
        <v>3750</v>
      </c>
    </row>
    <row r="250" spans="1:47" s="12" customFormat="1">
      <c r="A250" s="33" t="str">
        <f t="shared" si="68"/>
        <v/>
      </c>
      <c r="B250" s="152" t="s">
        <v>2584</v>
      </c>
      <c r="C250" s="152" t="s">
        <v>2584</v>
      </c>
      <c r="D250" s="33" t="b">
        <f t="shared" si="69"/>
        <v>0</v>
      </c>
      <c r="E250" s="33" t="s">
        <v>2584</v>
      </c>
      <c r="F250" s="152" t="s">
        <v>2584</v>
      </c>
      <c r="G250" s="152" t="s">
        <v>2584</v>
      </c>
      <c r="H250" s="155"/>
      <c r="I250" s="33" t="str">
        <f t="shared" si="70"/>
        <v>TBA</v>
      </c>
      <c r="J250" s="186" t="s">
        <v>2584</v>
      </c>
      <c r="K250" s="155" t="s">
        <v>2593</v>
      </c>
      <c r="L250" s="17" t="s">
        <v>92</v>
      </c>
      <c r="M250" s="13" t="s">
        <v>60</v>
      </c>
      <c r="N250" s="13">
        <v>2</v>
      </c>
      <c r="O250" s="13"/>
      <c r="P250" s="33" t="str">
        <f t="shared" si="71"/>
        <v>MAIN UNIT</v>
      </c>
      <c r="Q250" s="13" t="s">
        <v>68</v>
      </c>
      <c r="R250" s="13" t="s">
        <v>62</v>
      </c>
      <c r="S250" s="13" t="s">
        <v>51</v>
      </c>
      <c r="T250" s="13" t="s">
        <v>148</v>
      </c>
      <c r="U250" s="13" t="s">
        <v>149</v>
      </c>
      <c r="V250" s="13" t="s">
        <v>507</v>
      </c>
      <c r="W250" s="13" t="s">
        <v>64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25672271.628318585</v>
      </c>
      <c r="AJ250" s="19">
        <f t="shared" si="77"/>
        <v>3011547.4803982303</v>
      </c>
      <c r="AK250" s="20">
        <f t="shared" si="78"/>
        <v>0.11730740169780109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  <c r="AU250" s="22" t="s">
        <v>3240</v>
      </c>
    </row>
    <row r="251" spans="1:47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53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1859</v>
      </c>
      <c r="K251" s="155" t="s">
        <v>1860</v>
      </c>
      <c r="L251" s="17" t="s">
        <v>92</v>
      </c>
      <c r="M251" s="13" t="s">
        <v>60</v>
      </c>
      <c r="N251" s="13">
        <v>1</v>
      </c>
      <c r="O251" s="13"/>
      <c r="P251" s="33" t="str">
        <f t="shared" si="71"/>
        <v>MAIN UNIT</v>
      </c>
      <c r="Q251" s="13" t="s">
        <v>61</v>
      </c>
      <c r="R251" s="13" t="s">
        <v>62</v>
      </c>
      <c r="S251" s="13" t="s">
        <v>51</v>
      </c>
      <c r="T251" s="13" t="s">
        <v>1394</v>
      </c>
      <c r="U251" s="13" t="s">
        <v>149</v>
      </c>
      <c r="V251" s="13" t="s">
        <v>507</v>
      </c>
      <c r="W251" s="13" t="s">
        <v>64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  <c r="AU251" s="22" t="s">
        <v>3240</v>
      </c>
    </row>
    <row r="252" spans="1:47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53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1859</v>
      </c>
      <c r="K252" s="155" t="s">
        <v>1860</v>
      </c>
      <c r="L252" s="17" t="s">
        <v>92</v>
      </c>
      <c r="M252" s="13" t="s">
        <v>60</v>
      </c>
      <c r="N252" s="13">
        <v>1</v>
      </c>
      <c r="O252" s="13"/>
      <c r="P252" s="33" t="str">
        <f t="shared" si="71"/>
        <v>MAIN UNIT</v>
      </c>
      <c r="Q252" s="13" t="s">
        <v>61</v>
      </c>
      <c r="R252" s="13" t="s">
        <v>62</v>
      </c>
      <c r="S252" s="13" t="s">
        <v>51</v>
      </c>
      <c r="T252" s="13" t="s">
        <v>1394</v>
      </c>
      <c r="U252" s="13" t="s">
        <v>149</v>
      </c>
      <c r="V252" s="13" t="s">
        <v>507</v>
      </c>
      <c r="W252" s="13" t="s">
        <v>64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  <c r="AU252" s="22" t="s">
        <v>3240</v>
      </c>
    </row>
    <row r="253" spans="1:47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53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1859</v>
      </c>
      <c r="K253" s="155" t="s">
        <v>1860</v>
      </c>
      <c r="L253" s="17" t="s">
        <v>67</v>
      </c>
      <c r="M253" s="13" t="s">
        <v>60</v>
      </c>
      <c r="N253" s="13">
        <v>1</v>
      </c>
      <c r="O253" s="13"/>
      <c r="P253" s="33" t="str">
        <f t="shared" si="71"/>
        <v>MAIN UNIT</v>
      </c>
      <c r="Q253" s="13" t="s">
        <v>61</v>
      </c>
      <c r="R253" s="13" t="s">
        <v>62</v>
      </c>
      <c r="S253" s="13" t="s">
        <v>51</v>
      </c>
      <c r="T253" s="13" t="s">
        <v>1394</v>
      </c>
      <c r="U253" s="13" t="s">
        <v>149</v>
      </c>
      <c r="V253" s="13" t="s">
        <v>507</v>
      </c>
      <c r="W253" s="13" t="s">
        <v>64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  <c r="AU253" s="22" t="s">
        <v>3240</v>
      </c>
    </row>
    <row r="254" spans="1:47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48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1392</v>
      </c>
      <c r="K254" s="155" t="s">
        <v>1393</v>
      </c>
      <c r="L254" s="17" t="s">
        <v>67</v>
      </c>
      <c r="M254" s="13" t="s">
        <v>60</v>
      </c>
      <c r="N254" s="13">
        <v>1</v>
      </c>
      <c r="O254" s="13"/>
      <c r="P254" s="33" t="str">
        <f t="shared" si="71"/>
        <v>MAIN UNIT</v>
      </c>
      <c r="Q254" s="13" t="s">
        <v>68</v>
      </c>
      <c r="R254" s="13" t="s">
        <v>62</v>
      </c>
      <c r="S254" s="13" t="s">
        <v>51</v>
      </c>
      <c r="T254" s="13" t="s">
        <v>1394</v>
      </c>
      <c r="U254" s="13" t="s">
        <v>149</v>
      </c>
      <c r="V254" s="13" t="s">
        <v>507</v>
      </c>
      <c r="W254" s="13" t="s">
        <v>64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  <c r="AU254" s="22" t="s">
        <v>3240</v>
      </c>
    </row>
    <row r="255" spans="1:47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48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1060</v>
      </c>
      <c r="K255" s="155" t="s">
        <v>1061</v>
      </c>
      <c r="L255" s="17" t="s">
        <v>67</v>
      </c>
      <c r="M255" s="13" t="s">
        <v>60</v>
      </c>
      <c r="N255" s="13">
        <v>1</v>
      </c>
      <c r="O255" s="13"/>
      <c r="P255" s="33" t="str">
        <f t="shared" si="71"/>
        <v>MAIN UNIT</v>
      </c>
      <c r="Q255" s="13" t="s">
        <v>68</v>
      </c>
      <c r="R255" s="13" t="s">
        <v>62</v>
      </c>
      <c r="S255" s="13" t="s">
        <v>51</v>
      </c>
      <c r="T255" s="13" t="s">
        <v>1062</v>
      </c>
      <c r="U255" s="13" t="s">
        <v>149</v>
      </c>
      <c r="V255" s="13" t="s">
        <v>507</v>
      </c>
      <c r="W255" s="13" t="s">
        <v>64</v>
      </c>
      <c r="X255" s="135">
        <v>507500</v>
      </c>
      <c r="Y255" s="156" t="s">
        <v>1058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  <c r="AU255" s="22" t="s">
        <v>3240</v>
      </c>
    </row>
    <row r="256" spans="1:47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48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1060</v>
      </c>
      <c r="K256" s="155" t="s">
        <v>1061</v>
      </c>
      <c r="L256" s="17" t="s">
        <v>67</v>
      </c>
      <c r="M256" s="13" t="s">
        <v>60</v>
      </c>
      <c r="N256" s="13">
        <v>1</v>
      </c>
      <c r="O256" s="13"/>
      <c r="P256" s="33" t="str">
        <f t="shared" si="71"/>
        <v>MAIN UNIT</v>
      </c>
      <c r="Q256" s="13" t="s">
        <v>68</v>
      </c>
      <c r="R256" s="13" t="s">
        <v>62</v>
      </c>
      <c r="S256" s="13" t="s">
        <v>51</v>
      </c>
      <c r="T256" s="13" t="s">
        <v>1062</v>
      </c>
      <c r="U256" s="13" t="s">
        <v>149</v>
      </c>
      <c r="V256" s="13" t="s">
        <v>507</v>
      </c>
      <c r="W256" s="13" t="s">
        <v>64</v>
      </c>
      <c r="X256" s="135">
        <v>507500</v>
      </c>
      <c r="Y256" s="156" t="s">
        <v>1058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  <c r="AU256" s="22" t="s">
        <v>3240</v>
      </c>
    </row>
    <row r="257" spans="1:47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53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2969</v>
      </c>
      <c r="K257" s="155" t="s">
        <v>2970</v>
      </c>
      <c r="L257" s="17" t="s">
        <v>2786</v>
      </c>
      <c r="M257" s="13" t="s">
        <v>60</v>
      </c>
      <c r="N257" s="13">
        <v>1</v>
      </c>
      <c r="O257" s="13"/>
      <c r="P257" s="33" t="str">
        <f t="shared" si="71"/>
        <v>MAIN UNIT</v>
      </c>
      <c r="Q257" s="13" t="s">
        <v>61</v>
      </c>
      <c r="R257" s="13" t="s">
        <v>2055</v>
      </c>
      <c r="S257" s="13" t="s">
        <v>49</v>
      </c>
      <c r="T257" s="13" t="s">
        <v>120</v>
      </c>
      <c r="U257" s="13" t="s">
        <v>2370</v>
      </c>
      <c r="V257" s="13" t="s">
        <v>2856</v>
      </c>
      <c r="W257" s="13" t="s">
        <v>64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  <c r="AU257" s="22" t="s">
        <v>3757</v>
      </c>
    </row>
    <row r="258" spans="1:47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53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2969</v>
      </c>
      <c r="K258" s="155" t="s">
        <v>2970</v>
      </c>
      <c r="L258" s="17" t="s">
        <v>2786</v>
      </c>
      <c r="M258" s="13" t="s">
        <v>60</v>
      </c>
      <c r="N258" s="13">
        <v>1</v>
      </c>
      <c r="O258" s="13"/>
      <c r="P258" s="33" t="str">
        <f t="shared" si="71"/>
        <v>MAIN UNIT</v>
      </c>
      <c r="Q258" s="13" t="s">
        <v>61</v>
      </c>
      <c r="R258" s="13" t="s">
        <v>2055</v>
      </c>
      <c r="S258" s="13" t="s">
        <v>49</v>
      </c>
      <c r="T258" s="13" t="s">
        <v>120</v>
      </c>
      <c r="U258" s="13" t="s">
        <v>2370</v>
      </c>
      <c r="V258" s="13" t="s">
        <v>2856</v>
      </c>
      <c r="W258" s="13" t="s">
        <v>64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  <c r="AU258" s="22" t="s">
        <v>3757</v>
      </c>
    </row>
    <row r="259" spans="1:47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48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2891</v>
      </c>
      <c r="K259" s="155" t="s">
        <v>2892</v>
      </c>
      <c r="L259" s="17" t="s">
        <v>2802</v>
      </c>
      <c r="M259" s="13" t="s">
        <v>2607</v>
      </c>
      <c r="N259" s="13">
        <v>1</v>
      </c>
      <c r="O259" s="13"/>
      <c r="P259" s="33" t="str">
        <f t="shared" si="71"/>
        <v>MAIN UNIT</v>
      </c>
      <c r="Q259" s="13" t="s">
        <v>61</v>
      </c>
      <c r="R259" s="13" t="s">
        <v>2055</v>
      </c>
      <c r="S259" s="13" t="s">
        <v>49</v>
      </c>
      <c r="T259" s="13" t="s">
        <v>396</v>
      </c>
      <c r="U259" s="13" t="s">
        <v>79</v>
      </c>
      <c r="V259" s="13" t="s">
        <v>2779</v>
      </c>
      <c r="W259" s="13" t="s">
        <v>64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  <c r="AU259" s="22" t="s">
        <v>3750</v>
      </c>
    </row>
    <row r="260" spans="1:47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53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2948</v>
      </c>
      <c r="L260" s="17" t="s">
        <v>2802</v>
      </c>
      <c r="M260" s="13" t="s">
        <v>2607</v>
      </c>
      <c r="N260" s="13">
        <v>1</v>
      </c>
      <c r="O260" s="13"/>
      <c r="P260" s="33" t="str">
        <f t="shared" si="71"/>
        <v>MAIN UNIT</v>
      </c>
      <c r="Q260" s="13" t="s">
        <v>61</v>
      </c>
      <c r="R260" s="13" t="s">
        <v>2055</v>
      </c>
      <c r="S260" s="13" t="s">
        <v>49</v>
      </c>
      <c r="T260" s="13" t="s">
        <v>396</v>
      </c>
      <c r="U260" s="13" t="s">
        <v>1768</v>
      </c>
      <c r="V260" s="13" t="s">
        <v>2856</v>
      </c>
      <c r="W260" s="13" t="s">
        <v>64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  <c r="AU260" s="22" t="s">
        <v>3750</v>
      </c>
    </row>
    <row r="261" spans="1:47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53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2948</v>
      </c>
      <c r="L261" s="17" t="s">
        <v>2802</v>
      </c>
      <c r="M261" s="13" t="s">
        <v>2607</v>
      </c>
      <c r="N261" s="13">
        <v>1</v>
      </c>
      <c r="O261" s="13"/>
      <c r="P261" s="33" t="str">
        <f t="shared" si="71"/>
        <v>MAIN UNIT</v>
      </c>
      <c r="Q261" s="13" t="s">
        <v>61</v>
      </c>
      <c r="R261" s="13" t="s">
        <v>2055</v>
      </c>
      <c r="S261" s="13" t="s">
        <v>49</v>
      </c>
      <c r="T261" s="13" t="s">
        <v>78</v>
      </c>
      <c r="U261" s="13" t="s">
        <v>79</v>
      </c>
      <c r="V261" s="13" t="s">
        <v>2856</v>
      </c>
      <c r="W261" s="13" t="s">
        <v>64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  <c r="AU261" s="22" t="s">
        <v>3750</v>
      </c>
    </row>
    <row r="262" spans="1:47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53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2948</v>
      </c>
      <c r="L262" s="17" t="s">
        <v>2802</v>
      </c>
      <c r="M262" s="13" t="s">
        <v>2607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61</v>
      </c>
      <c r="R262" s="13" t="s">
        <v>2055</v>
      </c>
      <c r="S262" s="13" t="s">
        <v>49</v>
      </c>
      <c r="T262" s="13" t="s">
        <v>78</v>
      </c>
      <c r="U262" s="13" t="s">
        <v>79</v>
      </c>
      <c r="V262" s="13" t="s">
        <v>2856</v>
      </c>
      <c r="W262" s="13" t="s">
        <v>64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  <c r="AU262" s="22" t="s">
        <v>3750</v>
      </c>
    </row>
    <row r="263" spans="1:47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53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1837</v>
      </c>
      <c r="K263" s="155" t="s">
        <v>1838</v>
      </c>
      <c r="L263" s="17" t="s">
        <v>67</v>
      </c>
      <c r="M263" s="13" t="s">
        <v>60</v>
      </c>
      <c r="N263" s="13">
        <v>1</v>
      </c>
      <c r="O263" s="13"/>
      <c r="P263" s="33" t="str">
        <f t="shared" si="91"/>
        <v>MAIN UNIT</v>
      </c>
      <c r="Q263" s="13" t="s">
        <v>68</v>
      </c>
      <c r="R263" s="13" t="s">
        <v>62</v>
      </c>
      <c r="S263" s="13" t="s">
        <v>49</v>
      </c>
      <c r="T263" s="13" t="s">
        <v>78</v>
      </c>
      <c r="U263" s="13" t="s">
        <v>79</v>
      </c>
      <c r="V263" s="13" t="s">
        <v>131</v>
      </c>
      <c r="W263" s="13" t="s">
        <v>109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  <c r="AU263" s="22" t="s">
        <v>3240</v>
      </c>
    </row>
    <row r="264" spans="1:47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53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1837</v>
      </c>
      <c r="K264" s="155" t="s">
        <v>1838</v>
      </c>
      <c r="L264" s="17" t="s">
        <v>67</v>
      </c>
      <c r="M264" s="13" t="s">
        <v>60</v>
      </c>
      <c r="N264" s="13">
        <v>1</v>
      </c>
      <c r="O264" s="13"/>
      <c r="P264" s="33" t="str">
        <f t="shared" si="91"/>
        <v>MAIN UNIT</v>
      </c>
      <c r="Q264" s="13" t="s">
        <v>68</v>
      </c>
      <c r="R264" s="13" t="s">
        <v>62</v>
      </c>
      <c r="S264" s="13" t="s">
        <v>49</v>
      </c>
      <c r="T264" s="13" t="s">
        <v>78</v>
      </c>
      <c r="U264" s="13" t="s">
        <v>79</v>
      </c>
      <c r="V264" s="13" t="s">
        <v>131</v>
      </c>
      <c r="W264" s="13" t="s">
        <v>109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  <c r="AU264" s="22" t="s">
        <v>3240</v>
      </c>
    </row>
    <row r="265" spans="1:47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53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1837</v>
      </c>
      <c r="K265" s="155" t="s">
        <v>1838</v>
      </c>
      <c r="L265" s="17" t="s">
        <v>67</v>
      </c>
      <c r="M265" s="13" t="s">
        <v>60</v>
      </c>
      <c r="N265" s="13">
        <v>1</v>
      </c>
      <c r="O265" s="13"/>
      <c r="P265" s="33" t="str">
        <f t="shared" si="91"/>
        <v>MAIN UNIT</v>
      </c>
      <c r="Q265" s="13" t="s">
        <v>68</v>
      </c>
      <c r="R265" s="13" t="s">
        <v>62</v>
      </c>
      <c r="S265" s="13" t="s">
        <v>49</v>
      </c>
      <c r="T265" s="13" t="s">
        <v>78</v>
      </c>
      <c r="U265" s="13" t="s">
        <v>79</v>
      </c>
      <c r="V265" s="13" t="s">
        <v>131</v>
      </c>
      <c r="W265" s="13" t="s">
        <v>109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  <c r="AU265" s="22" t="s">
        <v>3240</v>
      </c>
    </row>
    <row r="266" spans="1:47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54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2016</v>
      </c>
      <c r="K266" s="155" t="s">
        <v>1838</v>
      </c>
      <c r="L266" s="17" t="s">
        <v>67</v>
      </c>
      <c r="M266" s="13" t="s">
        <v>60</v>
      </c>
      <c r="N266" s="13">
        <v>1</v>
      </c>
      <c r="O266" s="13"/>
      <c r="P266" s="33" t="str">
        <f t="shared" si="91"/>
        <v>MAIN UNIT</v>
      </c>
      <c r="Q266" s="13" t="s">
        <v>68</v>
      </c>
      <c r="R266" s="13" t="s">
        <v>62</v>
      </c>
      <c r="S266" s="13" t="s">
        <v>49</v>
      </c>
      <c r="T266" s="13" t="s">
        <v>78</v>
      </c>
      <c r="U266" s="13" t="s">
        <v>79</v>
      </c>
      <c r="V266" s="13" t="s">
        <v>131</v>
      </c>
      <c r="W266" s="13" t="s">
        <v>109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  <c r="AU266" s="22" t="s">
        <v>3752</v>
      </c>
    </row>
    <row r="267" spans="1:47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54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2016</v>
      </c>
      <c r="K267" s="155" t="s">
        <v>1838</v>
      </c>
      <c r="L267" s="17" t="s">
        <v>67</v>
      </c>
      <c r="M267" s="13" t="s">
        <v>60</v>
      </c>
      <c r="N267" s="13">
        <v>1</v>
      </c>
      <c r="O267" s="13"/>
      <c r="P267" s="33" t="str">
        <f t="shared" si="91"/>
        <v>MAIN UNIT</v>
      </c>
      <c r="Q267" s="13" t="s">
        <v>68</v>
      </c>
      <c r="R267" s="13" t="s">
        <v>62</v>
      </c>
      <c r="S267" s="13" t="s">
        <v>49</v>
      </c>
      <c r="T267" s="13" t="s">
        <v>78</v>
      </c>
      <c r="U267" s="13" t="s">
        <v>79</v>
      </c>
      <c r="V267" s="13" t="s">
        <v>131</v>
      </c>
      <c r="W267" s="13" t="s">
        <v>109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  <c r="AU267" s="22" t="s">
        <v>3752</v>
      </c>
    </row>
    <row r="268" spans="1:47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48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1465</v>
      </c>
      <c r="K268" s="155" t="s">
        <v>1466</v>
      </c>
      <c r="L268" s="17" t="s">
        <v>92</v>
      </c>
      <c r="M268" s="13" t="s">
        <v>60</v>
      </c>
      <c r="N268" s="13">
        <v>1</v>
      </c>
      <c r="O268" s="13"/>
      <c r="P268" s="33" t="str">
        <f t="shared" si="91"/>
        <v>MAIN UNIT</v>
      </c>
      <c r="Q268" s="13" t="s">
        <v>68</v>
      </c>
      <c r="R268" s="13" t="s">
        <v>62</v>
      </c>
      <c r="S268" s="13" t="s">
        <v>49</v>
      </c>
      <c r="T268" s="13" t="s">
        <v>78</v>
      </c>
      <c r="U268" s="13" t="s">
        <v>79</v>
      </c>
      <c r="V268" s="13" t="s">
        <v>1407</v>
      </c>
      <c r="W268" s="13" t="s">
        <v>64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  <c r="AU268" s="22" t="s">
        <v>3750</v>
      </c>
    </row>
    <row r="269" spans="1:47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48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1465</v>
      </c>
      <c r="K269" s="155" t="s">
        <v>1466</v>
      </c>
      <c r="L269" s="17" t="s">
        <v>92</v>
      </c>
      <c r="M269" s="13" t="s">
        <v>60</v>
      </c>
      <c r="N269" s="13">
        <v>1</v>
      </c>
      <c r="O269" s="13"/>
      <c r="P269" s="33" t="str">
        <f t="shared" si="91"/>
        <v>MAIN UNIT</v>
      </c>
      <c r="Q269" s="13" t="s">
        <v>68</v>
      </c>
      <c r="R269" s="13" t="s">
        <v>62</v>
      </c>
      <c r="S269" s="13" t="s">
        <v>49</v>
      </c>
      <c r="T269" s="13" t="s">
        <v>78</v>
      </c>
      <c r="U269" s="13" t="s">
        <v>79</v>
      </c>
      <c r="V269" s="13" t="s">
        <v>1407</v>
      </c>
      <c r="W269" s="13" t="s">
        <v>64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  <c r="AU269" s="22" t="s">
        <v>3750</v>
      </c>
    </row>
    <row r="270" spans="1:47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3329</v>
      </c>
      <c r="K270" s="29" t="s">
        <v>3328</v>
      </c>
      <c r="L270" s="17" t="s">
        <v>67</v>
      </c>
      <c r="M270" s="22" t="s">
        <v>60</v>
      </c>
      <c r="N270" s="22">
        <v>1</v>
      </c>
      <c r="O270" s="22"/>
      <c r="P270" s="33" t="str">
        <f t="shared" si="91"/>
        <v>MAIN UNIT</v>
      </c>
      <c r="Q270" s="13" t="s">
        <v>68</v>
      </c>
      <c r="R270" s="22" t="s">
        <v>62</v>
      </c>
      <c r="S270" s="22" t="s">
        <v>49</v>
      </c>
      <c r="T270" s="22" t="s">
        <v>78</v>
      </c>
      <c r="U270" s="22" t="s">
        <v>3330</v>
      </c>
      <c r="V270" s="22" t="s">
        <v>121</v>
      </c>
      <c r="W270" s="22" t="s">
        <v>109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  <c r="AU270" s="22" t="s">
        <v>3751</v>
      </c>
    </row>
    <row r="271" spans="1:47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3172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3164</v>
      </c>
      <c r="K271" s="29" t="s">
        <v>3190</v>
      </c>
      <c r="L271" s="17" t="s">
        <v>92</v>
      </c>
      <c r="M271" s="13" t="s">
        <v>60</v>
      </c>
      <c r="N271" s="22">
        <v>1</v>
      </c>
      <c r="O271" s="22"/>
      <c r="P271" s="33" t="str">
        <f t="shared" si="91"/>
        <v>MAIN UNIT</v>
      </c>
      <c r="Q271" s="13" t="s">
        <v>68</v>
      </c>
      <c r="R271" s="22" t="s">
        <v>62</v>
      </c>
      <c r="S271" s="22" t="s">
        <v>50</v>
      </c>
      <c r="T271" s="22" t="s">
        <v>88</v>
      </c>
      <c r="U271" s="22" t="s">
        <v>70</v>
      </c>
      <c r="V271" s="22" t="s">
        <v>1010</v>
      </c>
      <c r="W271" s="22" t="s">
        <v>64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  <c r="AU271" s="22" t="s">
        <v>3240</v>
      </c>
    </row>
    <row r="272" spans="1:47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47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785</v>
      </c>
      <c r="K272" s="155" t="s">
        <v>786</v>
      </c>
      <c r="L272" s="17" t="s">
        <v>67</v>
      </c>
      <c r="M272" s="13" t="s">
        <v>60</v>
      </c>
      <c r="N272" s="13">
        <v>1</v>
      </c>
      <c r="O272" s="13"/>
      <c r="P272" s="33" t="str">
        <f t="shared" si="91"/>
        <v>MAIN UNIT</v>
      </c>
      <c r="Q272" s="13" t="s">
        <v>68</v>
      </c>
      <c r="R272" s="13" t="s">
        <v>62</v>
      </c>
      <c r="S272" s="13" t="s">
        <v>49</v>
      </c>
      <c r="T272" s="13" t="s">
        <v>787</v>
      </c>
      <c r="U272" s="13" t="s">
        <v>70</v>
      </c>
      <c r="V272" s="13" t="s">
        <v>169</v>
      </c>
      <c r="W272" s="13" t="s">
        <v>64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  <c r="AU272" s="22" t="s">
        <v>3240</v>
      </c>
    </row>
    <row r="273" spans="1:47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48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1397</v>
      </c>
      <c r="K273" s="155" t="s">
        <v>786</v>
      </c>
      <c r="L273" s="17" t="s">
        <v>67</v>
      </c>
      <c r="M273" s="13" t="s">
        <v>60</v>
      </c>
      <c r="N273" s="13">
        <v>1</v>
      </c>
      <c r="O273" s="13"/>
      <c r="P273" s="33" t="str">
        <f t="shared" si="91"/>
        <v>MAIN UNIT</v>
      </c>
      <c r="Q273" s="13" t="s">
        <v>61</v>
      </c>
      <c r="R273" s="13" t="s">
        <v>62</v>
      </c>
      <c r="S273" s="13" t="s">
        <v>50</v>
      </c>
      <c r="T273" s="13" t="s">
        <v>787</v>
      </c>
      <c r="U273" s="13" t="s">
        <v>70</v>
      </c>
      <c r="V273" s="13" t="s">
        <v>169</v>
      </c>
      <c r="W273" s="13" t="s">
        <v>64</v>
      </c>
      <c r="X273" s="135">
        <v>560000</v>
      </c>
      <c r="Y273" s="156" t="s">
        <v>1110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  <c r="AU273" s="22" t="s">
        <v>3240</v>
      </c>
    </row>
    <row r="274" spans="1:47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41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401</v>
      </c>
      <c r="K274" s="155" t="s">
        <v>402</v>
      </c>
      <c r="L274" s="17" t="s">
        <v>67</v>
      </c>
      <c r="M274" s="13" t="s">
        <v>60</v>
      </c>
      <c r="N274" s="13">
        <v>1</v>
      </c>
      <c r="O274" s="13"/>
      <c r="P274" s="33" t="str">
        <f t="shared" si="91"/>
        <v>MAIN UNIT</v>
      </c>
      <c r="Q274" s="13" t="s">
        <v>68</v>
      </c>
      <c r="R274" s="13" t="s">
        <v>62</v>
      </c>
      <c r="S274" s="13" t="s">
        <v>49</v>
      </c>
      <c r="T274" s="13" t="s">
        <v>78</v>
      </c>
      <c r="U274" s="13" t="s">
        <v>79</v>
      </c>
      <c r="V274" s="13" t="s">
        <v>311</v>
      </c>
      <c r="W274" s="13" t="s">
        <v>109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  <c r="AU274" s="22" t="s">
        <v>3751</v>
      </c>
    </row>
    <row r="275" spans="1:47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55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2511</v>
      </c>
      <c r="K275" s="155" t="s">
        <v>2512</v>
      </c>
      <c r="L275" s="17" t="s">
        <v>92</v>
      </c>
      <c r="M275" s="13" t="s">
        <v>60</v>
      </c>
      <c r="N275" s="13">
        <v>1</v>
      </c>
      <c r="O275" s="13"/>
      <c r="P275" s="33" t="str">
        <f t="shared" si="91"/>
        <v>MAIN UNIT</v>
      </c>
      <c r="Q275" s="13" t="s">
        <v>68</v>
      </c>
      <c r="R275" s="13" t="s">
        <v>62</v>
      </c>
      <c r="S275" s="13" t="s">
        <v>51</v>
      </c>
      <c r="T275" s="13" t="s">
        <v>2513</v>
      </c>
      <c r="U275" s="13" t="s">
        <v>149</v>
      </c>
      <c r="V275" s="13" t="s">
        <v>507</v>
      </c>
      <c r="W275" s="13" t="s">
        <v>64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  <c r="AU275" s="22" t="s">
        <v>3240</v>
      </c>
    </row>
    <row r="276" spans="1:47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55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2511</v>
      </c>
      <c r="K276" s="155" t="s">
        <v>2512</v>
      </c>
      <c r="L276" s="17" t="s">
        <v>67</v>
      </c>
      <c r="M276" s="13" t="s">
        <v>60</v>
      </c>
      <c r="N276" s="13">
        <v>1</v>
      </c>
      <c r="O276" s="13"/>
      <c r="P276" s="33" t="str">
        <f t="shared" si="91"/>
        <v>MAIN UNIT</v>
      </c>
      <c r="Q276" s="13" t="s">
        <v>68</v>
      </c>
      <c r="R276" s="13" t="s">
        <v>62</v>
      </c>
      <c r="S276" s="13" t="s">
        <v>51</v>
      </c>
      <c r="T276" s="13" t="s">
        <v>2513</v>
      </c>
      <c r="U276" s="13" t="s">
        <v>149</v>
      </c>
      <c r="V276" s="13" t="s">
        <v>507</v>
      </c>
      <c r="W276" s="13" t="s">
        <v>64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  <c r="AU276" s="22" t="s">
        <v>3240</v>
      </c>
    </row>
    <row r="277" spans="1:47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55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2578</v>
      </c>
      <c r="K277" s="155" t="s">
        <v>2512</v>
      </c>
      <c r="L277" s="17" t="s">
        <v>2579</v>
      </c>
      <c r="M277" s="13" t="s">
        <v>60</v>
      </c>
      <c r="N277" s="13">
        <v>0</v>
      </c>
      <c r="O277" s="13">
        <v>1</v>
      </c>
      <c r="P277" s="33" t="str">
        <f t="shared" si="91"/>
        <v>SERVICE/ PARTS</v>
      </c>
      <c r="Q277" s="13" t="s">
        <v>61</v>
      </c>
      <c r="R277" s="13" t="s">
        <v>62</v>
      </c>
      <c r="S277" s="13" t="s">
        <v>51</v>
      </c>
      <c r="T277" s="13" t="s">
        <v>2513</v>
      </c>
      <c r="U277" s="13" t="s">
        <v>149</v>
      </c>
      <c r="V277" s="13" t="s">
        <v>507</v>
      </c>
      <c r="W277" s="13" t="s">
        <v>64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  <c r="AU277" s="22" t="s">
        <v>3240</v>
      </c>
    </row>
    <row r="278" spans="1:47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48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2902</v>
      </c>
      <c r="K278" s="155" t="s">
        <v>2903</v>
      </c>
      <c r="L278" s="17" t="s">
        <v>2788</v>
      </c>
      <c r="M278" s="13" t="s">
        <v>2607</v>
      </c>
      <c r="N278" s="13">
        <v>1</v>
      </c>
      <c r="O278" s="13"/>
      <c r="P278" s="33" t="str">
        <f t="shared" si="91"/>
        <v>MAIN UNIT</v>
      </c>
      <c r="Q278" s="13" t="s">
        <v>68</v>
      </c>
      <c r="R278" s="13" t="s">
        <v>2055</v>
      </c>
      <c r="S278" s="13" t="s">
        <v>51</v>
      </c>
      <c r="T278" s="13" t="s">
        <v>349</v>
      </c>
      <c r="U278" s="13" t="s">
        <v>149</v>
      </c>
      <c r="V278" s="13" t="s">
        <v>2828</v>
      </c>
      <c r="W278" s="13" t="s">
        <v>64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  <c r="AU278" s="22" t="s">
        <v>3240</v>
      </c>
    </row>
    <row r="279" spans="1:47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41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276</v>
      </c>
      <c r="K279" s="155" t="s">
        <v>277</v>
      </c>
      <c r="L279" s="17" t="s">
        <v>67</v>
      </c>
      <c r="M279" s="13" t="s">
        <v>60</v>
      </c>
      <c r="N279" s="13">
        <v>1</v>
      </c>
      <c r="O279" s="13"/>
      <c r="P279" s="33" t="str">
        <f t="shared" si="91"/>
        <v>MAIN UNIT</v>
      </c>
      <c r="Q279" s="13" t="s">
        <v>68</v>
      </c>
      <c r="R279" s="13" t="s">
        <v>62</v>
      </c>
      <c r="S279" s="13" t="s">
        <v>50</v>
      </c>
      <c r="T279" s="13" t="s">
        <v>101</v>
      </c>
      <c r="U279" s="13" t="s">
        <v>70</v>
      </c>
      <c r="V279" s="13" t="s">
        <v>169</v>
      </c>
      <c r="W279" s="13" t="s">
        <v>64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  <c r="AU279" s="22" t="s">
        <v>3240</v>
      </c>
    </row>
    <row r="280" spans="1:47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41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864</v>
      </c>
      <c r="K280" s="155" t="s">
        <v>277</v>
      </c>
      <c r="L280" s="17" t="s">
        <v>865</v>
      </c>
      <c r="M280" s="13" t="s">
        <v>377</v>
      </c>
      <c r="N280" s="13">
        <v>1</v>
      </c>
      <c r="O280" s="13"/>
      <c r="P280" s="33" t="str">
        <f t="shared" si="91"/>
        <v>MAIN UNIT</v>
      </c>
      <c r="Q280" s="13" t="s">
        <v>68</v>
      </c>
      <c r="R280" s="13" t="s">
        <v>62</v>
      </c>
      <c r="S280" s="13" t="s">
        <v>50</v>
      </c>
      <c r="T280" s="13" t="s">
        <v>101</v>
      </c>
      <c r="U280" s="13" t="s">
        <v>70</v>
      </c>
      <c r="V280" s="13" t="s">
        <v>169</v>
      </c>
      <c r="W280" s="13" t="s">
        <v>64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  <c r="AU280" s="22" t="s">
        <v>3240</v>
      </c>
    </row>
    <row r="281" spans="1:47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41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866</v>
      </c>
      <c r="K281" s="155" t="s">
        <v>277</v>
      </c>
      <c r="L281" s="17" t="s">
        <v>865</v>
      </c>
      <c r="M281" s="13" t="s">
        <v>377</v>
      </c>
      <c r="N281" s="13">
        <v>1</v>
      </c>
      <c r="O281" s="13"/>
      <c r="P281" s="33" t="str">
        <f t="shared" si="91"/>
        <v>MAIN UNIT</v>
      </c>
      <c r="Q281" s="13" t="s">
        <v>61</v>
      </c>
      <c r="R281" s="13" t="s">
        <v>62</v>
      </c>
      <c r="S281" s="13" t="s">
        <v>50</v>
      </c>
      <c r="T281" s="13" t="s">
        <v>101</v>
      </c>
      <c r="U281" s="13" t="s">
        <v>70</v>
      </c>
      <c r="V281" s="13" t="s">
        <v>169</v>
      </c>
      <c r="W281" s="13" t="s">
        <v>64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  <c r="AU281" s="22" t="s">
        <v>3240</v>
      </c>
    </row>
    <row r="282" spans="1:47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185</v>
      </c>
      <c r="F282" s="13" t="s">
        <v>185</v>
      </c>
      <c r="G282" s="152" t="s">
        <v>1616</v>
      </c>
      <c r="H282" s="155"/>
      <c r="I282" s="33" t="str">
        <f t="shared" si="90"/>
        <v>Cancel</v>
      </c>
      <c r="J282" s="186" t="s">
        <v>2087</v>
      </c>
      <c r="K282" s="155" t="s">
        <v>2088</v>
      </c>
      <c r="L282" s="17" t="s">
        <v>92</v>
      </c>
      <c r="M282" s="13" t="s">
        <v>60</v>
      </c>
      <c r="N282" s="13">
        <v>1</v>
      </c>
      <c r="O282" s="13"/>
      <c r="P282" s="33" t="str">
        <f t="shared" si="91"/>
        <v>MAIN UNIT</v>
      </c>
      <c r="Q282" s="13" t="s">
        <v>61</v>
      </c>
      <c r="R282" s="13" t="s">
        <v>62</v>
      </c>
      <c r="S282" s="13" t="s">
        <v>50</v>
      </c>
      <c r="T282" s="13" t="s">
        <v>168</v>
      </c>
      <c r="U282" s="13" t="s">
        <v>70</v>
      </c>
      <c r="V282" s="13" t="s">
        <v>102</v>
      </c>
      <c r="W282" s="13" t="s">
        <v>64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499582152.5142017</v>
      </c>
      <c r="AJ282" s="19">
        <f t="shared" si="97"/>
        <v>59520528.679470733</v>
      </c>
      <c r="AK282" s="20">
        <f t="shared" si="98"/>
        <v>0.11914062257814291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  <c r="AU282" s="22" t="s">
        <v>3240</v>
      </c>
    </row>
    <row r="283" spans="1:47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185</v>
      </c>
      <c r="F283" s="13" t="s">
        <v>185</v>
      </c>
      <c r="G283" s="152" t="s">
        <v>1616</v>
      </c>
      <c r="H283" s="155"/>
      <c r="I283" s="33" t="str">
        <f t="shared" si="90"/>
        <v>Cancel</v>
      </c>
      <c r="J283" s="186" t="s">
        <v>2087</v>
      </c>
      <c r="K283" s="155" t="s">
        <v>2088</v>
      </c>
      <c r="L283" s="17" t="s">
        <v>67</v>
      </c>
      <c r="M283" s="13" t="s">
        <v>60</v>
      </c>
      <c r="N283" s="13">
        <v>1</v>
      </c>
      <c r="O283" s="13"/>
      <c r="P283" s="33" t="str">
        <f t="shared" si="91"/>
        <v>MAIN UNIT</v>
      </c>
      <c r="Q283" s="13" t="s">
        <v>61</v>
      </c>
      <c r="R283" s="13" t="s">
        <v>62</v>
      </c>
      <c r="S283" s="13" t="s">
        <v>50</v>
      </c>
      <c r="T283" s="13" t="s">
        <v>168</v>
      </c>
      <c r="U283" s="13" t="s">
        <v>70</v>
      </c>
      <c r="V283" s="13" t="s">
        <v>102</v>
      </c>
      <c r="W283" s="13" t="s">
        <v>64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499582152.5142017</v>
      </c>
      <c r="AJ283" s="19">
        <f t="shared" si="97"/>
        <v>59520528.679470733</v>
      </c>
      <c r="AK283" s="20">
        <f t="shared" si="98"/>
        <v>0.11914062257814291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  <c r="AU283" s="22" t="s">
        <v>3240</v>
      </c>
    </row>
    <row r="284" spans="1:47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53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1799</v>
      </c>
      <c r="K284" s="155" t="s">
        <v>1800</v>
      </c>
      <c r="L284" s="17" t="s">
        <v>92</v>
      </c>
      <c r="M284" s="13" t="s">
        <v>60</v>
      </c>
      <c r="N284" s="13">
        <v>1</v>
      </c>
      <c r="O284" s="13"/>
      <c r="P284" s="33" t="str">
        <f t="shared" si="91"/>
        <v>MAIN UNIT</v>
      </c>
      <c r="Q284" s="13" t="s">
        <v>68</v>
      </c>
      <c r="R284" s="13" t="s">
        <v>62</v>
      </c>
      <c r="S284" s="13" t="s">
        <v>50</v>
      </c>
      <c r="T284" s="13" t="s">
        <v>168</v>
      </c>
      <c r="U284" s="13" t="s">
        <v>70</v>
      </c>
      <c r="V284" s="13" t="s">
        <v>102</v>
      </c>
      <c r="W284" s="13" t="s">
        <v>64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  <c r="AU284" s="22" t="s">
        <v>3240</v>
      </c>
    </row>
    <row r="285" spans="1:47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53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1799</v>
      </c>
      <c r="K285" s="155" t="s">
        <v>1800</v>
      </c>
      <c r="L285" s="17" t="s">
        <v>92</v>
      </c>
      <c r="M285" s="13" t="s">
        <v>60</v>
      </c>
      <c r="N285" s="13">
        <v>1</v>
      </c>
      <c r="O285" s="13"/>
      <c r="P285" s="33" t="str">
        <f t="shared" si="91"/>
        <v>MAIN UNIT</v>
      </c>
      <c r="Q285" s="13" t="s">
        <v>68</v>
      </c>
      <c r="R285" s="13" t="s">
        <v>62</v>
      </c>
      <c r="S285" s="13" t="s">
        <v>50</v>
      </c>
      <c r="T285" s="13" t="s">
        <v>168</v>
      </c>
      <c r="U285" s="13" t="s">
        <v>70</v>
      </c>
      <c r="V285" s="13" t="s">
        <v>102</v>
      </c>
      <c r="W285" s="13" t="s">
        <v>64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  <c r="AU285" s="22" t="s">
        <v>3240</v>
      </c>
    </row>
    <row r="286" spans="1:47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48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1066</v>
      </c>
      <c r="K286" s="155" t="s">
        <v>1067</v>
      </c>
      <c r="L286" s="17" t="s">
        <v>67</v>
      </c>
      <c r="M286" s="13" t="s">
        <v>60</v>
      </c>
      <c r="N286" s="13">
        <v>1</v>
      </c>
      <c r="O286" s="13"/>
      <c r="P286" s="33" t="str">
        <f t="shared" si="91"/>
        <v>MAIN UNIT</v>
      </c>
      <c r="Q286" s="13" t="s">
        <v>61</v>
      </c>
      <c r="R286" s="13" t="s">
        <v>62</v>
      </c>
      <c r="S286" s="13" t="s">
        <v>49</v>
      </c>
      <c r="T286" s="13" t="s">
        <v>249</v>
      </c>
      <c r="U286" s="13" t="s">
        <v>79</v>
      </c>
      <c r="V286" s="13" t="s">
        <v>112</v>
      </c>
      <c r="W286" s="13" t="s">
        <v>109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  <c r="AU286" s="22" t="s">
        <v>3751</v>
      </c>
    </row>
    <row r="287" spans="1:47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48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1068</v>
      </c>
      <c r="K287" s="155" t="s">
        <v>1067</v>
      </c>
      <c r="L287" s="17" t="s">
        <v>92</v>
      </c>
      <c r="M287" s="13" t="s">
        <v>60</v>
      </c>
      <c r="N287" s="13">
        <v>1</v>
      </c>
      <c r="O287" s="13"/>
      <c r="P287" s="33" t="str">
        <f t="shared" si="91"/>
        <v>MAIN UNIT</v>
      </c>
      <c r="Q287" s="13" t="s">
        <v>61</v>
      </c>
      <c r="R287" s="13" t="s">
        <v>62</v>
      </c>
      <c r="S287" s="13" t="s">
        <v>49</v>
      </c>
      <c r="T287" s="13" t="s">
        <v>78</v>
      </c>
      <c r="U287" s="13" t="s">
        <v>79</v>
      </c>
      <c r="V287" s="13" t="s">
        <v>112</v>
      </c>
      <c r="W287" s="13" t="s">
        <v>64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  <c r="AU287" s="22" t="s">
        <v>3750</v>
      </c>
    </row>
    <row r="288" spans="1:47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48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1278</v>
      </c>
      <c r="K288" s="155" t="s">
        <v>1279</v>
      </c>
      <c r="L288" s="17" t="s">
        <v>67</v>
      </c>
      <c r="M288" s="13" t="s">
        <v>60</v>
      </c>
      <c r="N288" s="13">
        <v>1</v>
      </c>
      <c r="O288" s="13"/>
      <c r="P288" s="33" t="str">
        <f t="shared" si="91"/>
        <v>MAIN UNIT</v>
      </c>
      <c r="Q288" s="13" t="s">
        <v>68</v>
      </c>
      <c r="R288" s="13" t="s">
        <v>62</v>
      </c>
      <c r="S288" s="13" t="s">
        <v>49</v>
      </c>
      <c r="T288" s="13" t="s">
        <v>1280</v>
      </c>
      <c r="U288" s="13" t="s">
        <v>79</v>
      </c>
      <c r="V288" s="13" t="s">
        <v>112</v>
      </c>
      <c r="W288" s="13" t="s">
        <v>64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  <c r="AU288" s="22" t="s">
        <v>3750</v>
      </c>
    </row>
    <row r="289" spans="1:47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48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1278</v>
      </c>
      <c r="K289" s="155" t="s">
        <v>1279</v>
      </c>
      <c r="L289" s="17" t="s">
        <v>92</v>
      </c>
      <c r="M289" s="13" t="s">
        <v>60</v>
      </c>
      <c r="N289" s="13">
        <v>1</v>
      </c>
      <c r="O289" s="13"/>
      <c r="P289" s="33" t="str">
        <f t="shared" si="91"/>
        <v>MAIN UNIT</v>
      </c>
      <c r="Q289" s="13" t="s">
        <v>68</v>
      </c>
      <c r="R289" s="13" t="s">
        <v>62</v>
      </c>
      <c r="S289" s="13" t="s">
        <v>49</v>
      </c>
      <c r="T289" s="13" t="s">
        <v>1280</v>
      </c>
      <c r="U289" s="13" t="s">
        <v>79</v>
      </c>
      <c r="V289" s="13" t="s">
        <v>112</v>
      </c>
      <c r="W289" s="13" t="s">
        <v>64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  <c r="AU289" s="22" t="s">
        <v>3750</v>
      </c>
    </row>
    <row r="290" spans="1:47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53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1950</v>
      </c>
      <c r="K290" s="155" t="s">
        <v>1951</v>
      </c>
      <c r="L290" s="17" t="s">
        <v>92</v>
      </c>
      <c r="M290" s="13" t="s">
        <v>60</v>
      </c>
      <c r="N290" s="13">
        <v>1</v>
      </c>
      <c r="O290" s="13"/>
      <c r="P290" s="33" t="str">
        <f t="shared" si="91"/>
        <v>MAIN UNIT</v>
      </c>
      <c r="Q290" s="13" t="s">
        <v>61</v>
      </c>
      <c r="R290" s="13" t="s">
        <v>62</v>
      </c>
      <c r="S290" s="13" t="s">
        <v>50</v>
      </c>
      <c r="T290" s="13" t="s">
        <v>93</v>
      </c>
      <c r="U290" s="13" t="s">
        <v>70</v>
      </c>
      <c r="V290" s="13" t="s">
        <v>169</v>
      </c>
      <c r="W290" s="13" t="s">
        <v>64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  <c r="AU290" s="22" t="s">
        <v>3240</v>
      </c>
    </row>
    <row r="291" spans="1:47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41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342</v>
      </c>
      <c r="K291" s="155" t="s">
        <v>343</v>
      </c>
      <c r="L291" s="17" t="s">
        <v>92</v>
      </c>
      <c r="M291" s="13" t="s">
        <v>60</v>
      </c>
      <c r="N291" s="13">
        <v>1</v>
      </c>
      <c r="O291" s="13"/>
      <c r="P291" s="33" t="str">
        <f t="shared" si="91"/>
        <v>MAIN UNIT</v>
      </c>
      <c r="Q291" s="13" t="s">
        <v>61</v>
      </c>
      <c r="R291" s="13" t="s">
        <v>62</v>
      </c>
      <c r="S291" s="13" t="s">
        <v>49</v>
      </c>
      <c r="T291" s="13" t="s">
        <v>78</v>
      </c>
      <c r="U291" s="13" t="s">
        <v>79</v>
      </c>
      <c r="V291" s="13" t="s">
        <v>311</v>
      </c>
      <c r="W291" s="13" t="s">
        <v>109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221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  <c r="AU291" s="22" t="s">
        <v>3751</v>
      </c>
    </row>
    <row r="292" spans="1:47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41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342</v>
      </c>
      <c r="K292" s="155" t="s">
        <v>343</v>
      </c>
      <c r="L292" s="17" t="s">
        <v>92</v>
      </c>
      <c r="M292" s="13" t="s">
        <v>60</v>
      </c>
      <c r="N292" s="13">
        <v>2</v>
      </c>
      <c r="O292" s="13"/>
      <c r="P292" s="33" t="str">
        <f t="shared" si="91"/>
        <v>MAIN UNIT</v>
      </c>
      <c r="Q292" s="13" t="s">
        <v>61</v>
      </c>
      <c r="R292" s="13" t="s">
        <v>62</v>
      </c>
      <c r="S292" s="13" t="s">
        <v>49</v>
      </c>
      <c r="T292" s="13" t="s">
        <v>78</v>
      </c>
      <c r="U292" s="13" t="s">
        <v>79</v>
      </c>
      <c r="V292" s="13" t="s">
        <v>311</v>
      </c>
      <c r="W292" s="13" t="s">
        <v>109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  <c r="AU292" s="22" t="s">
        <v>3751</v>
      </c>
    </row>
    <row r="293" spans="1:47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185</v>
      </c>
      <c r="F293" s="13" t="s">
        <v>185</v>
      </c>
      <c r="G293" s="152" t="s">
        <v>185</v>
      </c>
      <c r="H293" s="155"/>
      <c r="I293" s="33" t="str">
        <f t="shared" si="90"/>
        <v>Cancel</v>
      </c>
      <c r="J293" s="186" t="s">
        <v>595</v>
      </c>
      <c r="K293" s="155" t="s">
        <v>596</v>
      </c>
      <c r="L293" s="17" t="s">
        <v>92</v>
      </c>
      <c r="M293" s="13" t="s">
        <v>60</v>
      </c>
      <c r="N293" s="13">
        <v>1</v>
      </c>
      <c r="O293" s="13"/>
      <c r="P293" s="33" t="str">
        <f t="shared" si="91"/>
        <v>MAIN UNIT</v>
      </c>
      <c r="Q293" s="13" t="s">
        <v>61</v>
      </c>
      <c r="R293" s="13" t="s">
        <v>62</v>
      </c>
      <c r="S293" s="13" t="s">
        <v>49</v>
      </c>
      <c r="T293" s="13" t="s">
        <v>78</v>
      </c>
      <c r="U293" s="13" t="s">
        <v>79</v>
      </c>
      <c r="V293" s="13" t="s">
        <v>597</v>
      </c>
      <c r="W293" s="13" t="s">
        <v>109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499582152.5142017</v>
      </c>
      <c r="AJ293" s="19">
        <f t="shared" si="97"/>
        <v>59520528.679470733</v>
      </c>
      <c r="AK293" s="20">
        <f t="shared" si="98"/>
        <v>0.11914062257814291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  <c r="AU293" s="22" t="s">
        <v>3751</v>
      </c>
    </row>
    <row r="294" spans="1:47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185</v>
      </c>
      <c r="F294" s="13" t="s">
        <v>185</v>
      </c>
      <c r="G294" s="152" t="s">
        <v>185</v>
      </c>
      <c r="H294" s="155"/>
      <c r="I294" s="33" t="str">
        <f t="shared" si="90"/>
        <v>Cancel</v>
      </c>
      <c r="J294" s="186" t="s">
        <v>595</v>
      </c>
      <c r="K294" s="155" t="s">
        <v>596</v>
      </c>
      <c r="L294" s="17" t="s">
        <v>92</v>
      </c>
      <c r="M294" s="13" t="s">
        <v>60</v>
      </c>
      <c r="N294" s="13">
        <v>1</v>
      </c>
      <c r="O294" s="13"/>
      <c r="P294" s="33" t="str">
        <f t="shared" si="91"/>
        <v>MAIN UNIT</v>
      </c>
      <c r="Q294" s="13" t="s">
        <v>61</v>
      </c>
      <c r="R294" s="13" t="s">
        <v>62</v>
      </c>
      <c r="S294" s="13" t="s">
        <v>49</v>
      </c>
      <c r="T294" s="13" t="s">
        <v>78</v>
      </c>
      <c r="U294" s="13" t="s">
        <v>79</v>
      </c>
      <c r="V294" s="13" t="s">
        <v>597</v>
      </c>
      <c r="W294" s="13" t="s">
        <v>109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499582152.5142017</v>
      </c>
      <c r="AJ294" s="19">
        <f t="shared" si="97"/>
        <v>59520528.679470733</v>
      </c>
      <c r="AK294" s="20">
        <f t="shared" si="98"/>
        <v>0.11914062257814291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  <c r="AU294" s="22" t="s">
        <v>3751</v>
      </c>
    </row>
    <row r="295" spans="1:47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47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946</v>
      </c>
      <c r="K295" s="155" t="s">
        <v>343</v>
      </c>
      <c r="L295" s="17" t="s">
        <v>67</v>
      </c>
      <c r="M295" s="13" t="s">
        <v>60</v>
      </c>
      <c r="N295" s="13">
        <v>1</v>
      </c>
      <c r="O295" s="13"/>
      <c r="P295" s="33" t="str">
        <f t="shared" si="91"/>
        <v>MAIN UNIT</v>
      </c>
      <c r="Q295" s="13" t="s">
        <v>61</v>
      </c>
      <c r="R295" s="13" t="s">
        <v>62</v>
      </c>
      <c r="S295" s="13" t="s">
        <v>49</v>
      </c>
      <c r="T295" s="13" t="s">
        <v>78</v>
      </c>
      <c r="U295" s="13" t="s">
        <v>79</v>
      </c>
      <c r="V295" s="13" t="s">
        <v>311</v>
      </c>
      <c r="W295" s="13" t="s">
        <v>64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  <c r="AU295" s="22" t="s">
        <v>3750</v>
      </c>
    </row>
    <row r="296" spans="1:47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48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1165</v>
      </c>
      <c r="K296" s="155" t="s">
        <v>343</v>
      </c>
      <c r="L296" s="17" t="s">
        <v>67</v>
      </c>
      <c r="M296" s="13" t="s">
        <v>60</v>
      </c>
      <c r="N296" s="13">
        <v>1</v>
      </c>
      <c r="O296" s="13"/>
      <c r="P296" s="33" t="str">
        <f t="shared" si="91"/>
        <v>MAIN UNIT</v>
      </c>
      <c r="Q296" s="13" t="s">
        <v>61</v>
      </c>
      <c r="R296" s="13" t="s">
        <v>62</v>
      </c>
      <c r="S296" s="13" t="s">
        <v>49</v>
      </c>
      <c r="T296" s="13" t="s">
        <v>78</v>
      </c>
      <c r="U296" s="13" t="s">
        <v>79</v>
      </c>
      <c r="V296" s="13" t="s">
        <v>311</v>
      </c>
      <c r="W296" s="13" t="s">
        <v>64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  <c r="AU296" s="22" t="s">
        <v>3750</v>
      </c>
    </row>
    <row r="297" spans="1:47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48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1165</v>
      </c>
      <c r="K297" s="155" t="s">
        <v>343</v>
      </c>
      <c r="L297" s="17" t="s">
        <v>92</v>
      </c>
      <c r="M297" s="13" t="s">
        <v>60</v>
      </c>
      <c r="N297" s="13">
        <v>1</v>
      </c>
      <c r="O297" s="13"/>
      <c r="P297" s="33" t="str">
        <f t="shared" si="91"/>
        <v>MAIN UNIT</v>
      </c>
      <c r="Q297" s="13" t="s">
        <v>61</v>
      </c>
      <c r="R297" s="13" t="s">
        <v>62</v>
      </c>
      <c r="S297" s="13" t="s">
        <v>49</v>
      </c>
      <c r="T297" s="13" t="s">
        <v>78</v>
      </c>
      <c r="U297" s="13" t="s">
        <v>79</v>
      </c>
      <c r="V297" s="13" t="s">
        <v>311</v>
      </c>
      <c r="W297" s="13" t="s">
        <v>64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  <c r="AU297" s="22" t="s">
        <v>3750</v>
      </c>
    </row>
    <row r="298" spans="1:47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48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1165</v>
      </c>
      <c r="K298" s="155" t="s">
        <v>343</v>
      </c>
      <c r="L298" s="17" t="s">
        <v>92</v>
      </c>
      <c r="M298" s="13" t="s">
        <v>60</v>
      </c>
      <c r="N298" s="13">
        <v>1</v>
      </c>
      <c r="O298" s="13"/>
      <c r="P298" s="33" t="str">
        <f t="shared" si="91"/>
        <v>MAIN UNIT</v>
      </c>
      <c r="Q298" s="13" t="s">
        <v>61</v>
      </c>
      <c r="R298" s="13" t="s">
        <v>62</v>
      </c>
      <c r="S298" s="13" t="s">
        <v>49</v>
      </c>
      <c r="T298" s="13" t="s">
        <v>78</v>
      </c>
      <c r="U298" s="13" t="s">
        <v>79</v>
      </c>
      <c r="V298" s="13" t="s">
        <v>311</v>
      </c>
      <c r="W298" s="13" t="s">
        <v>64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  <c r="AU298" s="22" t="s">
        <v>3750</v>
      </c>
    </row>
    <row r="299" spans="1:47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48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1168</v>
      </c>
      <c r="K299" s="155" t="s">
        <v>343</v>
      </c>
      <c r="L299" s="17" t="s">
        <v>67</v>
      </c>
      <c r="M299" s="13" t="s">
        <v>60</v>
      </c>
      <c r="N299" s="13">
        <v>1</v>
      </c>
      <c r="O299" s="13"/>
      <c r="P299" s="33" t="str">
        <f t="shared" si="91"/>
        <v>MAIN UNIT</v>
      </c>
      <c r="Q299" s="13" t="s">
        <v>61</v>
      </c>
      <c r="R299" s="13" t="s">
        <v>62</v>
      </c>
      <c r="S299" s="13" t="s">
        <v>49</v>
      </c>
      <c r="T299" s="13" t="s">
        <v>78</v>
      </c>
      <c r="U299" s="13" t="s">
        <v>79</v>
      </c>
      <c r="V299" s="13" t="s">
        <v>311</v>
      </c>
      <c r="W299" s="13" t="s">
        <v>64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  <c r="AU299" s="22" t="s">
        <v>3750</v>
      </c>
    </row>
    <row r="300" spans="1:47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53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1724</v>
      </c>
      <c r="K300" s="155" t="s">
        <v>343</v>
      </c>
      <c r="L300" s="17" t="s">
        <v>67</v>
      </c>
      <c r="M300" s="13" t="s">
        <v>60</v>
      </c>
      <c r="N300" s="13">
        <v>1</v>
      </c>
      <c r="O300" s="13"/>
      <c r="P300" s="33" t="str">
        <f t="shared" si="91"/>
        <v>MAIN UNIT</v>
      </c>
      <c r="Q300" s="13" t="s">
        <v>61</v>
      </c>
      <c r="R300" s="13" t="s">
        <v>62</v>
      </c>
      <c r="S300" s="13" t="s">
        <v>49</v>
      </c>
      <c r="T300" s="13" t="s">
        <v>78</v>
      </c>
      <c r="U300" s="13" t="s">
        <v>79</v>
      </c>
      <c r="V300" s="13" t="s">
        <v>311</v>
      </c>
      <c r="W300" s="13" t="s">
        <v>64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  <c r="AU300" s="22" t="s">
        <v>3750</v>
      </c>
    </row>
    <row r="301" spans="1:47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53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1724</v>
      </c>
      <c r="K301" s="155" t="s">
        <v>343</v>
      </c>
      <c r="L301" s="17" t="s">
        <v>67</v>
      </c>
      <c r="M301" s="13" t="s">
        <v>60</v>
      </c>
      <c r="N301" s="13">
        <v>1</v>
      </c>
      <c r="O301" s="13"/>
      <c r="P301" s="33" t="str">
        <f t="shared" si="91"/>
        <v>MAIN UNIT</v>
      </c>
      <c r="Q301" s="13" t="s">
        <v>61</v>
      </c>
      <c r="R301" s="13" t="s">
        <v>62</v>
      </c>
      <c r="S301" s="13" t="s">
        <v>49</v>
      </c>
      <c r="T301" s="13" t="s">
        <v>78</v>
      </c>
      <c r="U301" s="13" t="s">
        <v>79</v>
      </c>
      <c r="V301" s="13" t="s">
        <v>311</v>
      </c>
      <c r="W301" s="13" t="s">
        <v>64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  <c r="AU301" s="22" t="s">
        <v>3750</v>
      </c>
    </row>
    <row r="302" spans="1:47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53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1724</v>
      </c>
      <c r="K302" s="155" t="s">
        <v>343</v>
      </c>
      <c r="L302" s="17" t="s">
        <v>92</v>
      </c>
      <c r="M302" s="13" t="s">
        <v>60</v>
      </c>
      <c r="N302" s="13">
        <v>1</v>
      </c>
      <c r="O302" s="13"/>
      <c r="P302" s="33" t="str">
        <f t="shared" si="91"/>
        <v>MAIN UNIT</v>
      </c>
      <c r="Q302" s="13" t="s">
        <v>61</v>
      </c>
      <c r="R302" s="13" t="s">
        <v>62</v>
      </c>
      <c r="S302" s="13" t="s">
        <v>49</v>
      </c>
      <c r="T302" s="13" t="s">
        <v>78</v>
      </c>
      <c r="U302" s="13" t="s">
        <v>79</v>
      </c>
      <c r="V302" s="13" t="s">
        <v>311</v>
      </c>
      <c r="W302" s="13" t="s">
        <v>64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  <c r="AU302" s="22" t="s">
        <v>3750</v>
      </c>
    </row>
    <row r="303" spans="1:47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53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1724</v>
      </c>
      <c r="K303" s="155" t="s">
        <v>343</v>
      </c>
      <c r="L303" s="17" t="s">
        <v>92</v>
      </c>
      <c r="M303" s="13" t="s">
        <v>60</v>
      </c>
      <c r="N303" s="13">
        <v>1</v>
      </c>
      <c r="O303" s="13"/>
      <c r="P303" s="33" t="str">
        <f t="shared" si="91"/>
        <v>MAIN UNIT</v>
      </c>
      <c r="Q303" s="13" t="s">
        <v>61</v>
      </c>
      <c r="R303" s="13" t="s">
        <v>62</v>
      </c>
      <c r="S303" s="13" t="s">
        <v>49</v>
      </c>
      <c r="T303" s="13" t="s">
        <v>78</v>
      </c>
      <c r="U303" s="13" t="s">
        <v>79</v>
      </c>
      <c r="V303" s="13" t="s">
        <v>311</v>
      </c>
      <c r="W303" s="13" t="s">
        <v>64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  <c r="AU303" s="22" t="s">
        <v>3750</v>
      </c>
    </row>
    <row r="304" spans="1:47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54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2216</v>
      </c>
      <c r="K304" s="155" t="s">
        <v>343</v>
      </c>
      <c r="L304" s="17" t="s">
        <v>92</v>
      </c>
      <c r="M304" s="13" t="s">
        <v>60</v>
      </c>
      <c r="N304" s="13">
        <v>1</v>
      </c>
      <c r="O304" s="13"/>
      <c r="P304" s="33" t="str">
        <f t="shared" si="91"/>
        <v>MAIN UNIT</v>
      </c>
      <c r="Q304" s="13" t="s">
        <v>61</v>
      </c>
      <c r="R304" s="13" t="s">
        <v>62</v>
      </c>
      <c r="S304" s="13" t="s">
        <v>49</v>
      </c>
      <c r="T304" s="13" t="s">
        <v>78</v>
      </c>
      <c r="U304" s="13" t="s">
        <v>79</v>
      </c>
      <c r="V304" s="13" t="s">
        <v>311</v>
      </c>
      <c r="W304" s="13" t="s">
        <v>109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  <c r="AU304" s="22" t="s">
        <v>3757</v>
      </c>
    </row>
    <row r="305" spans="1:47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54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2216</v>
      </c>
      <c r="K305" s="155" t="s">
        <v>343</v>
      </c>
      <c r="L305" s="17" t="s">
        <v>92</v>
      </c>
      <c r="M305" s="13" t="s">
        <v>60</v>
      </c>
      <c r="N305" s="13">
        <v>1</v>
      </c>
      <c r="O305" s="13"/>
      <c r="P305" s="33" t="str">
        <f t="shared" si="91"/>
        <v>MAIN UNIT</v>
      </c>
      <c r="Q305" s="13" t="s">
        <v>61</v>
      </c>
      <c r="R305" s="13" t="s">
        <v>62</v>
      </c>
      <c r="S305" s="13" t="s">
        <v>49</v>
      </c>
      <c r="T305" s="13" t="s">
        <v>78</v>
      </c>
      <c r="U305" s="13" t="s">
        <v>79</v>
      </c>
      <c r="V305" s="13" t="s">
        <v>311</v>
      </c>
      <c r="W305" s="13" t="s">
        <v>109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  <c r="AU305" s="22" t="s">
        <v>3757</v>
      </c>
    </row>
    <row r="306" spans="1:47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54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2216</v>
      </c>
      <c r="K306" s="155" t="s">
        <v>343</v>
      </c>
      <c r="L306" s="17" t="s">
        <v>92</v>
      </c>
      <c r="M306" s="13" t="s">
        <v>60</v>
      </c>
      <c r="N306" s="13">
        <v>1</v>
      </c>
      <c r="O306" s="13"/>
      <c r="P306" s="33" t="str">
        <f t="shared" si="91"/>
        <v>MAIN UNIT</v>
      </c>
      <c r="Q306" s="13" t="s">
        <v>61</v>
      </c>
      <c r="R306" s="13" t="s">
        <v>62</v>
      </c>
      <c r="S306" s="13" t="s">
        <v>49</v>
      </c>
      <c r="T306" s="13" t="s">
        <v>78</v>
      </c>
      <c r="U306" s="13" t="s">
        <v>79</v>
      </c>
      <c r="V306" s="13" t="s">
        <v>311</v>
      </c>
      <c r="W306" s="13" t="s">
        <v>109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  <c r="AU306" s="22" t="s">
        <v>3757</v>
      </c>
    </row>
    <row r="307" spans="1:47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54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2216</v>
      </c>
      <c r="K307" s="155" t="s">
        <v>343</v>
      </c>
      <c r="L307" s="17" t="s">
        <v>67</v>
      </c>
      <c r="M307" s="13" t="s">
        <v>60</v>
      </c>
      <c r="N307" s="13">
        <v>1</v>
      </c>
      <c r="O307" s="13"/>
      <c r="P307" s="33" t="str">
        <f t="shared" si="91"/>
        <v>MAIN UNIT</v>
      </c>
      <c r="Q307" s="13" t="s">
        <v>61</v>
      </c>
      <c r="R307" s="13" t="s">
        <v>62</v>
      </c>
      <c r="S307" s="13" t="s">
        <v>49</v>
      </c>
      <c r="T307" s="13" t="s">
        <v>78</v>
      </c>
      <c r="U307" s="13" t="s">
        <v>79</v>
      </c>
      <c r="V307" s="13" t="s">
        <v>311</v>
      </c>
      <c r="W307" s="13" t="s">
        <v>109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  <c r="AU307" s="22" t="s">
        <v>3751</v>
      </c>
    </row>
    <row r="308" spans="1:47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54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2216</v>
      </c>
      <c r="K308" s="155" t="s">
        <v>343</v>
      </c>
      <c r="L308" s="17" t="s">
        <v>67</v>
      </c>
      <c r="M308" s="13" t="s">
        <v>60</v>
      </c>
      <c r="N308" s="13">
        <v>1</v>
      </c>
      <c r="O308" s="13"/>
      <c r="P308" s="33" t="str">
        <f t="shared" si="91"/>
        <v>MAIN UNIT</v>
      </c>
      <c r="Q308" s="13" t="s">
        <v>61</v>
      </c>
      <c r="R308" s="13" t="s">
        <v>62</v>
      </c>
      <c r="S308" s="13" t="s">
        <v>49</v>
      </c>
      <c r="T308" s="13" t="s">
        <v>78</v>
      </c>
      <c r="U308" s="13" t="s">
        <v>79</v>
      </c>
      <c r="V308" s="13" t="s">
        <v>311</v>
      </c>
      <c r="W308" s="13" t="s">
        <v>109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  <c r="AU308" s="22" t="s">
        <v>3751</v>
      </c>
    </row>
    <row r="309" spans="1:47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47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2857</v>
      </c>
      <c r="K309" s="155" t="s">
        <v>2858</v>
      </c>
      <c r="L309" s="17" t="s">
        <v>2788</v>
      </c>
      <c r="M309" s="13" t="s">
        <v>2607</v>
      </c>
      <c r="N309" s="13">
        <v>1</v>
      </c>
      <c r="O309" s="13"/>
      <c r="P309" s="33" t="str">
        <f t="shared" si="91"/>
        <v>MAIN UNIT</v>
      </c>
      <c r="Q309" s="13" t="s">
        <v>61</v>
      </c>
      <c r="R309" s="13" t="s">
        <v>2055</v>
      </c>
      <c r="S309" s="13" t="s">
        <v>49</v>
      </c>
      <c r="T309" s="13" t="s">
        <v>78</v>
      </c>
      <c r="U309" s="13" t="s">
        <v>79</v>
      </c>
      <c r="V309" s="13" t="s">
        <v>2794</v>
      </c>
      <c r="W309" s="13" t="s">
        <v>64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  <c r="AU309" s="22" t="s">
        <v>3750</v>
      </c>
    </row>
    <row r="310" spans="1:47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2584</v>
      </c>
      <c r="F310" s="152" t="s">
        <v>2584</v>
      </c>
      <c r="G310" s="152" t="s">
        <v>2584</v>
      </c>
      <c r="H310" s="155"/>
      <c r="I310" s="33" t="str">
        <f t="shared" si="90"/>
        <v>TBA</v>
      </c>
      <c r="J310" s="186" t="s">
        <v>2585</v>
      </c>
      <c r="K310" s="155" t="s">
        <v>2586</v>
      </c>
      <c r="L310" s="17" t="s">
        <v>92</v>
      </c>
      <c r="M310" s="13" t="s">
        <v>60</v>
      </c>
      <c r="N310" s="13">
        <v>1</v>
      </c>
      <c r="O310" s="13"/>
      <c r="P310" s="33" t="str">
        <f t="shared" si="91"/>
        <v>MAIN UNIT</v>
      </c>
      <c r="Q310" s="13" t="s">
        <v>68</v>
      </c>
      <c r="R310" s="13" t="s">
        <v>62</v>
      </c>
      <c r="S310" s="13" t="s">
        <v>51</v>
      </c>
      <c r="T310" s="13" t="s">
        <v>2168</v>
      </c>
      <c r="U310" s="13" t="s">
        <v>149</v>
      </c>
      <c r="V310" s="13" t="s">
        <v>134</v>
      </c>
      <c r="W310" s="13" t="s">
        <v>64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25672271.628318585</v>
      </c>
      <c r="AJ310" s="19">
        <f t="shared" si="97"/>
        <v>3011547.4803982303</v>
      </c>
      <c r="AK310" s="20">
        <f t="shared" si="98"/>
        <v>0.11730740169780109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  <c r="AU310" s="22" t="s">
        <v>3240</v>
      </c>
    </row>
    <row r="311" spans="1:47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2584</v>
      </c>
      <c r="F311" s="152" t="s">
        <v>2584</v>
      </c>
      <c r="G311" s="152" t="s">
        <v>2584</v>
      </c>
      <c r="H311" s="155"/>
      <c r="I311" s="33" t="str">
        <f t="shared" si="90"/>
        <v>TBA</v>
      </c>
      <c r="J311" s="186" t="s">
        <v>2585</v>
      </c>
      <c r="K311" s="155" t="s">
        <v>2586</v>
      </c>
      <c r="L311" s="17" t="s">
        <v>67</v>
      </c>
      <c r="M311" s="13" t="s">
        <v>60</v>
      </c>
      <c r="N311" s="13">
        <v>1</v>
      </c>
      <c r="O311" s="13"/>
      <c r="P311" s="33" t="str">
        <f t="shared" si="91"/>
        <v>MAIN UNIT</v>
      </c>
      <c r="Q311" s="13" t="s">
        <v>68</v>
      </c>
      <c r="R311" s="13" t="s">
        <v>62</v>
      </c>
      <c r="S311" s="13" t="s">
        <v>51</v>
      </c>
      <c r="T311" s="13" t="s">
        <v>2168</v>
      </c>
      <c r="U311" s="13" t="s">
        <v>149</v>
      </c>
      <c r="V311" s="13" t="s">
        <v>134</v>
      </c>
      <c r="W311" s="13" t="s">
        <v>64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25672271.628318585</v>
      </c>
      <c r="AJ311" s="19">
        <f t="shared" si="97"/>
        <v>3011547.4803982303</v>
      </c>
      <c r="AK311" s="20">
        <f t="shared" si="98"/>
        <v>0.11730740169780109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  <c r="AU311" s="22" t="s">
        <v>3240</v>
      </c>
    </row>
    <row r="312" spans="1:47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53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1693</v>
      </c>
      <c r="K312" s="155" t="s">
        <v>1694</v>
      </c>
      <c r="L312" s="17" t="s">
        <v>67</v>
      </c>
      <c r="M312" s="13" t="s">
        <v>60</v>
      </c>
      <c r="N312" s="13">
        <v>1</v>
      </c>
      <c r="O312" s="13"/>
      <c r="P312" s="33" t="str">
        <f t="shared" si="91"/>
        <v>MAIN UNIT</v>
      </c>
      <c r="Q312" s="13" t="s">
        <v>68</v>
      </c>
      <c r="R312" s="13" t="s">
        <v>62</v>
      </c>
      <c r="S312" s="13" t="s">
        <v>51</v>
      </c>
      <c r="T312" s="13" t="s">
        <v>949</v>
      </c>
      <c r="U312" s="13" t="s">
        <v>149</v>
      </c>
      <c r="V312" s="13" t="s">
        <v>564</v>
      </c>
      <c r="W312" s="13" t="s">
        <v>64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  <c r="AU312" s="22" t="s">
        <v>3240</v>
      </c>
    </row>
    <row r="313" spans="1:47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55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2335</v>
      </c>
      <c r="K313" s="155" t="s">
        <v>1694</v>
      </c>
      <c r="L313" s="17" t="s">
        <v>92</v>
      </c>
      <c r="M313" s="13" t="s">
        <v>60</v>
      </c>
      <c r="N313" s="13">
        <v>1</v>
      </c>
      <c r="O313" s="13"/>
      <c r="P313" s="33" t="str">
        <f t="shared" si="91"/>
        <v>MAIN UNIT</v>
      </c>
      <c r="Q313" s="13" t="s">
        <v>61</v>
      </c>
      <c r="R313" s="13" t="s">
        <v>62</v>
      </c>
      <c r="S313" s="13" t="s">
        <v>51</v>
      </c>
      <c r="T313" s="13" t="s">
        <v>949</v>
      </c>
      <c r="U313" s="13" t="s">
        <v>149</v>
      </c>
      <c r="V313" s="13" t="s">
        <v>954</v>
      </c>
      <c r="W313" s="13" t="s">
        <v>64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  <c r="AU313" s="22" t="s">
        <v>3240</v>
      </c>
    </row>
    <row r="314" spans="1:47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55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2335</v>
      </c>
      <c r="K314" s="155" t="s">
        <v>1694</v>
      </c>
      <c r="L314" s="17" t="s">
        <v>67</v>
      </c>
      <c r="M314" s="13" t="s">
        <v>60</v>
      </c>
      <c r="N314" s="13">
        <v>1</v>
      </c>
      <c r="O314" s="13"/>
      <c r="P314" s="33" t="str">
        <f t="shared" si="91"/>
        <v>MAIN UNIT</v>
      </c>
      <c r="Q314" s="13" t="s">
        <v>61</v>
      </c>
      <c r="R314" s="13" t="s">
        <v>62</v>
      </c>
      <c r="S314" s="13" t="s">
        <v>51</v>
      </c>
      <c r="T314" s="13" t="s">
        <v>949</v>
      </c>
      <c r="U314" s="13" t="s">
        <v>149</v>
      </c>
      <c r="V314" s="13" t="s">
        <v>954</v>
      </c>
      <c r="W314" s="13" t="s">
        <v>64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  <c r="AU314" s="22" t="s">
        <v>3240</v>
      </c>
    </row>
    <row r="315" spans="1:47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54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2389</v>
      </c>
      <c r="K315" s="155" t="s">
        <v>2390</v>
      </c>
      <c r="L315" s="17" t="s">
        <v>92</v>
      </c>
      <c r="M315" s="13" t="s">
        <v>60</v>
      </c>
      <c r="N315" s="13">
        <v>1</v>
      </c>
      <c r="O315" s="13"/>
      <c r="P315" s="33" t="str">
        <f t="shared" si="91"/>
        <v>MAIN UNIT</v>
      </c>
      <c r="Q315" s="13" t="s">
        <v>68</v>
      </c>
      <c r="R315" s="13" t="s">
        <v>62</v>
      </c>
      <c r="S315" s="13" t="s">
        <v>51</v>
      </c>
      <c r="T315" s="13" t="s">
        <v>1910</v>
      </c>
      <c r="U315" s="13" t="s">
        <v>149</v>
      </c>
      <c r="V315" s="13" t="s">
        <v>954</v>
      </c>
      <c r="W315" s="13" t="s">
        <v>64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  <c r="AU315" s="22" t="s">
        <v>3240</v>
      </c>
    </row>
    <row r="316" spans="1:47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54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2389</v>
      </c>
      <c r="K316" s="155" t="s">
        <v>2390</v>
      </c>
      <c r="L316" s="17" t="s">
        <v>92</v>
      </c>
      <c r="M316" s="13" t="s">
        <v>60</v>
      </c>
      <c r="N316" s="13">
        <v>1</v>
      </c>
      <c r="O316" s="13"/>
      <c r="P316" s="33" t="str">
        <f t="shared" si="91"/>
        <v>MAIN UNIT</v>
      </c>
      <c r="Q316" s="13" t="s">
        <v>68</v>
      </c>
      <c r="R316" s="13" t="s">
        <v>62</v>
      </c>
      <c r="S316" s="13" t="s">
        <v>51</v>
      </c>
      <c r="T316" s="13" t="s">
        <v>1910</v>
      </c>
      <c r="U316" s="13" t="s">
        <v>149</v>
      </c>
      <c r="V316" s="13" t="s">
        <v>954</v>
      </c>
      <c r="W316" s="13" t="s">
        <v>64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  <c r="AU316" s="22" t="s">
        <v>3240</v>
      </c>
    </row>
    <row r="317" spans="1:47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54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2262</v>
      </c>
      <c r="L317" s="17" t="s">
        <v>67</v>
      </c>
      <c r="M317" s="13" t="s">
        <v>60</v>
      </c>
      <c r="N317" s="13">
        <v>1</v>
      </c>
      <c r="O317" s="13"/>
      <c r="P317" s="33" t="str">
        <f t="shared" si="91"/>
        <v>MAIN UNIT</v>
      </c>
      <c r="Q317" s="13" t="s">
        <v>68</v>
      </c>
      <c r="R317" s="13" t="s">
        <v>62</v>
      </c>
      <c r="S317" s="13" t="s">
        <v>50</v>
      </c>
      <c r="T317" s="13" t="s">
        <v>101</v>
      </c>
      <c r="U317" s="13" t="s">
        <v>70</v>
      </c>
      <c r="V317" s="13" t="s">
        <v>1010</v>
      </c>
      <c r="W317" s="13" t="s">
        <v>64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  <c r="AU317" s="22" t="s">
        <v>3240</v>
      </c>
    </row>
    <row r="318" spans="1:47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41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344</v>
      </c>
      <c r="K318" s="155" t="s">
        <v>345</v>
      </c>
      <c r="L318" s="17" t="s">
        <v>92</v>
      </c>
      <c r="M318" s="13" t="s">
        <v>60</v>
      </c>
      <c r="N318" s="13">
        <v>1</v>
      </c>
      <c r="O318" s="13"/>
      <c r="P318" s="33" t="str">
        <f t="shared" si="91"/>
        <v>MAIN UNIT</v>
      </c>
      <c r="Q318" s="13" t="s">
        <v>68</v>
      </c>
      <c r="R318" s="13" t="s">
        <v>62</v>
      </c>
      <c r="S318" s="13" t="s">
        <v>49</v>
      </c>
      <c r="T318" s="13" t="s">
        <v>346</v>
      </c>
      <c r="U318" s="13" t="s">
        <v>79</v>
      </c>
      <c r="V318" s="13" t="s">
        <v>112</v>
      </c>
      <c r="W318" s="13" t="s">
        <v>109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221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  <c r="AU318" s="22" t="s">
        <v>3751</v>
      </c>
    </row>
    <row r="319" spans="1:47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185</v>
      </c>
      <c r="F319" s="13" t="s">
        <v>185</v>
      </c>
      <c r="G319" s="152" t="s">
        <v>185</v>
      </c>
      <c r="H319" s="155"/>
      <c r="I319" s="33" t="str">
        <f t="shared" si="90"/>
        <v>Cancel</v>
      </c>
      <c r="J319" s="186" t="s">
        <v>607</v>
      </c>
      <c r="K319" s="155" t="s">
        <v>345</v>
      </c>
      <c r="L319" s="17" t="s">
        <v>92</v>
      </c>
      <c r="M319" s="13" t="s">
        <v>60</v>
      </c>
      <c r="N319" s="13">
        <v>2</v>
      </c>
      <c r="O319" s="13"/>
      <c r="P319" s="33" t="str">
        <f t="shared" si="91"/>
        <v>MAIN UNIT</v>
      </c>
      <c r="Q319" s="13" t="s">
        <v>68</v>
      </c>
      <c r="R319" s="13" t="s">
        <v>62</v>
      </c>
      <c r="S319" s="13" t="s">
        <v>49</v>
      </c>
      <c r="T319" s="13" t="s">
        <v>346</v>
      </c>
      <c r="U319" s="13" t="s">
        <v>79</v>
      </c>
      <c r="V319" s="13" t="s">
        <v>112</v>
      </c>
      <c r="W319" s="13" t="s">
        <v>109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499582152.5142017</v>
      </c>
      <c r="AJ319" s="19">
        <f t="shared" si="97"/>
        <v>59520528.679470733</v>
      </c>
      <c r="AK319" s="20">
        <f t="shared" si="98"/>
        <v>0.11914062257814291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  <c r="AU319" s="22" t="s">
        <v>3751</v>
      </c>
    </row>
    <row r="320" spans="1:47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47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802</v>
      </c>
      <c r="K320" s="155" t="s">
        <v>803</v>
      </c>
      <c r="L320" s="17" t="s">
        <v>92</v>
      </c>
      <c r="M320" s="13" t="s">
        <v>60</v>
      </c>
      <c r="N320" s="13">
        <v>1</v>
      </c>
      <c r="O320" s="13"/>
      <c r="P320" s="33" t="str">
        <f t="shared" si="91"/>
        <v>MAIN UNIT</v>
      </c>
      <c r="Q320" s="13" t="s">
        <v>61</v>
      </c>
      <c r="R320" s="13" t="s">
        <v>62</v>
      </c>
      <c r="S320" s="13" t="s">
        <v>49</v>
      </c>
      <c r="T320" s="13" t="s">
        <v>346</v>
      </c>
      <c r="U320" s="13" t="s">
        <v>79</v>
      </c>
      <c r="V320" s="13" t="s">
        <v>112</v>
      </c>
      <c r="W320" s="13" t="s">
        <v>109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  <c r="AU320" s="22" t="s">
        <v>3751</v>
      </c>
    </row>
    <row r="321" spans="1:47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47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835</v>
      </c>
      <c r="K321" s="155" t="s">
        <v>836</v>
      </c>
      <c r="L321" s="17" t="s">
        <v>67</v>
      </c>
      <c r="M321" s="13" t="s">
        <v>60</v>
      </c>
      <c r="N321" s="13">
        <v>1</v>
      </c>
      <c r="O321" s="13"/>
      <c r="P321" s="33" t="str">
        <f t="shared" si="91"/>
        <v>MAIN UNIT</v>
      </c>
      <c r="Q321" s="13" t="s">
        <v>61</v>
      </c>
      <c r="R321" s="13" t="s">
        <v>701</v>
      </c>
      <c r="S321" s="13" t="s">
        <v>750</v>
      </c>
      <c r="T321" s="13" t="s">
        <v>78</v>
      </c>
      <c r="U321" s="13" t="s">
        <v>79</v>
      </c>
      <c r="V321" s="13" t="s">
        <v>770</v>
      </c>
      <c r="W321" s="13" t="s">
        <v>777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  <c r="AU321" s="22" t="s">
        <v>3751</v>
      </c>
    </row>
    <row r="322" spans="1:47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48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1111</v>
      </c>
      <c r="K322" s="155" t="s">
        <v>1112</v>
      </c>
      <c r="L322" s="17" t="s">
        <v>67</v>
      </c>
      <c r="M322" s="13" t="s">
        <v>60</v>
      </c>
      <c r="N322" s="13">
        <v>1</v>
      </c>
      <c r="O322" s="13"/>
      <c r="P322" s="33" t="str">
        <f t="shared" si="91"/>
        <v>MAIN UNIT</v>
      </c>
      <c r="Q322" s="13" t="s">
        <v>68</v>
      </c>
      <c r="R322" s="13" t="s">
        <v>62</v>
      </c>
      <c r="S322" s="13" t="s">
        <v>50</v>
      </c>
      <c r="T322" s="13" t="s">
        <v>93</v>
      </c>
      <c r="U322" s="13" t="s">
        <v>70</v>
      </c>
      <c r="V322" s="13" t="s">
        <v>1113</v>
      </c>
      <c r="W322" s="13" t="s">
        <v>703</v>
      </c>
      <c r="X322" s="135">
        <v>720000</v>
      </c>
      <c r="Y322" s="156" t="s">
        <v>1110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  <c r="AU322" s="22" t="s">
        <v>3240</v>
      </c>
    </row>
    <row r="323" spans="1:47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185</v>
      </c>
      <c r="F323" s="13" t="s">
        <v>185</v>
      </c>
      <c r="G323" s="152" t="s">
        <v>185</v>
      </c>
      <c r="H323" s="155"/>
      <c r="I323" s="33" t="str">
        <f t="shared" si="90"/>
        <v>Cancel</v>
      </c>
      <c r="J323" s="186" t="s">
        <v>2587</v>
      </c>
      <c r="K323" s="155" t="s">
        <v>2588</v>
      </c>
      <c r="L323" s="17" t="s">
        <v>67</v>
      </c>
      <c r="M323" s="13" t="s">
        <v>60</v>
      </c>
      <c r="N323" s="13">
        <v>1</v>
      </c>
      <c r="O323" s="13"/>
      <c r="P323" s="33" t="str">
        <f t="shared" si="91"/>
        <v>MAIN UNIT</v>
      </c>
      <c r="Q323" s="13" t="s">
        <v>68</v>
      </c>
      <c r="R323" s="13" t="s">
        <v>62</v>
      </c>
      <c r="S323" s="13" t="s">
        <v>49</v>
      </c>
      <c r="T323" s="13" t="s">
        <v>78</v>
      </c>
      <c r="U323" s="13" t="s">
        <v>2589</v>
      </c>
      <c r="V323" s="13" t="s">
        <v>2534</v>
      </c>
      <c r="W323" s="13" t="s">
        <v>64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499582152.5142017</v>
      </c>
      <c r="AJ323" s="19">
        <f t="shared" si="97"/>
        <v>59520528.679470733</v>
      </c>
      <c r="AK323" s="20">
        <f t="shared" si="98"/>
        <v>0.11914062257814291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  <c r="AU323" s="22" t="s">
        <v>3757</v>
      </c>
    </row>
    <row r="324" spans="1:47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185</v>
      </c>
      <c r="F324" s="13" t="s">
        <v>185</v>
      </c>
      <c r="G324" s="152" t="s">
        <v>185</v>
      </c>
      <c r="H324" s="155"/>
      <c r="I324" s="33" t="str">
        <f t="shared" si="90"/>
        <v>Cancel</v>
      </c>
      <c r="J324" s="186" t="s">
        <v>2587</v>
      </c>
      <c r="K324" s="155" t="s">
        <v>2588</v>
      </c>
      <c r="L324" s="17" t="s">
        <v>67</v>
      </c>
      <c r="M324" s="13" t="s">
        <v>60</v>
      </c>
      <c r="N324" s="13">
        <v>1</v>
      </c>
      <c r="O324" s="13"/>
      <c r="P324" s="33" t="str">
        <f t="shared" si="91"/>
        <v>MAIN UNIT</v>
      </c>
      <c r="Q324" s="13" t="s">
        <v>68</v>
      </c>
      <c r="R324" s="13" t="s">
        <v>62</v>
      </c>
      <c r="S324" s="13" t="s">
        <v>49</v>
      </c>
      <c r="T324" s="13" t="s">
        <v>78</v>
      </c>
      <c r="U324" s="13" t="s">
        <v>2589</v>
      </c>
      <c r="V324" s="13" t="s">
        <v>2534</v>
      </c>
      <c r="W324" s="13" t="s">
        <v>64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499582152.5142017</v>
      </c>
      <c r="AJ324" s="19">
        <f t="shared" si="97"/>
        <v>59520528.679470733</v>
      </c>
      <c r="AK324" s="20">
        <f t="shared" si="98"/>
        <v>0.11914062257814291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  <c r="AU324" s="22" t="s">
        <v>3757</v>
      </c>
    </row>
    <row r="325" spans="1:47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185</v>
      </c>
      <c r="F325" s="13" t="s">
        <v>185</v>
      </c>
      <c r="G325" s="152" t="s">
        <v>185</v>
      </c>
      <c r="H325" s="155"/>
      <c r="I325" s="33" t="str">
        <f t="shared" si="90"/>
        <v>Cancel</v>
      </c>
      <c r="J325" s="186" t="s">
        <v>2587</v>
      </c>
      <c r="K325" s="155" t="s">
        <v>2588</v>
      </c>
      <c r="L325" s="17" t="s">
        <v>92</v>
      </c>
      <c r="M325" s="13" t="s">
        <v>60</v>
      </c>
      <c r="N325" s="13">
        <v>1</v>
      </c>
      <c r="O325" s="13"/>
      <c r="P325" s="33" t="str">
        <f t="shared" si="91"/>
        <v>MAIN UNIT</v>
      </c>
      <c r="Q325" s="13" t="s">
        <v>68</v>
      </c>
      <c r="R325" s="13" t="s">
        <v>62</v>
      </c>
      <c r="S325" s="13" t="s">
        <v>49</v>
      </c>
      <c r="T325" s="13" t="s">
        <v>78</v>
      </c>
      <c r="U325" s="13" t="s">
        <v>2589</v>
      </c>
      <c r="V325" s="13" t="s">
        <v>2534</v>
      </c>
      <c r="W325" s="13" t="s">
        <v>64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499582152.5142017</v>
      </c>
      <c r="AJ325" s="19">
        <f t="shared" si="97"/>
        <v>59520528.679470733</v>
      </c>
      <c r="AK325" s="20">
        <f t="shared" si="98"/>
        <v>0.11914062257814291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  <c r="AU325" s="22" t="s">
        <v>3757</v>
      </c>
    </row>
    <row r="326" spans="1:47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185</v>
      </c>
      <c r="F326" s="13" t="s">
        <v>185</v>
      </c>
      <c r="G326" s="152" t="s">
        <v>185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2587</v>
      </c>
      <c r="K326" s="155" t="s">
        <v>2588</v>
      </c>
      <c r="L326" s="17" t="s">
        <v>92</v>
      </c>
      <c r="M326" s="13" t="s">
        <v>60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68</v>
      </c>
      <c r="R326" s="13" t="s">
        <v>62</v>
      </c>
      <c r="S326" s="13" t="s">
        <v>49</v>
      </c>
      <c r="T326" s="13" t="s">
        <v>78</v>
      </c>
      <c r="U326" s="13" t="s">
        <v>2589</v>
      </c>
      <c r="V326" s="13" t="s">
        <v>2534</v>
      </c>
      <c r="W326" s="13" t="s">
        <v>64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499582152.5142017</v>
      </c>
      <c r="AJ326" s="19">
        <f t="shared" ref="AJ326:AJ389" si="116">IF(P326="C66 SERVICE","",SUMIFS(AC:AC,F:F,F326,G:G,G326,E:E,E326))</f>
        <v>59520528.679470733</v>
      </c>
      <c r="AK326" s="20">
        <f t="shared" ref="AK326:AK389" si="117">IF(AJ326&gt;0,AJ326/AI326,"")</f>
        <v>0.11914062257814291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  <c r="AU326" s="22" t="s">
        <v>3757</v>
      </c>
    </row>
    <row r="327" spans="1:47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53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1942</v>
      </c>
      <c r="K327" s="155" t="s">
        <v>1943</v>
      </c>
      <c r="L327" s="17" t="s">
        <v>92</v>
      </c>
      <c r="M327" s="13" t="s">
        <v>60</v>
      </c>
      <c r="N327" s="13">
        <v>1</v>
      </c>
      <c r="O327" s="13"/>
      <c r="P327" s="33" t="str">
        <f t="shared" si="110"/>
        <v>MAIN UNIT</v>
      </c>
      <c r="Q327" s="13" t="s">
        <v>61</v>
      </c>
      <c r="R327" s="13" t="s">
        <v>62</v>
      </c>
      <c r="S327" s="13" t="s">
        <v>49</v>
      </c>
      <c r="T327" s="13" t="s">
        <v>78</v>
      </c>
      <c r="U327" s="13" t="s">
        <v>79</v>
      </c>
      <c r="V327" s="13" t="s">
        <v>715</v>
      </c>
      <c r="W327" s="13" t="s">
        <v>109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  <c r="AU327" s="22" t="s">
        <v>3752</v>
      </c>
    </row>
    <row r="328" spans="1:47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48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1560</v>
      </c>
      <c r="K328" s="155" t="s">
        <v>1561</v>
      </c>
      <c r="L328" s="17" t="s">
        <v>92</v>
      </c>
      <c r="M328" s="13" t="s">
        <v>60</v>
      </c>
      <c r="N328" s="13">
        <v>1</v>
      </c>
      <c r="O328" s="13"/>
      <c r="P328" s="33" t="str">
        <f t="shared" si="110"/>
        <v>MAIN UNIT</v>
      </c>
      <c r="Q328" s="13" t="s">
        <v>68</v>
      </c>
      <c r="R328" s="13" t="s">
        <v>62</v>
      </c>
      <c r="S328" s="13" t="s">
        <v>52</v>
      </c>
      <c r="T328" s="13" t="s">
        <v>176</v>
      </c>
      <c r="U328" s="13" t="s">
        <v>177</v>
      </c>
      <c r="V328" s="13" t="s">
        <v>178</v>
      </c>
      <c r="W328" s="13" t="s">
        <v>64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  <c r="AU328" s="22" t="s">
        <v>3240</v>
      </c>
    </row>
    <row r="329" spans="1:47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48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1560</v>
      </c>
      <c r="K329" s="155" t="s">
        <v>1561</v>
      </c>
      <c r="L329" s="17" t="s">
        <v>92</v>
      </c>
      <c r="M329" s="13" t="s">
        <v>60</v>
      </c>
      <c r="N329" s="13">
        <v>1</v>
      </c>
      <c r="O329" s="13"/>
      <c r="P329" s="33" t="str">
        <f t="shared" si="110"/>
        <v>MAIN UNIT</v>
      </c>
      <c r="Q329" s="13" t="s">
        <v>68</v>
      </c>
      <c r="R329" s="13" t="s">
        <v>62</v>
      </c>
      <c r="S329" s="13" t="s">
        <v>52</v>
      </c>
      <c r="T329" s="13" t="s">
        <v>176</v>
      </c>
      <c r="U329" s="13" t="s">
        <v>177</v>
      </c>
      <c r="V329" s="13" t="s">
        <v>178</v>
      </c>
      <c r="W329" s="13" t="s">
        <v>64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  <c r="AU329" s="22" t="s">
        <v>3240</v>
      </c>
    </row>
    <row r="330" spans="1:47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48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1560</v>
      </c>
      <c r="K330" s="155" t="s">
        <v>1561</v>
      </c>
      <c r="L330" s="17" t="s">
        <v>92</v>
      </c>
      <c r="M330" s="13" t="s">
        <v>60</v>
      </c>
      <c r="N330" s="13">
        <v>1</v>
      </c>
      <c r="O330" s="13"/>
      <c r="P330" s="33" t="str">
        <f t="shared" si="110"/>
        <v>MAIN UNIT</v>
      </c>
      <c r="Q330" s="13" t="s">
        <v>68</v>
      </c>
      <c r="R330" s="13" t="s">
        <v>62</v>
      </c>
      <c r="S330" s="13" t="s">
        <v>52</v>
      </c>
      <c r="T330" s="13" t="s">
        <v>176</v>
      </c>
      <c r="U330" s="13" t="s">
        <v>177</v>
      </c>
      <c r="V330" s="13" t="s">
        <v>178</v>
      </c>
      <c r="W330" s="13" t="s">
        <v>64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  <c r="AU330" s="22" t="s">
        <v>3240</v>
      </c>
    </row>
    <row r="331" spans="1:47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48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1560</v>
      </c>
      <c r="K331" s="155" t="s">
        <v>1561</v>
      </c>
      <c r="L331" s="17" t="s">
        <v>92</v>
      </c>
      <c r="M331" s="13" t="s">
        <v>60</v>
      </c>
      <c r="N331" s="13">
        <v>1</v>
      </c>
      <c r="O331" s="13"/>
      <c r="P331" s="33" t="str">
        <f t="shared" si="110"/>
        <v>MAIN UNIT</v>
      </c>
      <c r="Q331" s="13" t="s">
        <v>68</v>
      </c>
      <c r="R331" s="13" t="s">
        <v>62</v>
      </c>
      <c r="S331" s="13" t="s">
        <v>52</v>
      </c>
      <c r="T331" s="13" t="s">
        <v>176</v>
      </c>
      <c r="U331" s="13" t="s">
        <v>177</v>
      </c>
      <c r="V331" s="13" t="s">
        <v>178</v>
      </c>
      <c r="W331" s="13" t="s">
        <v>64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  <c r="AU331" s="22" t="s">
        <v>3240</v>
      </c>
    </row>
    <row r="332" spans="1:47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48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1560</v>
      </c>
      <c r="K332" s="155" t="s">
        <v>1561</v>
      </c>
      <c r="L332" s="17" t="s">
        <v>92</v>
      </c>
      <c r="M332" s="13" t="s">
        <v>60</v>
      </c>
      <c r="N332" s="13">
        <v>1</v>
      </c>
      <c r="O332" s="13"/>
      <c r="P332" s="33" t="str">
        <f t="shared" si="110"/>
        <v>MAIN UNIT</v>
      </c>
      <c r="Q332" s="13" t="s">
        <v>68</v>
      </c>
      <c r="R332" s="13" t="s">
        <v>62</v>
      </c>
      <c r="S332" s="13" t="s">
        <v>52</v>
      </c>
      <c r="T332" s="13" t="s">
        <v>176</v>
      </c>
      <c r="U332" s="13" t="s">
        <v>177</v>
      </c>
      <c r="V332" s="13" t="s">
        <v>178</v>
      </c>
      <c r="W332" s="13" t="s">
        <v>64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  <c r="AU332" s="22" t="s">
        <v>3240</v>
      </c>
    </row>
    <row r="333" spans="1:47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48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1562</v>
      </c>
      <c r="K333" s="155" t="s">
        <v>1561</v>
      </c>
      <c r="L333" s="17" t="s">
        <v>92</v>
      </c>
      <c r="M333" s="13" t="s">
        <v>60</v>
      </c>
      <c r="N333" s="13">
        <v>1</v>
      </c>
      <c r="O333" s="13"/>
      <c r="P333" s="33" t="str">
        <f t="shared" si="110"/>
        <v>MAIN UNIT</v>
      </c>
      <c r="Q333" s="13" t="s">
        <v>61</v>
      </c>
      <c r="R333" s="13" t="s">
        <v>62</v>
      </c>
      <c r="S333" s="13" t="s">
        <v>52</v>
      </c>
      <c r="T333" s="13" t="s">
        <v>176</v>
      </c>
      <c r="U333" s="13" t="s">
        <v>177</v>
      </c>
      <c r="V333" s="13" t="s">
        <v>178</v>
      </c>
      <c r="W333" s="13" t="s">
        <v>64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  <c r="AU333" s="22" t="s">
        <v>3240</v>
      </c>
    </row>
    <row r="334" spans="1:47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54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2212</v>
      </c>
      <c r="K334" s="155" t="s">
        <v>2213</v>
      </c>
      <c r="L334" s="17" t="s">
        <v>92</v>
      </c>
      <c r="M334" s="13" t="s">
        <v>60</v>
      </c>
      <c r="N334" s="13">
        <v>1</v>
      </c>
      <c r="O334" s="13"/>
      <c r="P334" s="33" t="str">
        <f t="shared" si="110"/>
        <v>MAIN UNIT</v>
      </c>
      <c r="Q334" s="13" t="s">
        <v>68</v>
      </c>
      <c r="R334" s="13" t="s">
        <v>62</v>
      </c>
      <c r="S334" s="13" t="s">
        <v>49</v>
      </c>
      <c r="T334" s="13" t="s">
        <v>78</v>
      </c>
      <c r="U334" s="13" t="s">
        <v>79</v>
      </c>
      <c r="V334" s="13" t="s">
        <v>1713</v>
      </c>
      <c r="W334" s="13" t="s">
        <v>109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  <c r="AU334" s="22" t="s">
        <v>3751</v>
      </c>
    </row>
    <row r="335" spans="1:47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55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2538</v>
      </c>
      <c r="K335" s="155" t="s">
        <v>2213</v>
      </c>
      <c r="L335" s="17" t="s">
        <v>67</v>
      </c>
      <c r="M335" s="13" t="s">
        <v>60</v>
      </c>
      <c r="N335" s="13">
        <v>1</v>
      </c>
      <c r="O335" s="13"/>
      <c r="P335" s="33" t="str">
        <f t="shared" si="110"/>
        <v>MAIN UNIT</v>
      </c>
      <c r="Q335" s="13" t="s">
        <v>61</v>
      </c>
      <c r="R335" s="13" t="s">
        <v>62</v>
      </c>
      <c r="S335" s="13" t="s">
        <v>49</v>
      </c>
      <c r="T335" s="13" t="s">
        <v>78</v>
      </c>
      <c r="U335" s="13" t="s">
        <v>79</v>
      </c>
      <c r="V335" s="13" t="s">
        <v>80</v>
      </c>
      <c r="W335" s="13" t="s">
        <v>109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  <c r="AU335" s="22" t="s">
        <v>3751</v>
      </c>
    </row>
    <row r="336" spans="1:47" s="12" customFormat="1">
      <c r="A336" s="33" t="str">
        <f t="shared" si="107"/>
        <v>cancel</v>
      </c>
      <c r="B336" s="152"/>
      <c r="C336" s="152" t="s">
        <v>185</v>
      </c>
      <c r="D336" s="33" t="str">
        <f t="shared" si="108"/>
        <v/>
      </c>
      <c r="E336" s="33" t="s">
        <v>185</v>
      </c>
      <c r="F336" s="13" t="s">
        <v>185</v>
      </c>
      <c r="G336" s="152" t="s">
        <v>185</v>
      </c>
      <c r="H336" s="155" t="s">
        <v>2758</v>
      </c>
      <c r="I336" s="33" t="str">
        <f t="shared" si="109"/>
        <v>Cancel</v>
      </c>
      <c r="J336" s="186" t="s">
        <v>2772</v>
      </c>
      <c r="K336" s="155" t="s">
        <v>2213</v>
      </c>
      <c r="L336" s="17" t="s">
        <v>67</v>
      </c>
      <c r="M336" s="13" t="s">
        <v>60</v>
      </c>
      <c r="N336" s="13">
        <v>1</v>
      </c>
      <c r="O336" s="13"/>
      <c r="P336" s="33" t="str">
        <f t="shared" si="110"/>
        <v>MAIN UNIT</v>
      </c>
      <c r="Q336" s="13" t="s">
        <v>61</v>
      </c>
      <c r="R336" s="13" t="s">
        <v>62</v>
      </c>
      <c r="S336" s="13" t="s">
        <v>49</v>
      </c>
      <c r="T336" s="13" t="s">
        <v>78</v>
      </c>
      <c r="U336" s="13" t="s">
        <v>79</v>
      </c>
      <c r="V336" s="13" t="s">
        <v>1713</v>
      </c>
      <c r="W336" s="13" t="s">
        <v>64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499582152.5142017</v>
      </c>
      <c r="AJ336" s="19">
        <f t="shared" si="116"/>
        <v>59520528.679470733</v>
      </c>
      <c r="AK336" s="20">
        <f t="shared" si="117"/>
        <v>0.11914062257814291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  <c r="AU336" s="22" t="s">
        <v>3757</v>
      </c>
    </row>
    <row r="337" spans="1:47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41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338</v>
      </c>
      <c r="K337" s="155" t="s">
        <v>339</v>
      </c>
      <c r="L337" s="17" t="s">
        <v>77</v>
      </c>
      <c r="M337" s="13" t="s">
        <v>60</v>
      </c>
      <c r="N337" s="13">
        <v>1</v>
      </c>
      <c r="O337" s="13"/>
      <c r="P337" s="33" t="str">
        <f t="shared" si="110"/>
        <v>MAIN UNIT</v>
      </c>
      <c r="Q337" s="13" t="s">
        <v>61</v>
      </c>
      <c r="R337" s="13" t="s">
        <v>62</v>
      </c>
      <c r="S337" s="13" t="s">
        <v>49</v>
      </c>
      <c r="T337" s="13" t="s">
        <v>78</v>
      </c>
      <c r="U337" s="13" t="s">
        <v>79</v>
      </c>
      <c r="V337" s="13" t="s">
        <v>121</v>
      </c>
      <c r="W337" s="13" t="s">
        <v>109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  <c r="AU337" s="22" t="s">
        <v>3752</v>
      </c>
    </row>
    <row r="338" spans="1:47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47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674</v>
      </c>
      <c r="K338" s="155" t="s">
        <v>339</v>
      </c>
      <c r="L338" s="17" t="s">
        <v>92</v>
      </c>
      <c r="M338" s="13" t="s">
        <v>60</v>
      </c>
      <c r="N338" s="13">
        <v>1</v>
      </c>
      <c r="O338" s="13"/>
      <c r="P338" s="33" t="str">
        <f t="shared" si="110"/>
        <v>MAIN UNIT</v>
      </c>
      <c r="Q338" s="13" t="s">
        <v>61</v>
      </c>
      <c r="R338" s="13" t="s">
        <v>62</v>
      </c>
      <c r="S338" s="13" t="s">
        <v>49</v>
      </c>
      <c r="T338" s="13" t="s">
        <v>78</v>
      </c>
      <c r="U338" s="13" t="s">
        <v>79</v>
      </c>
      <c r="V338" s="13" t="s">
        <v>121</v>
      </c>
      <c r="W338" s="13" t="s">
        <v>64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  <c r="AU338" s="22" t="s">
        <v>3750</v>
      </c>
    </row>
    <row r="339" spans="1:47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48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1114</v>
      </c>
      <c r="K339" s="155" t="s">
        <v>1115</v>
      </c>
      <c r="L339" s="17" t="s">
        <v>92</v>
      </c>
      <c r="M339" s="13" t="s">
        <v>60</v>
      </c>
      <c r="N339" s="13">
        <v>1</v>
      </c>
      <c r="O339" s="13"/>
      <c r="P339" s="33" t="str">
        <f t="shared" si="110"/>
        <v>MAIN UNIT</v>
      </c>
      <c r="Q339" s="13" t="s">
        <v>61</v>
      </c>
      <c r="R339" s="13" t="s">
        <v>62</v>
      </c>
      <c r="S339" s="13" t="s">
        <v>49</v>
      </c>
      <c r="T339" s="13" t="s">
        <v>78</v>
      </c>
      <c r="U339" s="13" t="s">
        <v>79</v>
      </c>
      <c r="V339" s="13" t="s">
        <v>1116</v>
      </c>
      <c r="W339" s="13" t="s">
        <v>1105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  <c r="AU339" s="22" t="s">
        <v>3751</v>
      </c>
    </row>
    <row r="340" spans="1:47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48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1269</v>
      </c>
      <c r="K340" s="155" t="s">
        <v>339</v>
      </c>
      <c r="L340" s="17" t="s">
        <v>92</v>
      </c>
      <c r="M340" s="13" t="s">
        <v>60</v>
      </c>
      <c r="N340" s="13">
        <v>1</v>
      </c>
      <c r="O340" s="13"/>
      <c r="P340" s="33" t="str">
        <f t="shared" si="110"/>
        <v>MAIN UNIT</v>
      </c>
      <c r="Q340" s="13" t="s">
        <v>61</v>
      </c>
      <c r="R340" s="13" t="s">
        <v>62</v>
      </c>
      <c r="S340" s="13" t="s">
        <v>49</v>
      </c>
      <c r="T340" s="13" t="s">
        <v>78</v>
      </c>
      <c r="U340" s="13" t="s">
        <v>79</v>
      </c>
      <c r="V340" s="13" t="s">
        <v>121</v>
      </c>
      <c r="W340" s="13" t="s">
        <v>109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  <c r="AU340" s="22" t="s">
        <v>3751</v>
      </c>
    </row>
    <row r="341" spans="1:47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54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2320</v>
      </c>
      <c r="K341" s="155" t="s">
        <v>339</v>
      </c>
      <c r="L341" s="17" t="s">
        <v>67</v>
      </c>
      <c r="M341" s="13" t="s">
        <v>60</v>
      </c>
      <c r="N341" s="13">
        <v>1</v>
      </c>
      <c r="O341" s="13"/>
      <c r="P341" s="33" t="str">
        <f t="shared" si="110"/>
        <v>MAIN UNIT</v>
      </c>
      <c r="Q341" s="13" t="s">
        <v>61</v>
      </c>
      <c r="R341" s="13" t="s">
        <v>62</v>
      </c>
      <c r="S341" s="13" t="s">
        <v>49</v>
      </c>
      <c r="T341" s="13" t="s">
        <v>78</v>
      </c>
      <c r="U341" s="13" t="s">
        <v>79</v>
      </c>
      <c r="V341" s="13" t="s">
        <v>121</v>
      </c>
      <c r="W341" s="13" t="s">
        <v>64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  <c r="AU341" s="22" t="s">
        <v>3757</v>
      </c>
    </row>
    <row r="342" spans="1:47" s="12" customFormat="1">
      <c r="A342" s="33" t="str">
        <f t="shared" si="107"/>
        <v/>
      </c>
      <c r="B342" s="152" t="s">
        <v>2584</v>
      </c>
      <c r="C342" s="152" t="s">
        <v>2584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2584</v>
      </c>
      <c r="G342" s="152" t="s">
        <v>2584</v>
      </c>
      <c r="H342" s="155"/>
      <c r="I342" s="33" t="str">
        <f t="shared" si="109"/>
        <v>TBA</v>
      </c>
      <c r="J342" s="186" t="s">
        <v>2584</v>
      </c>
      <c r="K342" s="155" t="s">
        <v>2602</v>
      </c>
      <c r="L342" s="17" t="s">
        <v>67</v>
      </c>
      <c r="M342" s="13" t="s">
        <v>60</v>
      </c>
      <c r="N342" s="13">
        <v>1</v>
      </c>
      <c r="O342" s="13"/>
      <c r="P342" s="33" t="str">
        <f t="shared" si="110"/>
        <v>MAIN UNIT</v>
      </c>
      <c r="Q342" s="13" t="s">
        <v>68</v>
      </c>
      <c r="R342" s="13" t="s">
        <v>62</v>
      </c>
      <c r="S342" s="13" t="s">
        <v>51</v>
      </c>
      <c r="T342" s="13" t="s">
        <v>949</v>
      </c>
      <c r="U342" s="13" t="s">
        <v>149</v>
      </c>
      <c r="V342" s="13" t="s">
        <v>134</v>
      </c>
      <c r="W342" s="13" t="s">
        <v>64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25672271.628318585</v>
      </c>
      <c r="AJ342" s="19">
        <f t="shared" si="116"/>
        <v>3011547.4803982303</v>
      </c>
      <c r="AK342" s="20">
        <f t="shared" si="117"/>
        <v>0.11730740169780109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  <c r="AU342" s="22" t="s">
        <v>3240</v>
      </c>
    </row>
    <row r="343" spans="1:47" s="12" customFormat="1">
      <c r="A343" s="33" t="str">
        <f t="shared" si="107"/>
        <v/>
      </c>
      <c r="B343" s="152" t="s">
        <v>2584</v>
      </c>
      <c r="C343" s="152" t="s">
        <v>2584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2584</v>
      </c>
      <c r="G343" s="152" t="s">
        <v>2584</v>
      </c>
      <c r="H343" s="155"/>
      <c r="I343" s="33" t="str">
        <f t="shared" si="109"/>
        <v>TBA</v>
      </c>
      <c r="J343" s="186" t="s">
        <v>2584</v>
      </c>
      <c r="K343" s="155" t="s">
        <v>2602</v>
      </c>
      <c r="L343" s="17" t="s">
        <v>67</v>
      </c>
      <c r="M343" s="13" t="s">
        <v>60</v>
      </c>
      <c r="N343" s="13">
        <v>1</v>
      </c>
      <c r="O343" s="13"/>
      <c r="P343" s="33" t="str">
        <f t="shared" si="110"/>
        <v>MAIN UNIT</v>
      </c>
      <c r="Q343" s="13" t="s">
        <v>68</v>
      </c>
      <c r="R343" s="13" t="s">
        <v>62</v>
      </c>
      <c r="S343" s="13" t="s">
        <v>51</v>
      </c>
      <c r="T343" s="13" t="s">
        <v>949</v>
      </c>
      <c r="U343" s="13" t="s">
        <v>149</v>
      </c>
      <c r="V343" s="13" t="s">
        <v>134</v>
      </c>
      <c r="W343" s="13" t="s">
        <v>64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25672271.628318585</v>
      </c>
      <c r="AJ343" s="19">
        <f t="shared" si="116"/>
        <v>3011547.4803982303</v>
      </c>
      <c r="AK343" s="20">
        <f t="shared" si="117"/>
        <v>0.11730740169780109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  <c r="AU343" s="22" t="s">
        <v>3240</v>
      </c>
    </row>
    <row r="344" spans="1:47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47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2884</v>
      </c>
      <c r="K344" s="155" t="s">
        <v>2885</v>
      </c>
      <c r="L344" s="17" t="s">
        <v>2802</v>
      </c>
      <c r="M344" s="13" t="s">
        <v>2607</v>
      </c>
      <c r="N344" s="13">
        <v>1</v>
      </c>
      <c r="O344" s="13"/>
      <c r="P344" s="33" t="str">
        <f t="shared" si="110"/>
        <v>MAIN UNIT</v>
      </c>
      <c r="Q344" s="13" t="s">
        <v>61</v>
      </c>
      <c r="R344" s="13" t="s">
        <v>2055</v>
      </c>
      <c r="S344" s="13" t="s">
        <v>51</v>
      </c>
      <c r="T344" s="13" t="s">
        <v>949</v>
      </c>
      <c r="U344" s="13" t="s">
        <v>149</v>
      </c>
      <c r="V344" s="13" t="s">
        <v>564</v>
      </c>
      <c r="W344" s="13" t="s">
        <v>64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  <c r="AU344" s="22" t="s">
        <v>3240</v>
      </c>
    </row>
    <row r="345" spans="1:47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47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947</v>
      </c>
      <c r="K345" s="155" t="s">
        <v>948</v>
      </c>
      <c r="L345" s="17" t="s">
        <v>92</v>
      </c>
      <c r="M345" s="13" t="s">
        <v>60</v>
      </c>
      <c r="N345" s="13">
        <v>1</v>
      </c>
      <c r="O345" s="13"/>
      <c r="P345" s="33" t="str">
        <f t="shared" si="110"/>
        <v>MAIN UNIT</v>
      </c>
      <c r="Q345" s="13" t="s">
        <v>61</v>
      </c>
      <c r="R345" s="13" t="s">
        <v>62</v>
      </c>
      <c r="S345" s="13" t="s">
        <v>51</v>
      </c>
      <c r="T345" s="13" t="s">
        <v>949</v>
      </c>
      <c r="U345" s="13" t="s">
        <v>149</v>
      </c>
      <c r="V345" s="13" t="s">
        <v>564</v>
      </c>
      <c r="W345" s="13" t="s">
        <v>64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  <c r="AU345" s="22" t="s">
        <v>3240</v>
      </c>
    </row>
    <row r="346" spans="1:47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47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947</v>
      </c>
      <c r="K346" s="155" t="s">
        <v>948</v>
      </c>
      <c r="L346" s="17" t="s">
        <v>92</v>
      </c>
      <c r="M346" s="13" t="s">
        <v>60</v>
      </c>
      <c r="N346" s="13">
        <v>1</v>
      </c>
      <c r="O346" s="13"/>
      <c r="P346" s="33" t="str">
        <f t="shared" si="110"/>
        <v>MAIN UNIT</v>
      </c>
      <c r="Q346" s="13" t="s">
        <v>61</v>
      </c>
      <c r="R346" s="13" t="s">
        <v>62</v>
      </c>
      <c r="S346" s="13" t="s">
        <v>51</v>
      </c>
      <c r="T346" s="13" t="s">
        <v>949</v>
      </c>
      <c r="U346" s="13" t="s">
        <v>149</v>
      </c>
      <c r="V346" s="13" t="s">
        <v>564</v>
      </c>
      <c r="W346" s="13" t="s">
        <v>64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  <c r="AU346" s="22" t="s">
        <v>3240</v>
      </c>
    </row>
    <row r="347" spans="1:47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47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947</v>
      </c>
      <c r="K347" s="155" t="s">
        <v>948</v>
      </c>
      <c r="L347" s="17" t="s">
        <v>67</v>
      </c>
      <c r="M347" s="13" t="s">
        <v>60</v>
      </c>
      <c r="N347" s="13">
        <v>1</v>
      </c>
      <c r="O347" s="13"/>
      <c r="P347" s="33" t="str">
        <f t="shared" si="110"/>
        <v>MAIN UNIT</v>
      </c>
      <c r="Q347" s="13" t="s">
        <v>61</v>
      </c>
      <c r="R347" s="13" t="s">
        <v>62</v>
      </c>
      <c r="S347" s="13" t="s">
        <v>51</v>
      </c>
      <c r="T347" s="13" t="s">
        <v>949</v>
      </c>
      <c r="U347" s="13" t="s">
        <v>149</v>
      </c>
      <c r="V347" s="13" t="s">
        <v>564</v>
      </c>
      <c r="W347" s="13" t="s">
        <v>64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  <c r="AU347" s="22" t="s">
        <v>3240</v>
      </c>
    </row>
    <row r="348" spans="1:47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47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955</v>
      </c>
      <c r="K348" s="155" t="s">
        <v>948</v>
      </c>
      <c r="L348" s="17" t="s">
        <v>92</v>
      </c>
      <c r="M348" s="13" t="s">
        <v>60</v>
      </c>
      <c r="N348" s="13">
        <v>1</v>
      </c>
      <c r="O348" s="13"/>
      <c r="P348" s="33" t="str">
        <f t="shared" si="110"/>
        <v>MAIN UNIT</v>
      </c>
      <c r="Q348" s="13" t="s">
        <v>61</v>
      </c>
      <c r="R348" s="13" t="s">
        <v>62</v>
      </c>
      <c r="S348" s="13" t="s">
        <v>51</v>
      </c>
      <c r="T348" s="13" t="s">
        <v>949</v>
      </c>
      <c r="U348" s="13" t="s">
        <v>149</v>
      </c>
      <c r="V348" s="13" t="s">
        <v>564</v>
      </c>
      <c r="W348" s="13" t="s">
        <v>64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  <c r="AU348" s="22" t="s">
        <v>3240</v>
      </c>
    </row>
    <row r="349" spans="1:47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47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955</v>
      </c>
      <c r="K349" s="155" t="s">
        <v>948</v>
      </c>
      <c r="L349" s="17" t="s">
        <v>92</v>
      </c>
      <c r="M349" s="13" t="s">
        <v>60</v>
      </c>
      <c r="N349" s="13">
        <v>1</v>
      </c>
      <c r="O349" s="13"/>
      <c r="P349" s="33" t="str">
        <f t="shared" si="110"/>
        <v>MAIN UNIT</v>
      </c>
      <c r="Q349" s="13" t="s">
        <v>61</v>
      </c>
      <c r="R349" s="13" t="s">
        <v>62</v>
      </c>
      <c r="S349" s="13" t="s">
        <v>51</v>
      </c>
      <c r="T349" s="13" t="s">
        <v>949</v>
      </c>
      <c r="U349" s="13" t="s">
        <v>149</v>
      </c>
      <c r="V349" s="13" t="s">
        <v>564</v>
      </c>
      <c r="W349" s="13" t="s">
        <v>64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  <c r="AU349" s="22" t="s">
        <v>3240</v>
      </c>
    </row>
    <row r="350" spans="1:47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47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955</v>
      </c>
      <c r="K350" s="155" t="s">
        <v>948</v>
      </c>
      <c r="L350" s="17" t="s">
        <v>67</v>
      </c>
      <c r="M350" s="13" t="s">
        <v>60</v>
      </c>
      <c r="N350" s="13">
        <v>1</v>
      </c>
      <c r="O350" s="13"/>
      <c r="P350" s="33" t="str">
        <f t="shared" si="110"/>
        <v>MAIN UNIT</v>
      </c>
      <c r="Q350" s="13" t="s">
        <v>61</v>
      </c>
      <c r="R350" s="13" t="s">
        <v>62</v>
      </c>
      <c r="S350" s="13" t="s">
        <v>51</v>
      </c>
      <c r="T350" s="13" t="s">
        <v>949</v>
      </c>
      <c r="U350" s="13" t="s">
        <v>149</v>
      </c>
      <c r="V350" s="13" t="s">
        <v>564</v>
      </c>
      <c r="W350" s="13" t="s">
        <v>64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  <c r="AU350" s="22" t="s">
        <v>3240</v>
      </c>
    </row>
    <row r="351" spans="1:47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185</v>
      </c>
      <c r="F351" s="13" t="s">
        <v>185</v>
      </c>
      <c r="G351" s="152" t="s">
        <v>1616</v>
      </c>
      <c r="H351" s="155"/>
      <c r="I351" s="33" t="str">
        <f t="shared" si="109"/>
        <v>Cancel</v>
      </c>
      <c r="J351" s="186" t="s">
        <v>2079</v>
      </c>
      <c r="K351" s="155" t="s">
        <v>2080</v>
      </c>
      <c r="L351" s="17" t="s">
        <v>92</v>
      </c>
      <c r="M351" s="13" t="s">
        <v>60</v>
      </c>
      <c r="N351" s="13">
        <v>1</v>
      </c>
      <c r="O351" s="13"/>
      <c r="P351" s="33" t="str">
        <f t="shared" si="110"/>
        <v>MAIN UNIT</v>
      </c>
      <c r="Q351" s="13" t="s">
        <v>61</v>
      </c>
      <c r="R351" s="13" t="s">
        <v>62</v>
      </c>
      <c r="S351" s="13" t="s">
        <v>51</v>
      </c>
      <c r="T351" s="13" t="s">
        <v>949</v>
      </c>
      <c r="U351" s="13" t="s">
        <v>149</v>
      </c>
      <c r="V351" s="13" t="s">
        <v>564</v>
      </c>
      <c r="W351" s="13" t="s">
        <v>64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499582152.5142017</v>
      </c>
      <c r="AJ351" s="19">
        <f t="shared" si="116"/>
        <v>59520528.679470733</v>
      </c>
      <c r="AK351" s="20">
        <f t="shared" si="117"/>
        <v>0.11914062257814291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  <c r="AU351" s="22" t="s">
        <v>3240</v>
      </c>
    </row>
    <row r="352" spans="1:47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54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2155</v>
      </c>
      <c r="K352" s="155" t="s">
        <v>2080</v>
      </c>
      <c r="L352" s="17" t="s">
        <v>67</v>
      </c>
      <c r="M352" s="13" t="s">
        <v>60</v>
      </c>
      <c r="N352" s="13">
        <v>1</v>
      </c>
      <c r="O352" s="13"/>
      <c r="P352" s="33" t="str">
        <f t="shared" si="110"/>
        <v>MAIN UNIT</v>
      </c>
      <c r="Q352" s="13" t="s">
        <v>61</v>
      </c>
      <c r="R352" s="13" t="s">
        <v>62</v>
      </c>
      <c r="S352" s="13" t="s">
        <v>51</v>
      </c>
      <c r="T352" s="13" t="s">
        <v>949</v>
      </c>
      <c r="U352" s="13" t="s">
        <v>149</v>
      </c>
      <c r="V352" s="13" t="s">
        <v>507</v>
      </c>
      <c r="W352" s="13" t="s">
        <v>64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  <c r="AU352" s="22" t="s">
        <v>3240</v>
      </c>
    </row>
    <row r="353" spans="1:47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185</v>
      </c>
      <c r="F353" s="13" t="s">
        <v>185</v>
      </c>
      <c r="G353" s="152" t="s">
        <v>1616</v>
      </c>
      <c r="H353" s="155" t="s">
        <v>2070</v>
      </c>
      <c r="I353" s="33" t="str">
        <f t="shared" si="109"/>
        <v>Cancel</v>
      </c>
      <c r="J353" s="186" t="s">
        <v>2099</v>
      </c>
      <c r="K353" s="155" t="s">
        <v>2100</v>
      </c>
      <c r="L353" s="17" t="s">
        <v>67</v>
      </c>
      <c r="M353" s="13" t="s">
        <v>60</v>
      </c>
      <c r="N353" s="13">
        <v>1</v>
      </c>
      <c r="O353" s="13"/>
      <c r="P353" s="33" t="str">
        <f t="shared" si="110"/>
        <v>MAIN UNIT</v>
      </c>
      <c r="Q353" s="13" t="s">
        <v>68</v>
      </c>
      <c r="R353" s="13" t="s">
        <v>62</v>
      </c>
      <c r="S353" s="13" t="s">
        <v>50</v>
      </c>
      <c r="T353" s="13" t="s">
        <v>93</v>
      </c>
      <c r="U353" s="13" t="s">
        <v>89</v>
      </c>
      <c r="V353" s="13" t="s">
        <v>84</v>
      </c>
      <c r="W353" s="13" t="s">
        <v>64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499582152.5142017</v>
      </c>
      <c r="AJ353" s="19">
        <f t="shared" si="116"/>
        <v>59520528.679470733</v>
      </c>
      <c r="AK353" s="20">
        <f t="shared" si="117"/>
        <v>0.11914062257814291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  <c r="AU353" s="22" t="s">
        <v>3240</v>
      </c>
    </row>
    <row r="354" spans="1:47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185</v>
      </c>
      <c r="F354" s="13" t="s">
        <v>185</v>
      </c>
      <c r="G354" s="152" t="s">
        <v>1616</v>
      </c>
      <c r="H354" s="155" t="s">
        <v>2070</v>
      </c>
      <c r="I354" s="33" t="str">
        <f t="shared" si="109"/>
        <v>Cancel</v>
      </c>
      <c r="J354" s="186" t="s">
        <v>2099</v>
      </c>
      <c r="K354" s="155" t="s">
        <v>2100</v>
      </c>
      <c r="L354" s="17" t="s">
        <v>516</v>
      </c>
      <c r="M354" s="13" t="s">
        <v>60</v>
      </c>
      <c r="N354" s="13">
        <v>0</v>
      </c>
      <c r="O354" s="13">
        <v>41</v>
      </c>
      <c r="P354" s="33" t="str">
        <f t="shared" si="110"/>
        <v>SERVICE/ PARTS</v>
      </c>
      <c r="Q354" s="13" t="s">
        <v>68</v>
      </c>
      <c r="R354" s="13" t="s">
        <v>62</v>
      </c>
      <c r="S354" s="13" t="s">
        <v>50</v>
      </c>
      <c r="T354" s="13" t="s">
        <v>93</v>
      </c>
      <c r="U354" s="13" t="s">
        <v>89</v>
      </c>
      <c r="V354" s="13" t="s">
        <v>84</v>
      </c>
      <c r="W354" s="13" t="s">
        <v>64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499582152.5142017</v>
      </c>
      <c r="AJ354" s="19">
        <f t="shared" si="116"/>
        <v>59520528.679470733</v>
      </c>
      <c r="AK354" s="20">
        <f t="shared" si="117"/>
        <v>0.11914062257814291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  <c r="AU354" s="22" t="s">
        <v>3240</v>
      </c>
    </row>
    <row r="355" spans="1:47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47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941</v>
      </c>
      <c r="K355" s="155" t="s">
        <v>942</v>
      </c>
      <c r="L355" s="17" t="s">
        <v>92</v>
      </c>
      <c r="M355" s="13" t="s">
        <v>60</v>
      </c>
      <c r="N355" s="13">
        <v>1</v>
      </c>
      <c r="O355" s="13"/>
      <c r="P355" s="33" t="str">
        <f t="shared" si="110"/>
        <v>MAIN UNIT</v>
      </c>
      <c r="Q355" s="13" t="s">
        <v>61</v>
      </c>
      <c r="R355" s="13" t="s">
        <v>62</v>
      </c>
      <c r="S355" s="13" t="s">
        <v>49</v>
      </c>
      <c r="T355" s="13" t="s">
        <v>78</v>
      </c>
      <c r="U355" s="13" t="s">
        <v>79</v>
      </c>
      <c r="V355" s="13" t="s">
        <v>112</v>
      </c>
      <c r="W355" s="13" t="s">
        <v>64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  <c r="AU355" s="22" t="s">
        <v>3750</v>
      </c>
    </row>
    <row r="356" spans="1:47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47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941</v>
      </c>
      <c r="K356" s="155" t="s">
        <v>942</v>
      </c>
      <c r="L356" s="17" t="s">
        <v>92</v>
      </c>
      <c r="M356" s="13" t="s">
        <v>60</v>
      </c>
      <c r="N356" s="13">
        <v>1</v>
      </c>
      <c r="O356" s="13"/>
      <c r="P356" s="33" t="str">
        <f t="shared" si="110"/>
        <v>MAIN UNIT</v>
      </c>
      <c r="Q356" s="13" t="s">
        <v>61</v>
      </c>
      <c r="R356" s="13" t="s">
        <v>62</v>
      </c>
      <c r="S356" s="13" t="s">
        <v>49</v>
      </c>
      <c r="T356" s="13" t="s">
        <v>78</v>
      </c>
      <c r="U356" s="13" t="s">
        <v>79</v>
      </c>
      <c r="V356" s="13" t="s">
        <v>112</v>
      </c>
      <c r="W356" s="13" t="s">
        <v>64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  <c r="AU356" s="22" t="s">
        <v>3750</v>
      </c>
    </row>
    <row r="357" spans="1:47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47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958</v>
      </c>
      <c r="K357" s="155" t="s">
        <v>942</v>
      </c>
      <c r="L357" s="17" t="s">
        <v>92</v>
      </c>
      <c r="M357" s="13" t="s">
        <v>60</v>
      </c>
      <c r="N357" s="13">
        <v>1</v>
      </c>
      <c r="O357" s="13"/>
      <c r="P357" s="33" t="str">
        <f t="shared" si="110"/>
        <v>MAIN UNIT</v>
      </c>
      <c r="Q357" s="13" t="s">
        <v>68</v>
      </c>
      <c r="R357" s="13" t="s">
        <v>62</v>
      </c>
      <c r="S357" s="13" t="s">
        <v>49</v>
      </c>
      <c r="T357" s="13" t="s">
        <v>78</v>
      </c>
      <c r="U357" s="13" t="s">
        <v>79</v>
      </c>
      <c r="V357" s="13" t="s">
        <v>112</v>
      </c>
      <c r="W357" s="13" t="s">
        <v>64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  <c r="AU357" s="22" t="s">
        <v>3750</v>
      </c>
    </row>
    <row r="358" spans="1:47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47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958</v>
      </c>
      <c r="K358" s="155" t="s">
        <v>942</v>
      </c>
      <c r="L358" s="17" t="s">
        <v>92</v>
      </c>
      <c r="M358" s="13" t="s">
        <v>60</v>
      </c>
      <c r="N358" s="13">
        <v>1</v>
      </c>
      <c r="O358" s="13"/>
      <c r="P358" s="33" t="str">
        <f t="shared" si="110"/>
        <v>MAIN UNIT</v>
      </c>
      <c r="Q358" s="13" t="s">
        <v>68</v>
      </c>
      <c r="R358" s="13" t="s">
        <v>62</v>
      </c>
      <c r="S358" s="13" t="s">
        <v>49</v>
      </c>
      <c r="T358" s="13" t="s">
        <v>78</v>
      </c>
      <c r="U358" s="13" t="s">
        <v>79</v>
      </c>
      <c r="V358" s="13" t="s">
        <v>112</v>
      </c>
      <c r="W358" s="13" t="s">
        <v>64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  <c r="AU358" s="22" t="s">
        <v>3750</v>
      </c>
    </row>
    <row r="359" spans="1:47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47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958</v>
      </c>
      <c r="K359" s="155" t="s">
        <v>942</v>
      </c>
      <c r="L359" s="17" t="s">
        <v>92</v>
      </c>
      <c r="M359" s="13" t="s">
        <v>60</v>
      </c>
      <c r="N359" s="13">
        <v>1</v>
      </c>
      <c r="O359" s="13"/>
      <c r="P359" s="33" t="str">
        <f t="shared" si="110"/>
        <v>MAIN UNIT</v>
      </c>
      <c r="Q359" s="13" t="s">
        <v>68</v>
      </c>
      <c r="R359" s="13" t="s">
        <v>62</v>
      </c>
      <c r="S359" s="13" t="s">
        <v>49</v>
      </c>
      <c r="T359" s="13" t="s">
        <v>78</v>
      </c>
      <c r="U359" s="13" t="s">
        <v>79</v>
      </c>
      <c r="V359" s="13" t="s">
        <v>112</v>
      </c>
      <c r="W359" s="13" t="s">
        <v>64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  <c r="AU359" s="22" t="s">
        <v>3750</v>
      </c>
    </row>
    <row r="360" spans="1:47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47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958</v>
      </c>
      <c r="K360" s="155" t="s">
        <v>942</v>
      </c>
      <c r="L360" s="17" t="s">
        <v>67</v>
      </c>
      <c r="M360" s="13" t="s">
        <v>60</v>
      </c>
      <c r="N360" s="13">
        <v>1</v>
      </c>
      <c r="O360" s="13"/>
      <c r="P360" s="33" t="str">
        <f t="shared" si="110"/>
        <v>MAIN UNIT</v>
      </c>
      <c r="Q360" s="13" t="s">
        <v>68</v>
      </c>
      <c r="R360" s="13" t="s">
        <v>62</v>
      </c>
      <c r="S360" s="13" t="s">
        <v>49</v>
      </c>
      <c r="T360" s="13" t="s">
        <v>78</v>
      </c>
      <c r="U360" s="13" t="s">
        <v>79</v>
      </c>
      <c r="V360" s="13" t="s">
        <v>112</v>
      </c>
      <c r="W360" s="13" t="s">
        <v>64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  <c r="AU360" s="22" t="s">
        <v>3750</v>
      </c>
    </row>
    <row r="361" spans="1:47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47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958</v>
      </c>
      <c r="K361" s="155" t="s">
        <v>942</v>
      </c>
      <c r="L361" s="17" t="s">
        <v>67</v>
      </c>
      <c r="M361" s="13" t="s">
        <v>60</v>
      </c>
      <c r="N361" s="13">
        <v>1</v>
      </c>
      <c r="O361" s="13"/>
      <c r="P361" s="33" t="str">
        <f t="shared" si="110"/>
        <v>MAIN UNIT</v>
      </c>
      <c r="Q361" s="13" t="s">
        <v>68</v>
      </c>
      <c r="R361" s="13" t="s">
        <v>62</v>
      </c>
      <c r="S361" s="13" t="s">
        <v>49</v>
      </c>
      <c r="T361" s="13" t="s">
        <v>78</v>
      </c>
      <c r="U361" s="13" t="s">
        <v>79</v>
      </c>
      <c r="V361" s="13" t="s">
        <v>112</v>
      </c>
      <c r="W361" s="13" t="s">
        <v>64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  <c r="AU361" s="22" t="s">
        <v>3750</v>
      </c>
    </row>
    <row r="362" spans="1:47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47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958</v>
      </c>
      <c r="K362" s="155" t="s">
        <v>942</v>
      </c>
      <c r="L362" s="17" t="s">
        <v>67</v>
      </c>
      <c r="M362" s="13" t="s">
        <v>60</v>
      </c>
      <c r="N362" s="13">
        <v>1</v>
      </c>
      <c r="O362" s="13"/>
      <c r="P362" s="33" t="str">
        <f t="shared" si="110"/>
        <v>MAIN UNIT</v>
      </c>
      <c r="Q362" s="13" t="s">
        <v>68</v>
      </c>
      <c r="R362" s="13" t="s">
        <v>62</v>
      </c>
      <c r="S362" s="13" t="s">
        <v>49</v>
      </c>
      <c r="T362" s="13" t="s">
        <v>78</v>
      </c>
      <c r="U362" s="13" t="s">
        <v>79</v>
      </c>
      <c r="V362" s="13" t="s">
        <v>112</v>
      </c>
      <c r="W362" s="13" t="s">
        <v>64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  <c r="AU362" s="22" t="s">
        <v>3750</v>
      </c>
    </row>
    <row r="363" spans="1:47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47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958</v>
      </c>
      <c r="K363" s="155" t="s">
        <v>942</v>
      </c>
      <c r="L363" s="17" t="s">
        <v>67</v>
      </c>
      <c r="M363" s="13" t="s">
        <v>60</v>
      </c>
      <c r="N363" s="13">
        <v>1</v>
      </c>
      <c r="O363" s="13"/>
      <c r="P363" s="33" t="str">
        <f t="shared" si="110"/>
        <v>MAIN UNIT</v>
      </c>
      <c r="Q363" s="13" t="s">
        <v>68</v>
      </c>
      <c r="R363" s="13" t="s">
        <v>62</v>
      </c>
      <c r="S363" s="13" t="s">
        <v>49</v>
      </c>
      <c r="T363" s="13" t="s">
        <v>78</v>
      </c>
      <c r="U363" s="13" t="s">
        <v>79</v>
      </c>
      <c r="V363" s="13" t="s">
        <v>112</v>
      </c>
      <c r="W363" s="13" t="s">
        <v>64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  <c r="AU363" s="22" t="s">
        <v>3750</v>
      </c>
    </row>
    <row r="364" spans="1:47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47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958</v>
      </c>
      <c r="K364" s="155" t="s">
        <v>942</v>
      </c>
      <c r="L364" s="17" t="s">
        <v>67</v>
      </c>
      <c r="M364" s="13" t="s">
        <v>60</v>
      </c>
      <c r="N364" s="13">
        <v>1</v>
      </c>
      <c r="O364" s="13"/>
      <c r="P364" s="33" t="str">
        <f t="shared" si="110"/>
        <v>MAIN UNIT</v>
      </c>
      <c r="Q364" s="13" t="s">
        <v>68</v>
      </c>
      <c r="R364" s="13" t="s">
        <v>62</v>
      </c>
      <c r="S364" s="13" t="s">
        <v>49</v>
      </c>
      <c r="T364" s="13" t="s">
        <v>78</v>
      </c>
      <c r="U364" s="13" t="s">
        <v>79</v>
      </c>
      <c r="V364" s="13" t="s">
        <v>112</v>
      </c>
      <c r="W364" s="13" t="s">
        <v>64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  <c r="AU364" s="22" t="s">
        <v>3750</v>
      </c>
    </row>
    <row r="365" spans="1:47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53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1858</v>
      </c>
      <c r="K365" s="155" t="s">
        <v>942</v>
      </c>
      <c r="L365" s="17" t="s">
        <v>92</v>
      </c>
      <c r="M365" s="13" t="s">
        <v>60</v>
      </c>
      <c r="N365" s="13">
        <v>1</v>
      </c>
      <c r="O365" s="13"/>
      <c r="P365" s="33" t="str">
        <f t="shared" si="110"/>
        <v>MAIN UNIT</v>
      </c>
      <c r="Q365" s="13" t="s">
        <v>61</v>
      </c>
      <c r="R365" s="13" t="s">
        <v>62</v>
      </c>
      <c r="S365" s="13" t="s">
        <v>49</v>
      </c>
      <c r="T365" s="13" t="s">
        <v>78</v>
      </c>
      <c r="U365" s="13" t="s">
        <v>79</v>
      </c>
      <c r="V365" s="13" t="s">
        <v>112</v>
      </c>
      <c r="W365" s="13" t="s">
        <v>109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  <c r="AU365" s="22" t="s">
        <v>3751</v>
      </c>
    </row>
    <row r="366" spans="1:47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53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1858</v>
      </c>
      <c r="K366" s="155" t="s">
        <v>942</v>
      </c>
      <c r="L366" s="17" t="s">
        <v>92</v>
      </c>
      <c r="M366" s="13" t="s">
        <v>60</v>
      </c>
      <c r="N366" s="13">
        <v>1</v>
      </c>
      <c r="O366" s="13"/>
      <c r="P366" s="33" t="str">
        <f t="shared" si="110"/>
        <v>MAIN UNIT</v>
      </c>
      <c r="Q366" s="13" t="s">
        <v>61</v>
      </c>
      <c r="R366" s="13" t="s">
        <v>62</v>
      </c>
      <c r="S366" s="13" t="s">
        <v>49</v>
      </c>
      <c r="T366" s="13" t="s">
        <v>78</v>
      </c>
      <c r="U366" s="13" t="s">
        <v>79</v>
      </c>
      <c r="V366" s="13" t="s">
        <v>112</v>
      </c>
      <c r="W366" s="13" t="s">
        <v>109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  <c r="AU366" s="22" t="s">
        <v>3751</v>
      </c>
    </row>
    <row r="367" spans="1:47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53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1858</v>
      </c>
      <c r="K367" s="155" t="s">
        <v>942</v>
      </c>
      <c r="L367" s="17" t="s">
        <v>92</v>
      </c>
      <c r="M367" s="13" t="s">
        <v>60</v>
      </c>
      <c r="N367" s="13">
        <v>1</v>
      </c>
      <c r="O367" s="13"/>
      <c r="P367" s="33" t="str">
        <f t="shared" si="110"/>
        <v>MAIN UNIT</v>
      </c>
      <c r="Q367" s="13" t="s">
        <v>61</v>
      </c>
      <c r="R367" s="13" t="s">
        <v>62</v>
      </c>
      <c r="S367" s="13" t="s">
        <v>49</v>
      </c>
      <c r="T367" s="13" t="s">
        <v>78</v>
      </c>
      <c r="U367" s="13" t="s">
        <v>79</v>
      </c>
      <c r="V367" s="13" t="s">
        <v>112</v>
      </c>
      <c r="W367" s="13" t="s">
        <v>109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  <c r="AU367" s="22" t="s">
        <v>3751</v>
      </c>
    </row>
    <row r="368" spans="1:47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53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1858</v>
      </c>
      <c r="K368" s="155" t="s">
        <v>942</v>
      </c>
      <c r="L368" s="17" t="s">
        <v>67</v>
      </c>
      <c r="M368" s="13" t="s">
        <v>60</v>
      </c>
      <c r="N368" s="13">
        <v>1</v>
      </c>
      <c r="O368" s="13"/>
      <c r="P368" s="33" t="str">
        <f t="shared" si="110"/>
        <v>MAIN UNIT</v>
      </c>
      <c r="Q368" s="13" t="s">
        <v>61</v>
      </c>
      <c r="R368" s="13" t="s">
        <v>62</v>
      </c>
      <c r="S368" s="13" t="s">
        <v>49</v>
      </c>
      <c r="T368" s="13" t="s">
        <v>78</v>
      </c>
      <c r="U368" s="13" t="s">
        <v>79</v>
      </c>
      <c r="V368" s="13" t="s">
        <v>112</v>
      </c>
      <c r="W368" s="13" t="s">
        <v>109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  <c r="AU368" s="22" t="s">
        <v>3751</v>
      </c>
    </row>
    <row r="369" spans="1:47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53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1858</v>
      </c>
      <c r="K369" s="155" t="s">
        <v>942</v>
      </c>
      <c r="L369" s="17" t="s">
        <v>92</v>
      </c>
      <c r="M369" s="13" t="s">
        <v>60</v>
      </c>
      <c r="N369" s="13">
        <v>1</v>
      </c>
      <c r="O369" s="13"/>
      <c r="P369" s="33" t="str">
        <f t="shared" si="110"/>
        <v>MAIN UNIT</v>
      </c>
      <c r="Q369" s="13" t="s">
        <v>61</v>
      </c>
      <c r="R369" s="13" t="s">
        <v>62</v>
      </c>
      <c r="S369" s="13" t="s">
        <v>49</v>
      </c>
      <c r="T369" s="13" t="s">
        <v>78</v>
      </c>
      <c r="U369" s="13" t="s">
        <v>79</v>
      </c>
      <c r="V369" s="13" t="s">
        <v>112</v>
      </c>
      <c r="W369" s="13" t="s">
        <v>109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  <c r="AU369" s="22" t="s">
        <v>3751</v>
      </c>
    </row>
    <row r="370" spans="1:47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53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1858</v>
      </c>
      <c r="K370" s="155" t="s">
        <v>942</v>
      </c>
      <c r="L370" s="17" t="s">
        <v>92</v>
      </c>
      <c r="M370" s="13" t="s">
        <v>60</v>
      </c>
      <c r="N370" s="13">
        <v>1</v>
      </c>
      <c r="O370" s="13"/>
      <c r="P370" s="33" t="str">
        <f t="shared" si="110"/>
        <v>MAIN UNIT</v>
      </c>
      <c r="Q370" s="13" t="s">
        <v>61</v>
      </c>
      <c r="R370" s="13" t="s">
        <v>62</v>
      </c>
      <c r="S370" s="13" t="s">
        <v>49</v>
      </c>
      <c r="T370" s="13" t="s">
        <v>78</v>
      </c>
      <c r="U370" s="13" t="s">
        <v>79</v>
      </c>
      <c r="V370" s="13" t="s">
        <v>112</v>
      </c>
      <c r="W370" s="13" t="s">
        <v>109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  <c r="AU370" s="22" t="s">
        <v>3751</v>
      </c>
    </row>
    <row r="371" spans="1:47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53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1858</v>
      </c>
      <c r="K371" s="155" t="s">
        <v>942</v>
      </c>
      <c r="L371" s="17" t="s">
        <v>92</v>
      </c>
      <c r="M371" s="13" t="s">
        <v>60</v>
      </c>
      <c r="N371" s="13">
        <v>1</v>
      </c>
      <c r="O371" s="13"/>
      <c r="P371" s="33" t="str">
        <f t="shared" si="110"/>
        <v>MAIN UNIT</v>
      </c>
      <c r="Q371" s="13" t="s">
        <v>61</v>
      </c>
      <c r="R371" s="13" t="s">
        <v>62</v>
      </c>
      <c r="S371" s="13" t="s">
        <v>49</v>
      </c>
      <c r="T371" s="13" t="s">
        <v>78</v>
      </c>
      <c r="U371" s="13" t="s">
        <v>79</v>
      </c>
      <c r="V371" s="13" t="s">
        <v>112</v>
      </c>
      <c r="W371" s="13" t="s">
        <v>109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  <c r="AU371" s="22" t="s">
        <v>3751</v>
      </c>
    </row>
    <row r="372" spans="1:47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53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1858</v>
      </c>
      <c r="K372" s="155" t="s">
        <v>942</v>
      </c>
      <c r="L372" s="17" t="s">
        <v>92</v>
      </c>
      <c r="M372" s="13" t="s">
        <v>60</v>
      </c>
      <c r="N372" s="13">
        <v>1</v>
      </c>
      <c r="O372" s="13"/>
      <c r="P372" s="33" t="str">
        <f t="shared" si="110"/>
        <v>MAIN UNIT</v>
      </c>
      <c r="Q372" s="13" t="s">
        <v>61</v>
      </c>
      <c r="R372" s="13" t="s">
        <v>62</v>
      </c>
      <c r="S372" s="13" t="s">
        <v>49</v>
      </c>
      <c r="T372" s="13" t="s">
        <v>78</v>
      </c>
      <c r="U372" s="13" t="s">
        <v>79</v>
      </c>
      <c r="V372" s="13" t="s">
        <v>112</v>
      </c>
      <c r="W372" s="13" t="s">
        <v>109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  <c r="AU372" s="22" t="s">
        <v>3751</v>
      </c>
    </row>
    <row r="373" spans="1:47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55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2575</v>
      </c>
      <c r="K373" s="155" t="s">
        <v>942</v>
      </c>
      <c r="L373" s="17" t="s">
        <v>92</v>
      </c>
      <c r="M373" s="13" t="s">
        <v>60</v>
      </c>
      <c r="N373" s="13">
        <v>1</v>
      </c>
      <c r="O373" s="13"/>
      <c r="P373" s="33" t="str">
        <f t="shared" si="110"/>
        <v>MAIN UNIT</v>
      </c>
      <c r="Q373" s="13" t="s">
        <v>61</v>
      </c>
      <c r="R373" s="13" t="s">
        <v>62</v>
      </c>
      <c r="S373" s="13" t="s">
        <v>50</v>
      </c>
      <c r="T373" s="13" t="s">
        <v>2576</v>
      </c>
      <c r="U373" s="13" t="s">
        <v>2577</v>
      </c>
      <c r="V373" s="13" t="s">
        <v>112</v>
      </c>
      <c r="W373" s="13" t="s">
        <v>109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  <c r="AU373" s="22" t="s">
        <v>3751</v>
      </c>
    </row>
    <row r="374" spans="1:47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55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2575</v>
      </c>
      <c r="K374" s="155" t="s">
        <v>942</v>
      </c>
      <c r="L374" s="17" t="s">
        <v>92</v>
      </c>
      <c r="M374" s="13" t="s">
        <v>60</v>
      </c>
      <c r="N374" s="13">
        <v>1</v>
      </c>
      <c r="O374" s="13"/>
      <c r="P374" s="33" t="str">
        <f t="shared" si="110"/>
        <v>MAIN UNIT</v>
      </c>
      <c r="Q374" s="13" t="s">
        <v>61</v>
      </c>
      <c r="R374" s="13" t="s">
        <v>62</v>
      </c>
      <c r="S374" s="13" t="s">
        <v>50</v>
      </c>
      <c r="T374" s="13" t="s">
        <v>2576</v>
      </c>
      <c r="U374" s="13" t="s">
        <v>2577</v>
      </c>
      <c r="V374" s="13" t="s">
        <v>112</v>
      </c>
      <c r="W374" s="13" t="s">
        <v>109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  <c r="AU374" s="22" t="s">
        <v>3751</v>
      </c>
    </row>
    <row r="375" spans="1:47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55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2575</v>
      </c>
      <c r="K375" s="155" t="s">
        <v>942</v>
      </c>
      <c r="L375" s="17" t="s">
        <v>67</v>
      </c>
      <c r="M375" s="13" t="s">
        <v>60</v>
      </c>
      <c r="N375" s="13">
        <v>1</v>
      </c>
      <c r="O375" s="13"/>
      <c r="P375" s="33" t="str">
        <f t="shared" si="110"/>
        <v>MAIN UNIT</v>
      </c>
      <c r="Q375" s="13" t="s">
        <v>61</v>
      </c>
      <c r="R375" s="13" t="s">
        <v>62</v>
      </c>
      <c r="S375" s="13" t="s">
        <v>50</v>
      </c>
      <c r="T375" s="13" t="s">
        <v>2576</v>
      </c>
      <c r="U375" s="13" t="s">
        <v>2577</v>
      </c>
      <c r="V375" s="13" t="s">
        <v>112</v>
      </c>
      <c r="W375" s="13" t="s">
        <v>109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  <c r="AU375" s="22" t="s">
        <v>3751</v>
      </c>
    </row>
    <row r="376" spans="1:47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55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2575</v>
      </c>
      <c r="K376" s="155" t="s">
        <v>942</v>
      </c>
      <c r="L376" s="17" t="s">
        <v>67</v>
      </c>
      <c r="M376" s="13" t="s">
        <v>60</v>
      </c>
      <c r="N376" s="13">
        <v>1</v>
      </c>
      <c r="O376" s="13"/>
      <c r="P376" s="33" t="str">
        <f t="shared" si="110"/>
        <v>MAIN UNIT</v>
      </c>
      <c r="Q376" s="13" t="s">
        <v>61</v>
      </c>
      <c r="R376" s="13" t="s">
        <v>62</v>
      </c>
      <c r="S376" s="13" t="s">
        <v>50</v>
      </c>
      <c r="T376" s="13" t="s">
        <v>2576</v>
      </c>
      <c r="U376" s="13" t="s">
        <v>2577</v>
      </c>
      <c r="V376" s="13" t="s">
        <v>112</v>
      </c>
      <c r="W376" s="13" t="s">
        <v>109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  <c r="AU376" s="22" t="s">
        <v>3751</v>
      </c>
    </row>
    <row r="377" spans="1:47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53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1777</v>
      </c>
      <c r="K377" s="155" t="s">
        <v>1778</v>
      </c>
      <c r="L377" s="17" t="s">
        <v>92</v>
      </c>
      <c r="M377" s="13" t="s">
        <v>60</v>
      </c>
      <c r="N377" s="13">
        <v>1</v>
      </c>
      <c r="O377" s="13"/>
      <c r="P377" s="33" t="str">
        <f t="shared" si="110"/>
        <v>MAIN UNIT</v>
      </c>
      <c r="Q377" s="13" t="s">
        <v>68</v>
      </c>
      <c r="R377" s="13" t="s">
        <v>62</v>
      </c>
      <c r="S377" s="13" t="s">
        <v>49</v>
      </c>
      <c r="T377" s="13" t="s">
        <v>78</v>
      </c>
      <c r="U377" s="13" t="s">
        <v>79</v>
      </c>
      <c r="V377" s="13" t="s">
        <v>112</v>
      </c>
      <c r="W377" s="13" t="s">
        <v>109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  <c r="AU377" s="22" t="s">
        <v>3752</v>
      </c>
    </row>
    <row r="378" spans="1:47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53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1777</v>
      </c>
      <c r="K378" s="155" t="s">
        <v>1778</v>
      </c>
      <c r="L378" s="17" t="s">
        <v>92</v>
      </c>
      <c r="M378" s="13" t="s">
        <v>60</v>
      </c>
      <c r="N378" s="13">
        <v>1</v>
      </c>
      <c r="O378" s="13"/>
      <c r="P378" s="33" t="str">
        <f t="shared" si="110"/>
        <v>MAIN UNIT</v>
      </c>
      <c r="Q378" s="13" t="s">
        <v>68</v>
      </c>
      <c r="R378" s="13" t="s">
        <v>62</v>
      </c>
      <c r="S378" s="13" t="s">
        <v>49</v>
      </c>
      <c r="T378" s="13" t="s">
        <v>78</v>
      </c>
      <c r="U378" s="13" t="s">
        <v>79</v>
      </c>
      <c r="V378" s="13" t="s">
        <v>112</v>
      </c>
      <c r="W378" s="13" t="s">
        <v>109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  <c r="AU378" s="22" t="s">
        <v>3752</v>
      </c>
    </row>
    <row r="379" spans="1:47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53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1777</v>
      </c>
      <c r="K379" s="155" t="s">
        <v>1778</v>
      </c>
      <c r="L379" s="17" t="s">
        <v>92</v>
      </c>
      <c r="M379" s="13" t="s">
        <v>60</v>
      </c>
      <c r="N379" s="13">
        <v>1</v>
      </c>
      <c r="O379" s="13"/>
      <c r="P379" s="33" t="str">
        <f t="shared" si="110"/>
        <v>MAIN UNIT</v>
      </c>
      <c r="Q379" s="13" t="s">
        <v>68</v>
      </c>
      <c r="R379" s="13" t="s">
        <v>62</v>
      </c>
      <c r="S379" s="13" t="s">
        <v>49</v>
      </c>
      <c r="T379" s="13" t="s">
        <v>78</v>
      </c>
      <c r="U379" s="13" t="s">
        <v>79</v>
      </c>
      <c r="V379" s="13" t="s">
        <v>112</v>
      </c>
      <c r="W379" s="13" t="s">
        <v>109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  <c r="AU379" s="22" t="s">
        <v>3752</v>
      </c>
    </row>
    <row r="380" spans="1:47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53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1777</v>
      </c>
      <c r="K380" s="155" t="s">
        <v>1778</v>
      </c>
      <c r="L380" s="17" t="s">
        <v>92</v>
      </c>
      <c r="M380" s="13" t="s">
        <v>60</v>
      </c>
      <c r="N380" s="13">
        <v>1</v>
      </c>
      <c r="O380" s="13"/>
      <c r="P380" s="33" t="str">
        <f t="shared" si="110"/>
        <v>MAIN UNIT</v>
      </c>
      <c r="Q380" s="13" t="s">
        <v>68</v>
      </c>
      <c r="R380" s="13" t="s">
        <v>62</v>
      </c>
      <c r="S380" s="13" t="s">
        <v>49</v>
      </c>
      <c r="T380" s="13" t="s">
        <v>78</v>
      </c>
      <c r="U380" s="13" t="s">
        <v>79</v>
      </c>
      <c r="V380" s="13" t="s">
        <v>112</v>
      </c>
      <c r="W380" s="13" t="s">
        <v>109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  <c r="AU380" s="22" t="s">
        <v>3752</v>
      </c>
    </row>
    <row r="381" spans="1:47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53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1777</v>
      </c>
      <c r="K381" s="155" t="s">
        <v>1778</v>
      </c>
      <c r="L381" s="17" t="s">
        <v>92</v>
      </c>
      <c r="M381" s="13" t="s">
        <v>60</v>
      </c>
      <c r="N381" s="13">
        <v>1</v>
      </c>
      <c r="O381" s="13"/>
      <c r="P381" s="33" t="str">
        <f t="shared" si="110"/>
        <v>MAIN UNIT</v>
      </c>
      <c r="Q381" s="13" t="s">
        <v>68</v>
      </c>
      <c r="R381" s="13" t="s">
        <v>62</v>
      </c>
      <c r="S381" s="13" t="s">
        <v>49</v>
      </c>
      <c r="T381" s="13" t="s">
        <v>78</v>
      </c>
      <c r="U381" s="13" t="s">
        <v>79</v>
      </c>
      <c r="V381" s="13" t="s">
        <v>112</v>
      </c>
      <c r="W381" s="13" t="s">
        <v>109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  <c r="AU381" s="22" t="s">
        <v>3752</v>
      </c>
    </row>
    <row r="382" spans="1:47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53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1777</v>
      </c>
      <c r="K382" s="155" t="s">
        <v>1778</v>
      </c>
      <c r="L382" s="17" t="s">
        <v>92</v>
      </c>
      <c r="M382" s="13" t="s">
        <v>60</v>
      </c>
      <c r="N382" s="13">
        <v>1</v>
      </c>
      <c r="O382" s="13"/>
      <c r="P382" s="33" t="str">
        <f t="shared" si="110"/>
        <v>MAIN UNIT</v>
      </c>
      <c r="Q382" s="13" t="s">
        <v>68</v>
      </c>
      <c r="R382" s="13" t="s">
        <v>62</v>
      </c>
      <c r="S382" s="13" t="s">
        <v>49</v>
      </c>
      <c r="T382" s="13" t="s">
        <v>78</v>
      </c>
      <c r="U382" s="13" t="s">
        <v>79</v>
      </c>
      <c r="V382" s="13" t="s">
        <v>112</v>
      </c>
      <c r="W382" s="13" t="s">
        <v>109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  <c r="AU382" s="22" t="s">
        <v>3752</v>
      </c>
    </row>
    <row r="383" spans="1:47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53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1777</v>
      </c>
      <c r="K383" s="155" t="s">
        <v>1778</v>
      </c>
      <c r="L383" s="17" t="s">
        <v>92</v>
      </c>
      <c r="M383" s="13" t="s">
        <v>60</v>
      </c>
      <c r="N383" s="13">
        <v>1</v>
      </c>
      <c r="O383" s="13"/>
      <c r="P383" s="33" t="str">
        <f t="shared" si="110"/>
        <v>MAIN UNIT</v>
      </c>
      <c r="Q383" s="13" t="s">
        <v>68</v>
      </c>
      <c r="R383" s="13" t="s">
        <v>62</v>
      </c>
      <c r="S383" s="13" t="s">
        <v>49</v>
      </c>
      <c r="T383" s="13" t="s">
        <v>78</v>
      </c>
      <c r="U383" s="13" t="s">
        <v>79</v>
      </c>
      <c r="V383" s="13" t="s">
        <v>112</v>
      </c>
      <c r="W383" s="13" t="s">
        <v>109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  <c r="AU383" s="22" t="s">
        <v>3752</v>
      </c>
    </row>
    <row r="384" spans="1:47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53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1777</v>
      </c>
      <c r="K384" s="155" t="s">
        <v>1778</v>
      </c>
      <c r="L384" s="17" t="s">
        <v>92</v>
      </c>
      <c r="M384" s="13" t="s">
        <v>60</v>
      </c>
      <c r="N384" s="13">
        <v>1</v>
      </c>
      <c r="O384" s="13"/>
      <c r="P384" s="33" t="str">
        <f t="shared" si="110"/>
        <v>MAIN UNIT</v>
      </c>
      <c r="Q384" s="13" t="s">
        <v>68</v>
      </c>
      <c r="R384" s="13" t="s">
        <v>62</v>
      </c>
      <c r="S384" s="13" t="s">
        <v>49</v>
      </c>
      <c r="T384" s="13" t="s">
        <v>78</v>
      </c>
      <c r="U384" s="13" t="s">
        <v>79</v>
      </c>
      <c r="V384" s="13" t="s">
        <v>112</v>
      </c>
      <c r="W384" s="13" t="s">
        <v>109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  <c r="AU384" s="22" t="s">
        <v>3752</v>
      </c>
    </row>
    <row r="385" spans="1:47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53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1777</v>
      </c>
      <c r="K385" s="155" t="s">
        <v>1778</v>
      </c>
      <c r="L385" s="17" t="s">
        <v>92</v>
      </c>
      <c r="M385" s="13" t="s">
        <v>60</v>
      </c>
      <c r="N385" s="13">
        <v>1</v>
      </c>
      <c r="O385" s="13"/>
      <c r="P385" s="33" t="str">
        <f t="shared" si="110"/>
        <v>MAIN UNIT</v>
      </c>
      <c r="Q385" s="13" t="s">
        <v>68</v>
      </c>
      <c r="R385" s="13" t="s">
        <v>62</v>
      </c>
      <c r="S385" s="13" t="s">
        <v>49</v>
      </c>
      <c r="T385" s="13" t="s">
        <v>78</v>
      </c>
      <c r="U385" s="13" t="s">
        <v>79</v>
      </c>
      <c r="V385" s="13" t="s">
        <v>112</v>
      </c>
      <c r="W385" s="13" t="s">
        <v>109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  <c r="AU385" s="22" t="s">
        <v>3752</v>
      </c>
    </row>
    <row r="386" spans="1:47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53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1777</v>
      </c>
      <c r="K386" s="155" t="s">
        <v>1778</v>
      </c>
      <c r="L386" s="17" t="s">
        <v>92</v>
      </c>
      <c r="M386" s="13" t="s">
        <v>60</v>
      </c>
      <c r="N386" s="13">
        <v>1</v>
      </c>
      <c r="O386" s="13"/>
      <c r="P386" s="33" t="str">
        <f t="shared" si="110"/>
        <v>MAIN UNIT</v>
      </c>
      <c r="Q386" s="13" t="s">
        <v>68</v>
      </c>
      <c r="R386" s="13" t="s">
        <v>62</v>
      </c>
      <c r="S386" s="13" t="s">
        <v>49</v>
      </c>
      <c r="T386" s="13" t="s">
        <v>78</v>
      </c>
      <c r="U386" s="13" t="s">
        <v>79</v>
      </c>
      <c r="V386" s="13" t="s">
        <v>112</v>
      </c>
      <c r="W386" s="13" t="s">
        <v>109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  <c r="AU386" s="22" t="s">
        <v>3752</v>
      </c>
    </row>
    <row r="387" spans="1:47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53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1777</v>
      </c>
      <c r="K387" s="155" t="s">
        <v>1778</v>
      </c>
      <c r="L387" s="17" t="s">
        <v>92</v>
      </c>
      <c r="M387" s="13" t="s">
        <v>60</v>
      </c>
      <c r="N387" s="13">
        <v>1</v>
      </c>
      <c r="O387" s="13"/>
      <c r="P387" s="33" t="str">
        <f t="shared" si="110"/>
        <v>MAIN UNIT</v>
      </c>
      <c r="Q387" s="13" t="s">
        <v>68</v>
      </c>
      <c r="R387" s="13" t="s">
        <v>62</v>
      </c>
      <c r="S387" s="13" t="s">
        <v>49</v>
      </c>
      <c r="T387" s="13" t="s">
        <v>78</v>
      </c>
      <c r="U387" s="13" t="s">
        <v>79</v>
      </c>
      <c r="V387" s="13" t="s">
        <v>112</v>
      </c>
      <c r="W387" s="13" t="s">
        <v>109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  <c r="AU387" s="22" t="s">
        <v>3752</v>
      </c>
    </row>
    <row r="388" spans="1:47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53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1777</v>
      </c>
      <c r="K388" s="155" t="s">
        <v>1778</v>
      </c>
      <c r="L388" s="17" t="s">
        <v>92</v>
      </c>
      <c r="M388" s="13" t="s">
        <v>60</v>
      </c>
      <c r="N388" s="13">
        <v>1</v>
      </c>
      <c r="O388" s="13"/>
      <c r="P388" s="33" t="str">
        <f t="shared" si="110"/>
        <v>MAIN UNIT</v>
      </c>
      <c r="Q388" s="13" t="s">
        <v>68</v>
      </c>
      <c r="R388" s="13" t="s">
        <v>62</v>
      </c>
      <c r="S388" s="13" t="s">
        <v>49</v>
      </c>
      <c r="T388" s="13" t="s">
        <v>78</v>
      </c>
      <c r="U388" s="13" t="s">
        <v>79</v>
      </c>
      <c r="V388" s="13" t="s">
        <v>112</v>
      </c>
      <c r="W388" s="13" t="s">
        <v>109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  <c r="AU388" s="22" t="s">
        <v>3752</v>
      </c>
    </row>
    <row r="389" spans="1:47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53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1777</v>
      </c>
      <c r="K389" s="155" t="s">
        <v>1778</v>
      </c>
      <c r="L389" s="17" t="s">
        <v>92</v>
      </c>
      <c r="M389" s="13" t="s">
        <v>60</v>
      </c>
      <c r="N389" s="13">
        <v>1</v>
      </c>
      <c r="O389" s="13"/>
      <c r="P389" s="33" t="str">
        <f t="shared" si="110"/>
        <v>MAIN UNIT</v>
      </c>
      <c r="Q389" s="13" t="s">
        <v>68</v>
      </c>
      <c r="R389" s="13" t="s">
        <v>62</v>
      </c>
      <c r="S389" s="13" t="s">
        <v>49</v>
      </c>
      <c r="T389" s="13" t="s">
        <v>78</v>
      </c>
      <c r="U389" s="13" t="s">
        <v>79</v>
      </c>
      <c r="V389" s="13" t="s">
        <v>112</v>
      </c>
      <c r="W389" s="13" t="s">
        <v>109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  <c r="AU389" s="22" t="s">
        <v>3752</v>
      </c>
    </row>
    <row r="390" spans="1:47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53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1777</v>
      </c>
      <c r="K390" s="155" t="s">
        <v>1778</v>
      </c>
      <c r="L390" s="17" t="s">
        <v>92</v>
      </c>
      <c r="M390" s="13" t="s">
        <v>60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68</v>
      </c>
      <c r="R390" s="13" t="s">
        <v>62</v>
      </c>
      <c r="S390" s="13" t="s">
        <v>49</v>
      </c>
      <c r="T390" s="13" t="s">
        <v>78</v>
      </c>
      <c r="U390" s="13" t="s">
        <v>79</v>
      </c>
      <c r="V390" s="13" t="s">
        <v>112</v>
      </c>
      <c r="W390" s="13" t="s">
        <v>109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  <c r="AU390" s="22" t="s">
        <v>3752</v>
      </c>
    </row>
    <row r="391" spans="1:47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53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1777</v>
      </c>
      <c r="K391" s="155" t="s">
        <v>1778</v>
      </c>
      <c r="L391" s="17" t="s">
        <v>92</v>
      </c>
      <c r="M391" s="13" t="s">
        <v>60</v>
      </c>
      <c r="N391" s="13">
        <v>1</v>
      </c>
      <c r="O391" s="13"/>
      <c r="P391" s="33" t="str">
        <f t="shared" si="127"/>
        <v>MAIN UNIT</v>
      </c>
      <c r="Q391" s="13" t="s">
        <v>68</v>
      </c>
      <c r="R391" s="13" t="s">
        <v>62</v>
      </c>
      <c r="S391" s="13" t="s">
        <v>49</v>
      </c>
      <c r="T391" s="13" t="s">
        <v>78</v>
      </c>
      <c r="U391" s="13" t="s">
        <v>79</v>
      </c>
      <c r="V391" s="13" t="s">
        <v>112</v>
      </c>
      <c r="W391" s="13" t="s">
        <v>109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  <c r="AU391" s="22" t="s">
        <v>3752</v>
      </c>
    </row>
    <row r="392" spans="1:47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53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1777</v>
      </c>
      <c r="K392" s="155" t="s">
        <v>1778</v>
      </c>
      <c r="L392" s="17" t="s">
        <v>92</v>
      </c>
      <c r="M392" s="13" t="s">
        <v>60</v>
      </c>
      <c r="N392" s="13">
        <v>1</v>
      </c>
      <c r="O392" s="13"/>
      <c r="P392" s="33" t="str">
        <f t="shared" si="127"/>
        <v>MAIN UNIT</v>
      </c>
      <c r="Q392" s="13" t="s">
        <v>68</v>
      </c>
      <c r="R392" s="13" t="s">
        <v>62</v>
      </c>
      <c r="S392" s="13" t="s">
        <v>49</v>
      </c>
      <c r="T392" s="13" t="s">
        <v>78</v>
      </c>
      <c r="U392" s="13" t="s">
        <v>79</v>
      </c>
      <c r="V392" s="13" t="s">
        <v>112</v>
      </c>
      <c r="W392" s="13" t="s">
        <v>109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  <c r="AU392" s="22" t="s">
        <v>3752</v>
      </c>
    </row>
    <row r="393" spans="1:47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53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1777</v>
      </c>
      <c r="K393" s="155" t="s">
        <v>1778</v>
      </c>
      <c r="L393" s="17" t="s">
        <v>67</v>
      </c>
      <c r="M393" s="13" t="s">
        <v>60</v>
      </c>
      <c r="N393" s="13">
        <v>1</v>
      </c>
      <c r="O393" s="13"/>
      <c r="P393" s="33" t="str">
        <f t="shared" si="127"/>
        <v>MAIN UNIT</v>
      </c>
      <c r="Q393" s="13" t="s">
        <v>68</v>
      </c>
      <c r="R393" s="13" t="s">
        <v>62</v>
      </c>
      <c r="S393" s="13" t="s">
        <v>49</v>
      </c>
      <c r="T393" s="13" t="s">
        <v>78</v>
      </c>
      <c r="U393" s="13" t="s">
        <v>79</v>
      </c>
      <c r="V393" s="13" t="s">
        <v>112</v>
      </c>
      <c r="W393" s="13" t="s">
        <v>109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  <c r="AU393" s="22" t="s">
        <v>3752</v>
      </c>
    </row>
    <row r="394" spans="1:47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53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1777</v>
      </c>
      <c r="K394" s="155" t="s">
        <v>1778</v>
      </c>
      <c r="L394" s="17" t="s">
        <v>67</v>
      </c>
      <c r="M394" s="13" t="s">
        <v>60</v>
      </c>
      <c r="N394" s="13">
        <v>1</v>
      </c>
      <c r="O394" s="13"/>
      <c r="P394" s="33" t="str">
        <f t="shared" si="127"/>
        <v>MAIN UNIT</v>
      </c>
      <c r="Q394" s="13" t="s">
        <v>68</v>
      </c>
      <c r="R394" s="13" t="s">
        <v>62</v>
      </c>
      <c r="S394" s="13" t="s">
        <v>49</v>
      </c>
      <c r="T394" s="13" t="s">
        <v>78</v>
      </c>
      <c r="U394" s="13" t="s">
        <v>79</v>
      </c>
      <c r="V394" s="13" t="s">
        <v>112</v>
      </c>
      <c r="W394" s="13" t="s">
        <v>109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  <c r="AU394" s="22" t="s">
        <v>3752</v>
      </c>
    </row>
    <row r="395" spans="1:47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53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1777</v>
      </c>
      <c r="K395" s="155" t="s">
        <v>1778</v>
      </c>
      <c r="L395" s="17" t="s">
        <v>67</v>
      </c>
      <c r="M395" s="13" t="s">
        <v>60</v>
      </c>
      <c r="N395" s="13">
        <v>1</v>
      </c>
      <c r="O395" s="13"/>
      <c r="P395" s="33" t="str">
        <f t="shared" si="127"/>
        <v>MAIN UNIT</v>
      </c>
      <c r="Q395" s="13" t="s">
        <v>68</v>
      </c>
      <c r="R395" s="13" t="s">
        <v>62</v>
      </c>
      <c r="S395" s="13" t="s">
        <v>49</v>
      </c>
      <c r="T395" s="13" t="s">
        <v>78</v>
      </c>
      <c r="U395" s="13" t="s">
        <v>79</v>
      </c>
      <c r="V395" s="13" t="s">
        <v>112</v>
      </c>
      <c r="W395" s="13" t="s">
        <v>109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  <c r="AU395" s="22" t="s">
        <v>3752</v>
      </c>
    </row>
    <row r="396" spans="1:47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47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760</v>
      </c>
      <c r="K396" s="155" t="s">
        <v>761</v>
      </c>
      <c r="L396" s="17" t="s">
        <v>484</v>
      </c>
      <c r="M396" s="13" t="s">
        <v>60</v>
      </c>
      <c r="N396" s="13">
        <v>1</v>
      </c>
      <c r="O396" s="13"/>
      <c r="P396" s="33" t="str">
        <f t="shared" si="127"/>
        <v>MAIN UNIT</v>
      </c>
      <c r="Q396" s="13" t="s">
        <v>61</v>
      </c>
      <c r="R396" s="13" t="s">
        <v>62</v>
      </c>
      <c r="S396" s="13" t="s">
        <v>261</v>
      </c>
      <c r="T396" s="13" t="s">
        <v>78</v>
      </c>
      <c r="U396" s="13" t="s">
        <v>79</v>
      </c>
      <c r="V396" s="13" t="s">
        <v>762</v>
      </c>
      <c r="W396" s="13" t="s">
        <v>64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  <c r="AU396" s="22" t="s">
        <v>3750</v>
      </c>
    </row>
    <row r="397" spans="1:47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48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1414</v>
      </c>
      <c r="K397" s="155" t="s">
        <v>1415</v>
      </c>
      <c r="L397" s="17" t="s">
        <v>92</v>
      </c>
      <c r="M397" s="13" t="s">
        <v>60</v>
      </c>
      <c r="N397" s="13">
        <v>1</v>
      </c>
      <c r="O397" s="13"/>
      <c r="P397" s="33" t="str">
        <f t="shared" si="127"/>
        <v>MAIN UNIT</v>
      </c>
      <c r="Q397" s="13" t="s">
        <v>61</v>
      </c>
      <c r="R397" s="13" t="s">
        <v>62</v>
      </c>
      <c r="S397" s="13" t="s">
        <v>49</v>
      </c>
      <c r="T397" s="13" t="s">
        <v>78</v>
      </c>
      <c r="U397" s="13" t="s">
        <v>79</v>
      </c>
      <c r="V397" s="13" t="s">
        <v>131</v>
      </c>
      <c r="W397" s="13" t="s">
        <v>109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  <c r="AU397" s="22" t="s">
        <v>3752</v>
      </c>
    </row>
    <row r="398" spans="1:47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53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1933</v>
      </c>
      <c r="K398" s="155" t="s">
        <v>1415</v>
      </c>
      <c r="L398" s="17" t="s">
        <v>67</v>
      </c>
      <c r="M398" s="13" t="s">
        <v>60</v>
      </c>
      <c r="N398" s="13">
        <v>1</v>
      </c>
      <c r="O398" s="13"/>
      <c r="P398" s="33" t="str">
        <f t="shared" si="127"/>
        <v>MAIN UNIT</v>
      </c>
      <c r="Q398" s="13" t="s">
        <v>61</v>
      </c>
      <c r="R398" s="13" t="s">
        <v>62</v>
      </c>
      <c r="S398" s="13" t="s">
        <v>49</v>
      </c>
      <c r="T398" s="13" t="s">
        <v>78</v>
      </c>
      <c r="U398" s="13" t="s">
        <v>79</v>
      </c>
      <c r="V398" s="13" t="s">
        <v>131</v>
      </c>
      <c r="W398" s="13" t="s">
        <v>109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  <c r="AU398" s="22" t="s">
        <v>3752</v>
      </c>
    </row>
    <row r="399" spans="1:47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54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2223</v>
      </c>
      <c r="K399" s="155" t="s">
        <v>1415</v>
      </c>
      <c r="L399" s="17" t="s">
        <v>92</v>
      </c>
      <c r="M399" s="13" t="s">
        <v>60</v>
      </c>
      <c r="N399" s="13">
        <v>1</v>
      </c>
      <c r="O399" s="13"/>
      <c r="P399" s="33" t="str">
        <f t="shared" si="127"/>
        <v>MAIN UNIT</v>
      </c>
      <c r="Q399" s="13" t="s">
        <v>61</v>
      </c>
      <c r="R399" s="13" t="s">
        <v>62</v>
      </c>
      <c r="S399" s="13" t="s">
        <v>49</v>
      </c>
      <c r="T399" s="13" t="s">
        <v>78</v>
      </c>
      <c r="U399" s="13" t="s">
        <v>79</v>
      </c>
      <c r="V399" s="13" t="s">
        <v>131</v>
      </c>
      <c r="W399" s="13" t="s">
        <v>109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  <c r="AU399" s="22" t="s">
        <v>3752</v>
      </c>
    </row>
    <row r="400" spans="1:47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54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2223</v>
      </c>
      <c r="K400" s="155" t="s">
        <v>1415</v>
      </c>
      <c r="L400" s="17" t="s">
        <v>67</v>
      </c>
      <c r="M400" s="13" t="s">
        <v>60</v>
      </c>
      <c r="N400" s="13">
        <v>1</v>
      </c>
      <c r="O400" s="13"/>
      <c r="P400" s="33" t="str">
        <f t="shared" si="127"/>
        <v>MAIN UNIT</v>
      </c>
      <c r="Q400" s="13" t="s">
        <v>61</v>
      </c>
      <c r="R400" s="13" t="s">
        <v>62</v>
      </c>
      <c r="S400" s="13" t="s">
        <v>49</v>
      </c>
      <c r="T400" s="13" t="s">
        <v>78</v>
      </c>
      <c r="U400" s="13" t="s">
        <v>79</v>
      </c>
      <c r="V400" s="13" t="s">
        <v>131</v>
      </c>
      <c r="W400" s="13" t="s">
        <v>109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  <c r="AU400" s="22" t="s">
        <v>3752</v>
      </c>
    </row>
    <row r="401" spans="1:47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55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2535</v>
      </c>
      <c r="K401" s="155" t="s">
        <v>1415</v>
      </c>
      <c r="L401" s="17" t="s">
        <v>92</v>
      </c>
      <c r="M401" s="13" t="s">
        <v>60</v>
      </c>
      <c r="N401" s="13">
        <v>1</v>
      </c>
      <c r="O401" s="13"/>
      <c r="P401" s="33" t="str">
        <f t="shared" si="127"/>
        <v>MAIN UNIT</v>
      </c>
      <c r="Q401" s="13" t="s">
        <v>61</v>
      </c>
      <c r="R401" s="13" t="s">
        <v>62</v>
      </c>
      <c r="S401" s="13" t="s">
        <v>49</v>
      </c>
      <c r="T401" s="13" t="s">
        <v>78</v>
      </c>
      <c r="U401" s="13" t="s">
        <v>79</v>
      </c>
      <c r="V401" s="13" t="s">
        <v>121</v>
      </c>
      <c r="W401" s="13" t="s">
        <v>109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  <c r="AU401" s="22" t="s">
        <v>3752</v>
      </c>
    </row>
    <row r="402" spans="1:47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55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2535</v>
      </c>
      <c r="K402" s="155" t="s">
        <v>1415</v>
      </c>
      <c r="L402" s="17" t="s">
        <v>92</v>
      </c>
      <c r="M402" s="13" t="s">
        <v>60</v>
      </c>
      <c r="N402" s="13">
        <v>1</v>
      </c>
      <c r="O402" s="13"/>
      <c r="P402" s="33" t="str">
        <f t="shared" si="127"/>
        <v>MAIN UNIT</v>
      </c>
      <c r="Q402" s="13" t="s">
        <v>61</v>
      </c>
      <c r="R402" s="13" t="s">
        <v>62</v>
      </c>
      <c r="S402" s="13" t="s">
        <v>49</v>
      </c>
      <c r="T402" s="13" t="s">
        <v>78</v>
      </c>
      <c r="U402" s="13" t="s">
        <v>79</v>
      </c>
      <c r="V402" s="13" t="s">
        <v>121</v>
      </c>
      <c r="W402" s="13" t="s">
        <v>109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  <c r="AU402" s="22" t="s">
        <v>3752</v>
      </c>
    </row>
    <row r="403" spans="1:47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55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2535</v>
      </c>
      <c r="K403" s="155" t="s">
        <v>1415</v>
      </c>
      <c r="L403" s="17" t="s">
        <v>67</v>
      </c>
      <c r="M403" s="13" t="s">
        <v>60</v>
      </c>
      <c r="N403" s="13">
        <v>1</v>
      </c>
      <c r="O403" s="13"/>
      <c r="P403" s="33" t="str">
        <f t="shared" si="127"/>
        <v>MAIN UNIT</v>
      </c>
      <c r="Q403" s="13" t="s">
        <v>61</v>
      </c>
      <c r="R403" s="13" t="s">
        <v>62</v>
      </c>
      <c r="S403" s="13" t="s">
        <v>49</v>
      </c>
      <c r="T403" s="13" t="s">
        <v>78</v>
      </c>
      <c r="U403" s="13" t="s">
        <v>79</v>
      </c>
      <c r="V403" s="13" t="s">
        <v>121</v>
      </c>
      <c r="W403" s="13" t="s">
        <v>109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  <c r="AU403" s="22" t="s">
        <v>3752</v>
      </c>
    </row>
    <row r="404" spans="1:47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54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2439</v>
      </c>
      <c r="K404" s="155" t="s">
        <v>2440</v>
      </c>
      <c r="L404" s="17" t="s">
        <v>67</v>
      </c>
      <c r="M404" s="13" t="s">
        <v>60</v>
      </c>
      <c r="N404" s="13">
        <v>1</v>
      </c>
      <c r="O404" s="13"/>
      <c r="P404" s="33" t="str">
        <f t="shared" si="127"/>
        <v>MAIN UNIT</v>
      </c>
      <c r="Q404" s="13" t="s">
        <v>68</v>
      </c>
      <c r="R404" s="13" t="s">
        <v>62</v>
      </c>
      <c r="S404" s="13" t="s">
        <v>50</v>
      </c>
      <c r="T404" s="13" t="s">
        <v>69</v>
      </c>
      <c r="U404" s="13" t="s">
        <v>70</v>
      </c>
      <c r="V404" s="13" t="s">
        <v>71</v>
      </c>
      <c r="W404" s="13" t="s">
        <v>64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  <c r="AU404" s="22" t="s">
        <v>3240</v>
      </c>
    </row>
    <row r="405" spans="1:47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41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208</v>
      </c>
      <c r="K405" s="155" t="s">
        <v>209</v>
      </c>
      <c r="L405" s="17" t="s">
        <v>92</v>
      </c>
      <c r="M405" s="13" t="s">
        <v>60</v>
      </c>
      <c r="N405" s="13">
        <v>1</v>
      </c>
      <c r="O405" s="13"/>
      <c r="P405" s="33" t="str">
        <f t="shared" si="127"/>
        <v>MAIN UNIT</v>
      </c>
      <c r="Q405" s="13" t="s">
        <v>68</v>
      </c>
      <c r="R405" s="13" t="s">
        <v>62</v>
      </c>
      <c r="S405" s="13" t="s">
        <v>50</v>
      </c>
      <c r="T405" s="13" t="s">
        <v>69</v>
      </c>
      <c r="U405" s="13" t="s">
        <v>70</v>
      </c>
      <c r="V405" s="13" t="s">
        <v>71</v>
      </c>
      <c r="W405" s="13" t="s">
        <v>64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  <c r="AU405" s="22" t="s">
        <v>3240</v>
      </c>
    </row>
    <row r="406" spans="1:47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41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208</v>
      </c>
      <c r="K406" s="155" t="s">
        <v>209</v>
      </c>
      <c r="L406" s="17" t="s">
        <v>67</v>
      </c>
      <c r="M406" s="13" t="s">
        <v>60</v>
      </c>
      <c r="N406" s="13">
        <v>1</v>
      </c>
      <c r="O406" s="13"/>
      <c r="P406" s="33" t="str">
        <f t="shared" si="127"/>
        <v>MAIN UNIT</v>
      </c>
      <c r="Q406" s="13" t="s">
        <v>68</v>
      </c>
      <c r="R406" s="13" t="s">
        <v>62</v>
      </c>
      <c r="S406" s="13" t="s">
        <v>50</v>
      </c>
      <c r="T406" s="13" t="s">
        <v>69</v>
      </c>
      <c r="U406" s="13" t="s">
        <v>70</v>
      </c>
      <c r="V406" s="13" t="s">
        <v>71</v>
      </c>
      <c r="W406" s="13" t="s">
        <v>64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  <c r="AU406" s="22" t="s">
        <v>3240</v>
      </c>
    </row>
    <row r="407" spans="1:47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48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1207</v>
      </c>
      <c r="K407" s="155" t="s">
        <v>209</v>
      </c>
      <c r="L407" s="17" t="s">
        <v>92</v>
      </c>
      <c r="M407" s="13" t="s">
        <v>60</v>
      </c>
      <c r="N407" s="13">
        <v>1</v>
      </c>
      <c r="O407" s="13"/>
      <c r="P407" s="33" t="str">
        <f t="shared" si="127"/>
        <v>MAIN UNIT</v>
      </c>
      <c r="Q407" s="13" t="s">
        <v>61</v>
      </c>
      <c r="R407" s="13" t="s">
        <v>62</v>
      </c>
      <c r="S407" s="13" t="s">
        <v>50</v>
      </c>
      <c r="T407" s="13" t="s">
        <v>69</v>
      </c>
      <c r="U407" s="13" t="s">
        <v>70</v>
      </c>
      <c r="V407" s="13" t="s">
        <v>71</v>
      </c>
      <c r="W407" s="13" t="s">
        <v>64</v>
      </c>
      <c r="X407" s="135">
        <v>1217968</v>
      </c>
      <c r="Y407" s="156" t="s">
        <v>1058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  <c r="AU407" s="22" t="s">
        <v>3240</v>
      </c>
    </row>
    <row r="408" spans="1:47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48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1207</v>
      </c>
      <c r="K408" s="155" t="s">
        <v>209</v>
      </c>
      <c r="L408" s="17" t="s">
        <v>67</v>
      </c>
      <c r="M408" s="13" t="s">
        <v>60</v>
      </c>
      <c r="N408" s="13">
        <v>1</v>
      </c>
      <c r="O408" s="13"/>
      <c r="P408" s="33" t="str">
        <f t="shared" si="127"/>
        <v>MAIN UNIT</v>
      </c>
      <c r="Q408" s="13" t="s">
        <v>61</v>
      </c>
      <c r="R408" s="13" t="s">
        <v>62</v>
      </c>
      <c r="S408" s="13" t="s">
        <v>50</v>
      </c>
      <c r="T408" s="13" t="s">
        <v>69</v>
      </c>
      <c r="U408" s="13" t="s">
        <v>70</v>
      </c>
      <c r="V408" s="13" t="s">
        <v>71</v>
      </c>
      <c r="W408" s="13" t="s">
        <v>64</v>
      </c>
      <c r="X408" s="135">
        <v>879563</v>
      </c>
      <c r="Y408" s="156" t="s">
        <v>1058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  <c r="AU408" s="22" t="s">
        <v>3240</v>
      </c>
    </row>
    <row r="409" spans="1:47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55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2543</v>
      </c>
      <c r="K409" s="155" t="s">
        <v>209</v>
      </c>
      <c r="L409" s="17" t="s">
        <v>92</v>
      </c>
      <c r="M409" s="13" t="s">
        <v>60</v>
      </c>
      <c r="N409" s="13">
        <v>1</v>
      </c>
      <c r="O409" s="13"/>
      <c r="P409" s="33" t="str">
        <f t="shared" si="127"/>
        <v>MAIN UNIT</v>
      </c>
      <c r="Q409" s="13" t="s">
        <v>61</v>
      </c>
      <c r="R409" s="13" t="s">
        <v>62</v>
      </c>
      <c r="S409" s="13" t="s">
        <v>50</v>
      </c>
      <c r="T409" s="13" t="s">
        <v>69</v>
      </c>
      <c r="U409" s="13" t="s">
        <v>70</v>
      </c>
      <c r="V409" s="13" t="s">
        <v>71</v>
      </c>
      <c r="W409" s="13" t="s">
        <v>64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  <c r="AU409" s="22" t="s">
        <v>3240</v>
      </c>
    </row>
    <row r="410" spans="1:47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55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2543</v>
      </c>
      <c r="K410" s="155" t="s">
        <v>209</v>
      </c>
      <c r="L410" s="17" t="s">
        <v>92</v>
      </c>
      <c r="M410" s="13" t="s">
        <v>60</v>
      </c>
      <c r="N410" s="13">
        <v>1</v>
      </c>
      <c r="O410" s="13"/>
      <c r="P410" s="33" t="str">
        <f t="shared" si="127"/>
        <v>MAIN UNIT</v>
      </c>
      <c r="Q410" s="13" t="s">
        <v>61</v>
      </c>
      <c r="R410" s="13" t="s">
        <v>62</v>
      </c>
      <c r="S410" s="13" t="s">
        <v>50</v>
      </c>
      <c r="T410" s="13" t="s">
        <v>69</v>
      </c>
      <c r="U410" s="13" t="s">
        <v>70</v>
      </c>
      <c r="V410" s="13" t="s">
        <v>71</v>
      </c>
      <c r="W410" s="13" t="s">
        <v>64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  <c r="AU410" s="22" t="s">
        <v>3240</v>
      </c>
    </row>
    <row r="411" spans="1:47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55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2543</v>
      </c>
      <c r="K411" s="155" t="s">
        <v>209</v>
      </c>
      <c r="L411" s="17" t="s">
        <v>92</v>
      </c>
      <c r="M411" s="13" t="s">
        <v>60</v>
      </c>
      <c r="N411" s="13">
        <v>1</v>
      </c>
      <c r="O411" s="13"/>
      <c r="P411" s="33" t="str">
        <f t="shared" si="127"/>
        <v>MAIN UNIT</v>
      </c>
      <c r="Q411" s="13" t="s">
        <v>61</v>
      </c>
      <c r="R411" s="13" t="s">
        <v>62</v>
      </c>
      <c r="S411" s="13" t="s">
        <v>50</v>
      </c>
      <c r="T411" s="13" t="s">
        <v>69</v>
      </c>
      <c r="U411" s="13" t="s">
        <v>70</v>
      </c>
      <c r="V411" s="13" t="s">
        <v>71</v>
      </c>
      <c r="W411" s="13" t="s">
        <v>64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  <c r="AU411" s="22" t="s">
        <v>3240</v>
      </c>
    </row>
    <row r="412" spans="1:47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2543</v>
      </c>
      <c r="K412" s="155" t="s">
        <v>209</v>
      </c>
      <c r="L412" s="17" t="s">
        <v>2780</v>
      </c>
      <c r="M412" s="13" t="s">
        <v>60</v>
      </c>
      <c r="N412" s="13">
        <v>1</v>
      </c>
      <c r="O412" s="13"/>
      <c r="P412" s="33" t="str">
        <f t="shared" si="127"/>
        <v>MAIN UNIT</v>
      </c>
      <c r="Q412" s="13" t="s">
        <v>61</v>
      </c>
      <c r="R412" s="13" t="s">
        <v>2055</v>
      </c>
      <c r="S412" s="13" t="s">
        <v>50</v>
      </c>
      <c r="T412" s="13" t="s">
        <v>69</v>
      </c>
      <c r="U412" s="13" t="s">
        <v>70</v>
      </c>
      <c r="V412" s="13" t="s">
        <v>71</v>
      </c>
      <c r="W412" s="13" t="s">
        <v>64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  <c r="AU412" s="22" t="s">
        <v>3240</v>
      </c>
    </row>
    <row r="413" spans="1:47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3066</v>
      </c>
      <c r="K413" s="155" t="s">
        <v>3067</v>
      </c>
      <c r="L413" s="17" t="s">
        <v>3068</v>
      </c>
      <c r="M413" s="13" t="s">
        <v>2054</v>
      </c>
      <c r="N413" s="13">
        <v>1</v>
      </c>
      <c r="O413" s="13"/>
      <c r="P413" s="33" t="str">
        <f t="shared" si="127"/>
        <v>MAIN UNIT</v>
      </c>
      <c r="Q413" s="13" t="s">
        <v>68</v>
      </c>
      <c r="R413" s="13" t="s">
        <v>2055</v>
      </c>
      <c r="S413" s="13" t="s">
        <v>50</v>
      </c>
      <c r="T413" s="13" t="s">
        <v>69</v>
      </c>
      <c r="U413" s="13" t="s">
        <v>70</v>
      </c>
      <c r="V413" s="13" t="s">
        <v>102</v>
      </c>
      <c r="W413" s="13" t="s">
        <v>64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  <c r="AU413" s="22" t="s">
        <v>3240</v>
      </c>
    </row>
    <row r="414" spans="1:47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54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2035</v>
      </c>
      <c r="K414" s="155" t="s">
        <v>2036</v>
      </c>
      <c r="L414" s="17" t="s">
        <v>67</v>
      </c>
      <c r="M414" s="13" t="s">
        <v>60</v>
      </c>
      <c r="N414" s="13">
        <v>1</v>
      </c>
      <c r="O414" s="13"/>
      <c r="P414" s="33" t="str">
        <f t="shared" si="127"/>
        <v>MAIN UNIT</v>
      </c>
      <c r="Q414" s="13" t="s">
        <v>68</v>
      </c>
      <c r="R414" s="13" t="s">
        <v>62</v>
      </c>
      <c r="S414" s="13" t="s">
        <v>50</v>
      </c>
      <c r="T414" s="13" t="s">
        <v>69</v>
      </c>
      <c r="U414" s="13" t="s">
        <v>70</v>
      </c>
      <c r="V414" s="13" t="s">
        <v>71</v>
      </c>
      <c r="W414" s="13" t="s">
        <v>64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  <c r="AU414" s="22" t="s">
        <v>3240</v>
      </c>
    </row>
    <row r="415" spans="1:47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55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2482</v>
      </c>
      <c r="K415" s="155" t="s">
        <v>2483</v>
      </c>
      <c r="L415" s="17" t="s">
        <v>92</v>
      </c>
      <c r="M415" s="13" t="s">
        <v>60</v>
      </c>
      <c r="N415" s="13">
        <v>1</v>
      </c>
      <c r="O415" s="13"/>
      <c r="P415" s="33" t="str">
        <f t="shared" si="127"/>
        <v>MAIN UNIT</v>
      </c>
      <c r="Q415" s="13" t="s">
        <v>61</v>
      </c>
      <c r="R415" s="13" t="s">
        <v>62</v>
      </c>
      <c r="S415" s="13" t="s">
        <v>50</v>
      </c>
      <c r="T415" s="13" t="s">
        <v>69</v>
      </c>
      <c r="U415" s="13" t="s">
        <v>70</v>
      </c>
      <c r="V415" s="13" t="s">
        <v>71</v>
      </c>
      <c r="W415" s="13" t="s">
        <v>64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  <c r="AU415" s="22" t="s">
        <v>3240</v>
      </c>
    </row>
    <row r="416" spans="1:47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53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1960</v>
      </c>
      <c r="K416" s="155" t="s">
        <v>1961</v>
      </c>
      <c r="L416" s="17" t="s">
        <v>67</v>
      </c>
      <c r="M416" s="13" t="s">
        <v>60</v>
      </c>
      <c r="N416" s="13">
        <v>1</v>
      </c>
      <c r="O416" s="13"/>
      <c r="P416" s="33" t="str">
        <f t="shared" si="127"/>
        <v>MAIN UNIT</v>
      </c>
      <c r="Q416" s="13" t="s">
        <v>61</v>
      </c>
      <c r="R416" s="13" t="s">
        <v>62</v>
      </c>
      <c r="S416" s="13" t="s">
        <v>50</v>
      </c>
      <c r="T416" s="13" t="s">
        <v>69</v>
      </c>
      <c r="U416" s="13" t="s">
        <v>70</v>
      </c>
      <c r="V416" s="13" t="s">
        <v>71</v>
      </c>
      <c r="W416" s="13" t="s">
        <v>64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  <c r="AU416" s="22" t="s">
        <v>3240</v>
      </c>
    </row>
    <row r="417" spans="1:47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53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1960</v>
      </c>
      <c r="K417" s="155" t="s">
        <v>1961</v>
      </c>
      <c r="L417" s="17" t="s">
        <v>67</v>
      </c>
      <c r="M417" s="13" t="s">
        <v>60</v>
      </c>
      <c r="N417" s="13">
        <v>1</v>
      </c>
      <c r="O417" s="13"/>
      <c r="P417" s="33" t="str">
        <f t="shared" si="127"/>
        <v>MAIN UNIT</v>
      </c>
      <c r="Q417" s="13" t="s">
        <v>61</v>
      </c>
      <c r="R417" s="13" t="s">
        <v>62</v>
      </c>
      <c r="S417" s="13" t="s">
        <v>50</v>
      </c>
      <c r="T417" s="13" t="s">
        <v>69</v>
      </c>
      <c r="U417" s="13" t="s">
        <v>70</v>
      </c>
      <c r="V417" s="13" t="s">
        <v>71</v>
      </c>
      <c r="W417" s="13" t="s">
        <v>64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  <c r="AU417" s="22" t="s">
        <v>3240</v>
      </c>
    </row>
    <row r="418" spans="1:47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53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1960</v>
      </c>
      <c r="K418" s="155" t="s">
        <v>1961</v>
      </c>
      <c r="L418" s="17" t="s">
        <v>67</v>
      </c>
      <c r="M418" s="13" t="s">
        <v>60</v>
      </c>
      <c r="N418" s="13">
        <v>1</v>
      </c>
      <c r="O418" s="13"/>
      <c r="P418" s="33" t="str">
        <f t="shared" si="127"/>
        <v>MAIN UNIT</v>
      </c>
      <c r="Q418" s="13" t="s">
        <v>61</v>
      </c>
      <c r="R418" s="13" t="s">
        <v>62</v>
      </c>
      <c r="S418" s="13" t="s">
        <v>50</v>
      </c>
      <c r="T418" s="13" t="s">
        <v>69</v>
      </c>
      <c r="U418" s="13" t="s">
        <v>70</v>
      </c>
      <c r="V418" s="13" t="s">
        <v>71</v>
      </c>
      <c r="W418" s="13" t="s">
        <v>64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  <c r="AU418" s="22" t="s">
        <v>3240</v>
      </c>
    </row>
    <row r="419" spans="1:47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53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1960</v>
      </c>
      <c r="K419" s="155" t="s">
        <v>1961</v>
      </c>
      <c r="L419" s="17" t="s">
        <v>92</v>
      </c>
      <c r="M419" s="13" t="s">
        <v>60</v>
      </c>
      <c r="N419" s="13">
        <v>1</v>
      </c>
      <c r="O419" s="13"/>
      <c r="P419" s="33" t="str">
        <f t="shared" si="127"/>
        <v>MAIN UNIT</v>
      </c>
      <c r="Q419" s="13" t="s">
        <v>61</v>
      </c>
      <c r="R419" s="13" t="s">
        <v>62</v>
      </c>
      <c r="S419" s="13" t="s">
        <v>50</v>
      </c>
      <c r="T419" s="13" t="s">
        <v>69</v>
      </c>
      <c r="U419" s="13" t="s">
        <v>70</v>
      </c>
      <c r="V419" s="13" t="s">
        <v>71</v>
      </c>
      <c r="W419" s="13" t="s">
        <v>64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  <c r="AU419" s="22" t="s">
        <v>3240</v>
      </c>
    </row>
    <row r="420" spans="1:47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54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3030</v>
      </c>
      <c r="K420" s="155" t="s">
        <v>3031</v>
      </c>
      <c r="L420" s="17" t="s">
        <v>3032</v>
      </c>
      <c r="M420" s="13" t="s">
        <v>2054</v>
      </c>
      <c r="N420" s="13">
        <v>1</v>
      </c>
      <c r="O420" s="13"/>
      <c r="P420" s="33" t="str">
        <f t="shared" si="127"/>
        <v>MAIN UNIT</v>
      </c>
      <c r="Q420" s="13" t="s">
        <v>68</v>
      </c>
      <c r="R420" s="13" t="s">
        <v>2055</v>
      </c>
      <c r="S420" s="13" t="s">
        <v>50</v>
      </c>
      <c r="T420" s="13" t="s">
        <v>69</v>
      </c>
      <c r="U420" s="13" t="s">
        <v>70</v>
      </c>
      <c r="V420" s="13" t="s">
        <v>71</v>
      </c>
      <c r="W420" s="13" t="s">
        <v>64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  <c r="AU420" s="22" t="s">
        <v>3240</v>
      </c>
    </row>
    <row r="421" spans="1:47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41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65</v>
      </c>
      <c r="K421" s="155" t="s">
        <v>66</v>
      </c>
      <c r="L421" s="17" t="s">
        <v>67</v>
      </c>
      <c r="M421" s="13" t="s">
        <v>60</v>
      </c>
      <c r="N421" s="13">
        <v>1</v>
      </c>
      <c r="O421" s="13"/>
      <c r="P421" s="33" t="str">
        <f t="shared" si="127"/>
        <v>MAIN UNIT</v>
      </c>
      <c r="Q421" s="13" t="s">
        <v>68</v>
      </c>
      <c r="R421" s="13" t="s">
        <v>62</v>
      </c>
      <c r="S421" s="13" t="s">
        <v>50</v>
      </c>
      <c r="T421" s="13" t="s">
        <v>69</v>
      </c>
      <c r="U421" s="13" t="s">
        <v>70</v>
      </c>
      <c r="V421" s="13" t="s">
        <v>71</v>
      </c>
      <c r="W421" s="13" t="s">
        <v>64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72</v>
      </c>
      <c r="AM421" s="17">
        <v>983000</v>
      </c>
      <c r="AN421" s="17" t="s">
        <v>73</v>
      </c>
      <c r="AO421" s="17" t="s">
        <v>74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  <c r="AU421" s="22" t="s">
        <v>3240</v>
      </c>
    </row>
    <row r="422" spans="1:47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48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1193</v>
      </c>
      <c r="K422" s="155" t="s">
        <v>66</v>
      </c>
      <c r="L422" s="17" t="s">
        <v>92</v>
      </c>
      <c r="M422" s="13" t="s">
        <v>60</v>
      </c>
      <c r="N422" s="13">
        <v>1</v>
      </c>
      <c r="O422" s="13"/>
      <c r="P422" s="33" t="str">
        <f t="shared" si="127"/>
        <v>MAIN UNIT</v>
      </c>
      <c r="Q422" s="13" t="s">
        <v>61</v>
      </c>
      <c r="R422" s="13" t="s">
        <v>62</v>
      </c>
      <c r="S422" s="13" t="s">
        <v>50</v>
      </c>
      <c r="T422" s="13" t="s">
        <v>69</v>
      </c>
      <c r="U422" s="13" t="s">
        <v>70</v>
      </c>
      <c r="V422" s="13" t="s">
        <v>1194</v>
      </c>
      <c r="W422" s="13" t="s">
        <v>703</v>
      </c>
      <c r="X422" s="135">
        <v>956702</v>
      </c>
      <c r="Y422" s="156" t="s">
        <v>1110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  <c r="AU422" s="22" t="s">
        <v>3240</v>
      </c>
    </row>
    <row r="423" spans="1:47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53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1899</v>
      </c>
      <c r="K423" s="155" t="s">
        <v>66</v>
      </c>
      <c r="L423" s="17" t="s">
        <v>67</v>
      </c>
      <c r="M423" s="13" t="s">
        <v>60</v>
      </c>
      <c r="N423" s="13">
        <v>1</v>
      </c>
      <c r="O423" s="13"/>
      <c r="P423" s="33" t="str">
        <f t="shared" si="127"/>
        <v>MAIN UNIT</v>
      </c>
      <c r="Q423" s="13" t="s">
        <v>61</v>
      </c>
      <c r="R423" s="13" t="s">
        <v>62</v>
      </c>
      <c r="S423" s="13" t="s">
        <v>50</v>
      </c>
      <c r="T423" s="13" t="s">
        <v>69</v>
      </c>
      <c r="U423" s="13" t="s">
        <v>70</v>
      </c>
      <c r="V423" s="13" t="s">
        <v>71</v>
      </c>
      <c r="W423" s="13" t="s">
        <v>64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  <c r="AU423" s="22" t="s">
        <v>3240</v>
      </c>
    </row>
    <row r="424" spans="1:47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53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1964</v>
      </c>
      <c r="K424" s="155" t="s">
        <v>66</v>
      </c>
      <c r="L424" s="17" t="s">
        <v>1965</v>
      </c>
      <c r="M424" s="13" t="s">
        <v>377</v>
      </c>
      <c r="N424" s="13">
        <v>0</v>
      </c>
      <c r="O424" s="13">
        <v>1</v>
      </c>
      <c r="P424" s="33" t="str">
        <f t="shared" si="127"/>
        <v>SERVICE/ PARTS</v>
      </c>
      <c r="Q424" s="13" t="s">
        <v>61</v>
      </c>
      <c r="R424" s="13" t="s">
        <v>62</v>
      </c>
      <c r="S424" s="13" t="s">
        <v>50</v>
      </c>
      <c r="T424" s="13" t="s">
        <v>69</v>
      </c>
      <c r="U424" s="13" t="s">
        <v>70</v>
      </c>
      <c r="V424" s="13" t="s">
        <v>71</v>
      </c>
      <c r="W424" s="13" t="s">
        <v>64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  <c r="AU424" s="22" t="s">
        <v>3240</v>
      </c>
    </row>
    <row r="425" spans="1:47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53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1964</v>
      </c>
      <c r="K425" s="155" t="s">
        <v>66</v>
      </c>
      <c r="L425" s="17" t="s">
        <v>1965</v>
      </c>
      <c r="M425" s="13" t="s">
        <v>377</v>
      </c>
      <c r="N425" s="13">
        <v>0</v>
      </c>
      <c r="O425" s="13">
        <v>1</v>
      </c>
      <c r="P425" s="33" t="str">
        <f t="shared" si="127"/>
        <v>SERVICE/ PARTS</v>
      </c>
      <c r="Q425" s="13" t="s">
        <v>61</v>
      </c>
      <c r="R425" s="13" t="s">
        <v>62</v>
      </c>
      <c r="S425" s="13" t="s">
        <v>50</v>
      </c>
      <c r="T425" s="13" t="s">
        <v>69</v>
      </c>
      <c r="U425" s="13" t="s">
        <v>70</v>
      </c>
      <c r="V425" s="13" t="s">
        <v>71</v>
      </c>
      <c r="W425" s="13" t="s">
        <v>64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  <c r="AU425" s="22" t="s">
        <v>3240</v>
      </c>
    </row>
    <row r="426" spans="1:47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53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1964</v>
      </c>
      <c r="K426" s="155" t="s">
        <v>66</v>
      </c>
      <c r="L426" s="17" t="s">
        <v>1965</v>
      </c>
      <c r="M426" s="13" t="s">
        <v>377</v>
      </c>
      <c r="N426" s="13">
        <v>0</v>
      </c>
      <c r="O426" s="13">
        <v>1</v>
      </c>
      <c r="P426" s="33" t="str">
        <f t="shared" si="127"/>
        <v>SERVICE/ PARTS</v>
      </c>
      <c r="Q426" s="13" t="s">
        <v>61</v>
      </c>
      <c r="R426" s="13" t="s">
        <v>62</v>
      </c>
      <c r="S426" s="13" t="s">
        <v>50</v>
      </c>
      <c r="T426" s="13" t="s">
        <v>69</v>
      </c>
      <c r="U426" s="13" t="s">
        <v>70</v>
      </c>
      <c r="V426" s="13" t="s">
        <v>71</v>
      </c>
      <c r="W426" s="13" t="s">
        <v>64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  <c r="AU426" s="22" t="s">
        <v>3240</v>
      </c>
    </row>
    <row r="427" spans="1:47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53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1964</v>
      </c>
      <c r="K427" s="155" t="s">
        <v>66</v>
      </c>
      <c r="L427" s="17" t="s">
        <v>1965</v>
      </c>
      <c r="M427" s="13" t="s">
        <v>377</v>
      </c>
      <c r="N427" s="13">
        <v>0</v>
      </c>
      <c r="O427" s="13">
        <v>1</v>
      </c>
      <c r="P427" s="33" t="str">
        <f t="shared" si="127"/>
        <v>SERVICE/ PARTS</v>
      </c>
      <c r="Q427" s="13" t="s">
        <v>61</v>
      </c>
      <c r="R427" s="13" t="s">
        <v>62</v>
      </c>
      <c r="S427" s="13" t="s">
        <v>50</v>
      </c>
      <c r="T427" s="13" t="s">
        <v>69</v>
      </c>
      <c r="U427" s="13" t="s">
        <v>70</v>
      </c>
      <c r="V427" s="13" t="s">
        <v>71</v>
      </c>
      <c r="W427" s="13" t="s">
        <v>64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  <c r="AU427" s="22" t="s">
        <v>3240</v>
      </c>
    </row>
    <row r="428" spans="1:47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53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1964</v>
      </c>
      <c r="K428" s="155" t="s">
        <v>66</v>
      </c>
      <c r="L428" s="17" t="s">
        <v>1965</v>
      </c>
      <c r="M428" s="13" t="s">
        <v>377</v>
      </c>
      <c r="N428" s="13">
        <v>0</v>
      </c>
      <c r="O428" s="13">
        <v>1</v>
      </c>
      <c r="P428" s="33" t="str">
        <f t="shared" si="127"/>
        <v>SERVICE/ PARTS</v>
      </c>
      <c r="Q428" s="13" t="s">
        <v>61</v>
      </c>
      <c r="R428" s="13" t="s">
        <v>62</v>
      </c>
      <c r="S428" s="13" t="s">
        <v>50</v>
      </c>
      <c r="T428" s="13" t="s">
        <v>69</v>
      </c>
      <c r="U428" s="13" t="s">
        <v>70</v>
      </c>
      <c r="V428" s="13" t="s">
        <v>71</v>
      </c>
      <c r="W428" s="13" t="s">
        <v>64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  <c r="AU428" s="22" t="s">
        <v>3240</v>
      </c>
    </row>
    <row r="429" spans="1:47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53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1964</v>
      </c>
      <c r="K429" s="155" t="s">
        <v>66</v>
      </c>
      <c r="L429" s="17" t="s">
        <v>1965</v>
      </c>
      <c r="M429" s="13" t="s">
        <v>377</v>
      </c>
      <c r="N429" s="13">
        <v>0</v>
      </c>
      <c r="O429" s="13">
        <v>1</v>
      </c>
      <c r="P429" s="33" t="str">
        <f t="shared" si="127"/>
        <v>SERVICE/ PARTS</v>
      </c>
      <c r="Q429" s="13" t="s">
        <v>61</v>
      </c>
      <c r="R429" s="13" t="s">
        <v>62</v>
      </c>
      <c r="S429" s="13" t="s">
        <v>50</v>
      </c>
      <c r="T429" s="13" t="s">
        <v>69</v>
      </c>
      <c r="U429" s="13" t="s">
        <v>70</v>
      </c>
      <c r="V429" s="13" t="s">
        <v>71</v>
      </c>
      <c r="W429" s="13" t="s">
        <v>64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  <c r="AU429" s="22" t="s">
        <v>3240</v>
      </c>
    </row>
    <row r="430" spans="1:47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53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1964</v>
      </c>
      <c r="K430" s="155" t="s">
        <v>66</v>
      </c>
      <c r="L430" s="17" t="s">
        <v>1966</v>
      </c>
      <c r="M430" s="13" t="s">
        <v>377</v>
      </c>
      <c r="N430" s="13">
        <v>0</v>
      </c>
      <c r="O430" s="13">
        <v>1</v>
      </c>
      <c r="P430" s="33" t="str">
        <f t="shared" si="127"/>
        <v>SERVICE/ PARTS</v>
      </c>
      <c r="Q430" s="13" t="s">
        <v>61</v>
      </c>
      <c r="R430" s="13" t="s">
        <v>62</v>
      </c>
      <c r="S430" s="13" t="s">
        <v>50</v>
      </c>
      <c r="T430" s="13" t="s">
        <v>69</v>
      </c>
      <c r="U430" s="13" t="s">
        <v>70</v>
      </c>
      <c r="V430" s="13" t="s">
        <v>71</v>
      </c>
      <c r="W430" s="13" t="s">
        <v>64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  <c r="AU430" s="22" t="s">
        <v>3240</v>
      </c>
    </row>
    <row r="431" spans="1:47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53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1964</v>
      </c>
      <c r="K431" s="155" t="s">
        <v>66</v>
      </c>
      <c r="L431" s="17" t="s">
        <v>1966</v>
      </c>
      <c r="M431" s="13" t="s">
        <v>377</v>
      </c>
      <c r="N431" s="13">
        <v>0</v>
      </c>
      <c r="O431" s="13">
        <v>1</v>
      </c>
      <c r="P431" s="33" t="str">
        <f t="shared" si="127"/>
        <v>SERVICE/ PARTS</v>
      </c>
      <c r="Q431" s="13" t="s">
        <v>61</v>
      </c>
      <c r="R431" s="13" t="s">
        <v>62</v>
      </c>
      <c r="S431" s="13" t="s">
        <v>50</v>
      </c>
      <c r="T431" s="13" t="s">
        <v>69</v>
      </c>
      <c r="U431" s="13" t="s">
        <v>70</v>
      </c>
      <c r="V431" s="13" t="s">
        <v>71</v>
      </c>
      <c r="W431" s="13" t="s">
        <v>64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  <c r="AU431" s="22" t="s">
        <v>3240</v>
      </c>
    </row>
    <row r="432" spans="1:47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48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2896</v>
      </c>
      <c r="K432" s="155" t="s">
        <v>66</v>
      </c>
      <c r="L432" s="17" t="s">
        <v>2889</v>
      </c>
      <c r="M432" s="13" t="s">
        <v>377</v>
      </c>
      <c r="N432" s="13">
        <v>1</v>
      </c>
      <c r="O432" s="13"/>
      <c r="P432" s="33" t="str">
        <f t="shared" si="127"/>
        <v>MAIN UNIT</v>
      </c>
      <c r="Q432" s="13" t="s">
        <v>61</v>
      </c>
      <c r="R432" s="13" t="s">
        <v>2055</v>
      </c>
      <c r="S432" s="13" t="s">
        <v>50</v>
      </c>
      <c r="T432" s="13" t="s">
        <v>69</v>
      </c>
      <c r="U432" s="13" t="s">
        <v>70</v>
      </c>
      <c r="V432" s="13" t="s">
        <v>1194</v>
      </c>
      <c r="W432" s="13" t="s">
        <v>703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  <c r="AU432" s="22" t="s">
        <v>3240</v>
      </c>
    </row>
    <row r="433" spans="1:47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48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1193</v>
      </c>
      <c r="K433" s="155" t="s">
        <v>66</v>
      </c>
      <c r="L433" s="17" t="s">
        <v>2780</v>
      </c>
      <c r="M433" s="13" t="s">
        <v>60</v>
      </c>
      <c r="N433" s="13">
        <v>1</v>
      </c>
      <c r="O433" s="13"/>
      <c r="P433" s="33" t="str">
        <f t="shared" si="127"/>
        <v>MAIN UNIT</v>
      </c>
      <c r="Q433" s="13" t="s">
        <v>61</v>
      </c>
      <c r="R433" s="13" t="s">
        <v>2055</v>
      </c>
      <c r="S433" s="13" t="s">
        <v>50</v>
      </c>
      <c r="T433" s="13" t="s">
        <v>69</v>
      </c>
      <c r="U433" s="13" t="s">
        <v>70</v>
      </c>
      <c r="V433" s="13" t="s">
        <v>1194</v>
      </c>
      <c r="W433" s="13" t="s">
        <v>703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  <c r="AU433" s="22" t="s">
        <v>3240</v>
      </c>
    </row>
    <row r="434" spans="1:47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48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1193</v>
      </c>
      <c r="K434" s="155" t="s">
        <v>66</v>
      </c>
      <c r="L434" s="17" t="s">
        <v>2620</v>
      </c>
      <c r="M434" s="13" t="s">
        <v>60</v>
      </c>
      <c r="N434" s="13">
        <v>1</v>
      </c>
      <c r="O434" s="13"/>
      <c r="P434" s="33" t="str">
        <f t="shared" si="127"/>
        <v>MAIN UNIT</v>
      </c>
      <c r="Q434" s="13" t="s">
        <v>61</v>
      </c>
      <c r="R434" s="13" t="s">
        <v>2055</v>
      </c>
      <c r="S434" s="13" t="s">
        <v>50</v>
      </c>
      <c r="T434" s="13" t="s">
        <v>69</v>
      </c>
      <c r="U434" s="13" t="s">
        <v>70</v>
      </c>
      <c r="V434" s="13" t="s">
        <v>1194</v>
      </c>
      <c r="W434" s="13" t="s">
        <v>703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  <c r="AU434" s="22" t="s">
        <v>3240</v>
      </c>
    </row>
    <row r="435" spans="1:47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48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1193</v>
      </c>
      <c r="K435" s="155" t="s">
        <v>66</v>
      </c>
      <c r="L435" s="17" t="s">
        <v>2905</v>
      </c>
      <c r="M435" s="13" t="s">
        <v>2832</v>
      </c>
      <c r="N435" s="13">
        <v>1</v>
      </c>
      <c r="O435" s="13"/>
      <c r="P435" s="33" t="str">
        <f t="shared" si="127"/>
        <v>MAIN UNIT</v>
      </c>
      <c r="Q435" s="13" t="s">
        <v>61</v>
      </c>
      <c r="R435" s="13" t="s">
        <v>2055</v>
      </c>
      <c r="S435" s="13" t="s">
        <v>50</v>
      </c>
      <c r="T435" s="13" t="s">
        <v>69</v>
      </c>
      <c r="U435" s="13" t="s">
        <v>70</v>
      </c>
      <c r="V435" s="13" t="s">
        <v>1194</v>
      </c>
      <c r="W435" s="13" t="s">
        <v>703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  <c r="AU435" s="22" t="s">
        <v>3240</v>
      </c>
    </row>
    <row r="436" spans="1:47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48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1193</v>
      </c>
      <c r="K436" s="155" t="s">
        <v>66</v>
      </c>
      <c r="L436" s="17" t="s">
        <v>2889</v>
      </c>
      <c r="M436" s="13" t="s">
        <v>377</v>
      </c>
      <c r="N436" s="13">
        <v>1</v>
      </c>
      <c r="O436" s="13"/>
      <c r="P436" s="33" t="str">
        <f t="shared" si="127"/>
        <v>MAIN UNIT</v>
      </c>
      <c r="Q436" s="13" t="s">
        <v>61</v>
      </c>
      <c r="R436" s="13" t="s">
        <v>2055</v>
      </c>
      <c r="S436" s="13" t="s">
        <v>50</v>
      </c>
      <c r="T436" s="13" t="s">
        <v>69</v>
      </c>
      <c r="U436" s="13" t="s">
        <v>70</v>
      </c>
      <c r="V436" s="13" t="s">
        <v>1194</v>
      </c>
      <c r="W436" s="13" t="s">
        <v>703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  <c r="AU436" s="22" t="s">
        <v>3240</v>
      </c>
    </row>
    <row r="437" spans="1:47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53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2966</v>
      </c>
      <c r="K437" s="155" t="s">
        <v>66</v>
      </c>
      <c r="L437" s="17" t="s">
        <v>2967</v>
      </c>
      <c r="M437" s="13" t="s">
        <v>2054</v>
      </c>
      <c r="N437" s="13">
        <v>1</v>
      </c>
      <c r="O437" s="13"/>
      <c r="P437" s="33" t="str">
        <f t="shared" si="127"/>
        <v>MAIN UNIT</v>
      </c>
      <c r="Q437" s="13" t="s">
        <v>61</v>
      </c>
      <c r="R437" s="13" t="s">
        <v>2055</v>
      </c>
      <c r="S437" s="13" t="s">
        <v>50</v>
      </c>
      <c r="T437" s="13" t="s">
        <v>69</v>
      </c>
      <c r="U437" s="13" t="s">
        <v>70</v>
      </c>
      <c r="V437" s="13" t="s">
        <v>71</v>
      </c>
      <c r="W437" s="13" t="s">
        <v>64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  <c r="AU437" s="22" t="s">
        <v>3240</v>
      </c>
    </row>
    <row r="438" spans="1:47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53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1964</v>
      </c>
      <c r="K438" s="155" t="s">
        <v>66</v>
      </c>
      <c r="L438" s="17" t="s">
        <v>2620</v>
      </c>
      <c r="M438" s="13" t="s">
        <v>60</v>
      </c>
      <c r="N438" s="13">
        <v>1</v>
      </c>
      <c r="O438" s="13"/>
      <c r="P438" s="33" t="str">
        <f t="shared" si="127"/>
        <v>MAIN UNIT</v>
      </c>
      <c r="Q438" s="13" t="s">
        <v>61</v>
      </c>
      <c r="R438" s="13" t="s">
        <v>2055</v>
      </c>
      <c r="S438" s="13" t="s">
        <v>50</v>
      </c>
      <c r="T438" s="13" t="s">
        <v>69</v>
      </c>
      <c r="U438" s="13" t="s">
        <v>70</v>
      </c>
      <c r="V438" s="13" t="s">
        <v>71</v>
      </c>
      <c r="W438" s="13" t="s">
        <v>64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  <c r="AU438" s="22" t="s">
        <v>3240</v>
      </c>
    </row>
    <row r="439" spans="1:47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53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1964</v>
      </c>
      <c r="K439" s="155" t="s">
        <v>66</v>
      </c>
      <c r="L439" s="17" t="s">
        <v>2620</v>
      </c>
      <c r="M439" s="13" t="s">
        <v>60</v>
      </c>
      <c r="N439" s="13">
        <v>1</v>
      </c>
      <c r="O439" s="13"/>
      <c r="P439" s="33" t="str">
        <f t="shared" si="127"/>
        <v>MAIN UNIT</v>
      </c>
      <c r="Q439" s="13" t="s">
        <v>61</v>
      </c>
      <c r="R439" s="13" t="s">
        <v>2055</v>
      </c>
      <c r="S439" s="13" t="s">
        <v>50</v>
      </c>
      <c r="T439" s="13" t="s">
        <v>69</v>
      </c>
      <c r="U439" s="13" t="s">
        <v>70</v>
      </c>
      <c r="V439" s="13" t="s">
        <v>71</v>
      </c>
      <c r="W439" s="13" t="s">
        <v>64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  <c r="AU439" s="22" t="s">
        <v>3240</v>
      </c>
    </row>
    <row r="440" spans="1:47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53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1964</v>
      </c>
      <c r="K440" s="155" t="s">
        <v>66</v>
      </c>
      <c r="L440" s="17" t="s">
        <v>2831</v>
      </c>
      <c r="M440" s="13" t="s">
        <v>2832</v>
      </c>
      <c r="N440" s="13">
        <v>1</v>
      </c>
      <c r="O440" s="13"/>
      <c r="P440" s="33" t="str">
        <f t="shared" si="127"/>
        <v>MAIN UNIT</v>
      </c>
      <c r="Q440" s="13" t="s">
        <v>61</v>
      </c>
      <c r="R440" s="13" t="s">
        <v>2055</v>
      </c>
      <c r="S440" s="13" t="s">
        <v>50</v>
      </c>
      <c r="T440" s="13" t="s">
        <v>69</v>
      </c>
      <c r="U440" s="13" t="s">
        <v>70</v>
      </c>
      <c r="V440" s="13" t="s">
        <v>71</v>
      </c>
      <c r="W440" s="13" t="s">
        <v>64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  <c r="AU440" s="22" t="s">
        <v>3240</v>
      </c>
    </row>
    <row r="441" spans="1:47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53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1964</v>
      </c>
      <c r="K441" s="155" t="s">
        <v>66</v>
      </c>
      <c r="L441" s="17" t="s">
        <v>2831</v>
      </c>
      <c r="M441" s="13" t="s">
        <v>2832</v>
      </c>
      <c r="N441" s="13">
        <v>1</v>
      </c>
      <c r="O441" s="13"/>
      <c r="P441" s="33" t="str">
        <f t="shared" si="127"/>
        <v>MAIN UNIT</v>
      </c>
      <c r="Q441" s="13" t="s">
        <v>61</v>
      </c>
      <c r="R441" s="13" t="s">
        <v>2055</v>
      </c>
      <c r="S441" s="13" t="s">
        <v>50</v>
      </c>
      <c r="T441" s="13" t="s">
        <v>69</v>
      </c>
      <c r="U441" s="13" t="s">
        <v>70</v>
      </c>
      <c r="V441" s="13" t="s">
        <v>71</v>
      </c>
      <c r="W441" s="13" t="s">
        <v>64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  <c r="AU441" s="22" t="s">
        <v>3240</v>
      </c>
    </row>
    <row r="442" spans="1:47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53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1964</v>
      </c>
      <c r="K442" s="155" t="s">
        <v>66</v>
      </c>
      <c r="L442" s="17" t="s">
        <v>976</v>
      </c>
      <c r="M442" s="13" t="s">
        <v>377</v>
      </c>
      <c r="N442" s="13">
        <v>1</v>
      </c>
      <c r="O442" s="13"/>
      <c r="P442" s="33" t="str">
        <f t="shared" si="127"/>
        <v>MAIN UNIT</v>
      </c>
      <c r="Q442" s="13" t="s">
        <v>61</v>
      </c>
      <c r="R442" s="13" t="s">
        <v>2055</v>
      </c>
      <c r="S442" s="13" t="s">
        <v>50</v>
      </c>
      <c r="T442" s="13" t="s">
        <v>69</v>
      </c>
      <c r="U442" s="13" t="s">
        <v>70</v>
      </c>
      <c r="V442" s="13" t="s">
        <v>71</v>
      </c>
      <c r="W442" s="13" t="s">
        <v>64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  <c r="AU442" s="22" t="s">
        <v>3240</v>
      </c>
    </row>
    <row r="443" spans="1:47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53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1964</v>
      </c>
      <c r="K443" s="155" t="s">
        <v>66</v>
      </c>
      <c r="L443" s="17" t="s">
        <v>976</v>
      </c>
      <c r="M443" s="13" t="s">
        <v>377</v>
      </c>
      <c r="N443" s="13">
        <v>1</v>
      </c>
      <c r="O443" s="13"/>
      <c r="P443" s="33" t="str">
        <f t="shared" si="127"/>
        <v>MAIN UNIT</v>
      </c>
      <c r="Q443" s="13" t="s">
        <v>61</v>
      </c>
      <c r="R443" s="13" t="s">
        <v>2055</v>
      </c>
      <c r="S443" s="13" t="s">
        <v>50</v>
      </c>
      <c r="T443" s="13" t="s">
        <v>69</v>
      </c>
      <c r="U443" s="13" t="s">
        <v>70</v>
      </c>
      <c r="V443" s="13" t="s">
        <v>71</v>
      </c>
      <c r="W443" s="13" t="s">
        <v>64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  <c r="AU443" s="22" t="s">
        <v>3240</v>
      </c>
    </row>
    <row r="444" spans="1:47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53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1964</v>
      </c>
      <c r="K444" s="155" t="s">
        <v>66</v>
      </c>
      <c r="L444" s="17" t="s">
        <v>2980</v>
      </c>
      <c r="M444" s="13" t="s">
        <v>377</v>
      </c>
      <c r="N444" s="13">
        <v>1</v>
      </c>
      <c r="O444" s="13"/>
      <c r="P444" s="33" t="str">
        <f t="shared" si="127"/>
        <v>MAIN UNIT</v>
      </c>
      <c r="Q444" s="13" t="s">
        <v>61</v>
      </c>
      <c r="R444" s="13" t="s">
        <v>2055</v>
      </c>
      <c r="S444" s="13" t="s">
        <v>50</v>
      </c>
      <c r="T444" s="13" t="s">
        <v>69</v>
      </c>
      <c r="U444" s="13" t="s">
        <v>70</v>
      </c>
      <c r="V444" s="13" t="s">
        <v>71</v>
      </c>
      <c r="W444" s="13" t="s">
        <v>64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  <c r="AU444" s="22" t="s">
        <v>3240</v>
      </c>
    </row>
    <row r="445" spans="1:47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53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1964</v>
      </c>
      <c r="K445" s="155" t="s">
        <v>66</v>
      </c>
      <c r="L445" s="17" t="s">
        <v>2980</v>
      </c>
      <c r="M445" s="13" t="s">
        <v>377</v>
      </c>
      <c r="N445" s="13">
        <v>1</v>
      </c>
      <c r="O445" s="13"/>
      <c r="P445" s="33" t="str">
        <f t="shared" si="127"/>
        <v>MAIN UNIT</v>
      </c>
      <c r="Q445" s="13" t="s">
        <v>61</v>
      </c>
      <c r="R445" s="13" t="s">
        <v>2055</v>
      </c>
      <c r="S445" s="13" t="s">
        <v>50</v>
      </c>
      <c r="T445" s="13" t="s">
        <v>69</v>
      </c>
      <c r="U445" s="13" t="s">
        <v>70</v>
      </c>
      <c r="V445" s="13" t="s">
        <v>71</v>
      </c>
      <c r="W445" s="13" t="s">
        <v>64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  <c r="AU445" s="22" t="s">
        <v>3240</v>
      </c>
    </row>
    <row r="446" spans="1:47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53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1964</v>
      </c>
      <c r="K446" s="155" t="s">
        <v>66</v>
      </c>
      <c r="L446" s="17" t="s">
        <v>2981</v>
      </c>
      <c r="M446" s="13" t="s">
        <v>377</v>
      </c>
      <c r="N446" s="13">
        <v>1</v>
      </c>
      <c r="O446" s="13"/>
      <c r="P446" s="33" t="str">
        <f t="shared" si="127"/>
        <v>MAIN UNIT</v>
      </c>
      <c r="Q446" s="13" t="s">
        <v>61</v>
      </c>
      <c r="R446" s="13" t="s">
        <v>2055</v>
      </c>
      <c r="S446" s="13" t="s">
        <v>50</v>
      </c>
      <c r="T446" s="13" t="s">
        <v>69</v>
      </c>
      <c r="U446" s="13" t="s">
        <v>70</v>
      </c>
      <c r="V446" s="13" t="s">
        <v>71</v>
      </c>
      <c r="W446" s="13" t="s">
        <v>64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  <c r="AU446" s="22" t="s">
        <v>3240</v>
      </c>
    </row>
    <row r="447" spans="1:47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53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1964</v>
      </c>
      <c r="K447" s="155" t="s">
        <v>66</v>
      </c>
      <c r="L447" s="17" t="s">
        <v>2981</v>
      </c>
      <c r="M447" s="13" t="s">
        <v>377</v>
      </c>
      <c r="N447" s="13">
        <v>1</v>
      </c>
      <c r="O447" s="13"/>
      <c r="P447" s="33" t="str">
        <f t="shared" si="127"/>
        <v>MAIN UNIT</v>
      </c>
      <c r="Q447" s="13" t="s">
        <v>61</v>
      </c>
      <c r="R447" s="13" t="s">
        <v>2055</v>
      </c>
      <c r="S447" s="13" t="s">
        <v>50</v>
      </c>
      <c r="T447" s="13" t="s">
        <v>69</v>
      </c>
      <c r="U447" s="13" t="s">
        <v>70</v>
      </c>
      <c r="V447" s="13" t="s">
        <v>71</v>
      </c>
      <c r="W447" s="13" t="s">
        <v>64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  <c r="AU447" s="22" t="s">
        <v>3240</v>
      </c>
    </row>
    <row r="448" spans="1:47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41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405</v>
      </c>
      <c r="K448" s="155" t="s">
        <v>406</v>
      </c>
      <c r="L448" s="17" t="s">
        <v>67</v>
      </c>
      <c r="M448" s="13" t="s">
        <v>60</v>
      </c>
      <c r="N448" s="13">
        <v>1</v>
      </c>
      <c r="O448" s="13"/>
      <c r="P448" s="33" t="str">
        <f t="shared" si="127"/>
        <v>MAIN UNIT</v>
      </c>
      <c r="Q448" s="13" t="s">
        <v>68</v>
      </c>
      <c r="R448" s="13" t="s">
        <v>62</v>
      </c>
      <c r="S448" s="13" t="s">
        <v>50</v>
      </c>
      <c r="T448" s="13" t="s">
        <v>101</v>
      </c>
      <c r="U448" s="13"/>
      <c r="V448" s="13" t="s">
        <v>71</v>
      </c>
      <c r="W448" s="13" t="s">
        <v>64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  <c r="AU448" s="22" t="s">
        <v>3240</v>
      </c>
    </row>
    <row r="449" spans="1:47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41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405</v>
      </c>
      <c r="K449" s="155" t="s">
        <v>2812</v>
      </c>
      <c r="L449" s="17" t="s">
        <v>2780</v>
      </c>
      <c r="M449" s="13" t="s">
        <v>60</v>
      </c>
      <c r="N449" s="13">
        <v>1</v>
      </c>
      <c r="O449" s="13"/>
      <c r="P449" s="33" t="str">
        <f t="shared" si="127"/>
        <v>MAIN UNIT</v>
      </c>
      <c r="Q449" s="13" t="s">
        <v>68</v>
      </c>
      <c r="R449" s="13" t="s">
        <v>2055</v>
      </c>
      <c r="S449" s="13" t="s">
        <v>50</v>
      </c>
      <c r="T449" s="13" t="s">
        <v>101</v>
      </c>
      <c r="U449" s="13"/>
      <c r="V449" s="13" t="s">
        <v>71</v>
      </c>
      <c r="W449" s="13" t="s">
        <v>64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  <c r="AU449" s="22" t="s">
        <v>3240</v>
      </c>
    </row>
    <row r="450" spans="1:47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48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1483</v>
      </c>
      <c r="K450" s="155" t="s">
        <v>1484</v>
      </c>
      <c r="L450" s="17" t="s">
        <v>67</v>
      </c>
      <c r="M450" s="13" t="s">
        <v>60</v>
      </c>
      <c r="N450" s="13">
        <v>1</v>
      </c>
      <c r="O450" s="13"/>
      <c r="P450" s="33" t="str">
        <f t="shared" si="127"/>
        <v>MAIN UNIT</v>
      </c>
      <c r="Q450" s="13" t="s">
        <v>68</v>
      </c>
      <c r="R450" s="13" t="s">
        <v>62</v>
      </c>
      <c r="S450" s="13" t="s">
        <v>49</v>
      </c>
      <c r="T450" s="13" t="s">
        <v>78</v>
      </c>
      <c r="U450" s="13" t="s">
        <v>263</v>
      </c>
      <c r="V450" s="13" t="s">
        <v>672</v>
      </c>
      <c r="W450" s="13" t="s">
        <v>64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  <c r="AU450" s="22" t="s">
        <v>3750</v>
      </c>
    </row>
    <row r="451" spans="1:47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48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1483</v>
      </c>
      <c r="K451" s="155" t="s">
        <v>1484</v>
      </c>
      <c r="L451" s="17" t="s">
        <v>67</v>
      </c>
      <c r="M451" s="13" t="s">
        <v>60</v>
      </c>
      <c r="N451" s="13">
        <v>1</v>
      </c>
      <c r="O451" s="13"/>
      <c r="P451" s="33" t="str">
        <f t="shared" si="127"/>
        <v>MAIN UNIT</v>
      </c>
      <c r="Q451" s="13" t="s">
        <v>68</v>
      </c>
      <c r="R451" s="13" t="s">
        <v>62</v>
      </c>
      <c r="S451" s="13" t="s">
        <v>49</v>
      </c>
      <c r="T451" s="13" t="s">
        <v>78</v>
      </c>
      <c r="U451" s="13" t="s">
        <v>263</v>
      </c>
      <c r="V451" s="13" t="s">
        <v>672</v>
      </c>
      <c r="W451" s="13" t="s">
        <v>64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  <c r="AU451" s="22" t="s">
        <v>3750</v>
      </c>
    </row>
    <row r="452" spans="1:47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54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2031</v>
      </c>
      <c r="K452" s="155" t="s">
        <v>2032</v>
      </c>
      <c r="L452" s="17" t="s">
        <v>92</v>
      </c>
      <c r="M452" s="13" t="s">
        <v>60</v>
      </c>
      <c r="N452" s="13">
        <v>1</v>
      </c>
      <c r="O452" s="13"/>
      <c r="P452" s="33" t="str">
        <f t="shared" si="127"/>
        <v>MAIN UNIT</v>
      </c>
      <c r="Q452" s="13" t="s">
        <v>68</v>
      </c>
      <c r="R452" s="13" t="s">
        <v>62</v>
      </c>
      <c r="S452" s="13" t="s">
        <v>51</v>
      </c>
      <c r="T452" s="13" t="s">
        <v>2033</v>
      </c>
      <c r="U452" s="13" t="s">
        <v>149</v>
      </c>
      <c r="V452" s="13" t="s">
        <v>2034</v>
      </c>
      <c r="W452" s="13" t="s">
        <v>64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  <c r="AU452" s="22" t="s">
        <v>3240</v>
      </c>
    </row>
    <row r="453" spans="1:47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41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495</v>
      </c>
      <c r="K453" s="155" t="s">
        <v>496</v>
      </c>
      <c r="L453" s="17" t="s">
        <v>100</v>
      </c>
      <c r="M453" s="13" t="s">
        <v>60</v>
      </c>
      <c r="N453" s="13">
        <v>1</v>
      </c>
      <c r="O453" s="13"/>
      <c r="P453" s="33" t="str">
        <f t="shared" si="127"/>
        <v>MAIN UNIT</v>
      </c>
      <c r="Q453" s="13" t="s">
        <v>61</v>
      </c>
      <c r="R453" s="13" t="s">
        <v>62</v>
      </c>
      <c r="S453" s="13" t="s">
        <v>49</v>
      </c>
      <c r="T453" s="13" t="s">
        <v>78</v>
      </c>
      <c r="U453" s="13" t="s">
        <v>79</v>
      </c>
      <c r="V453" s="13" t="s">
        <v>134</v>
      </c>
      <c r="W453" s="13" t="s">
        <v>109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  <c r="AU453" s="22" t="s">
        <v>3751</v>
      </c>
    </row>
    <row r="454" spans="1:47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41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495</v>
      </c>
      <c r="K454" s="155" t="s">
        <v>496</v>
      </c>
      <c r="L454" s="17" t="s">
        <v>100</v>
      </c>
      <c r="M454" s="13" t="s">
        <v>60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61</v>
      </c>
      <c r="R454" s="13" t="s">
        <v>62</v>
      </c>
      <c r="S454" s="13" t="s">
        <v>49</v>
      </c>
      <c r="T454" s="13" t="s">
        <v>78</v>
      </c>
      <c r="U454" s="13" t="s">
        <v>79</v>
      </c>
      <c r="V454" s="13" t="s">
        <v>134</v>
      </c>
      <c r="W454" s="13" t="s">
        <v>109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  <c r="AU454" s="22" t="s">
        <v>3751</v>
      </c>
    </row>
    <row r="455" spans="1:47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47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882</v>
      </c>
      <c r="K455" s="155" t="s">
        <v>883</v>
      </c>
      <c r="L455" s="17" t="s">
        <v>92</v>
      </c>
      <c r="M455" s="13" t="s">
        <v>60</v>
      </c>
      <c r="N455" s="13">
        <v>1</v>
      </c>
      <c r="O455" s="13"/>
      <c r="P455" s="33" t="str">
        <f t="shared" si="146"/>
        <v>MAIN UNIT</v>
      </c>
      <c r="Q455" s="13" t="s">
        <v>61</v>
      </c>
      <c r="R455" s="13" t="s">
        <v>62</v>
      </c>
      <c r="S455" s="13" t="s">
        <v>49</v>
      </c>
      <c r="T455" s="13" t="s">
        <v>78</v>
      </c>
      <c r="U455" s="13" t="s">
        <v>79</v>
      </c>
      <c r="V455" s="13" t="s">
        <v>134</v>
      </c>
      <c r="W455" s="13" t="s">
        <v>109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  <c r="AU455" s="22" t="s">
        <v>3751</v>
      </c>
    </row>
    <row r="456" spans="1:47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53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1896</v>
      </c>
      <c r="K456" s="155" t="s">
        <v>1897</v>
      </c>
      <c r="L456" s="17" t="s">
        <v>92</v>
      </c>
      <c r="M456" s="13" t="s">
        <v>60</v>
      </c>
      <c r="N456" s="13">
        <v>1</v>
      </c>
      <c r="O456" s="13"/>
      <c r="P456" s="33" t="str">
        <f t="shared" si="146"/>
        <v>MAIN UNIT</v>
      </c>
      <c r="Q456" s="13" t="s">
        <v>61</v>
      </c>
      <c r="R456" s="13" t="s">
        <v>62</v>
      </c>
      <c r="S456" s="13" t="s">
        <v>49</v>
      </c>
      <c r="T456" s="13" t="s">
        <v>78</v>
      </c>
      <c r="U456" s="13" t="s">
        <v>79</v>
      </c>
      <c r="V456" s="13" t="s">
        <v>131</v>
      </c>
      <c r="W456" s="13" t="s">
        <v>109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  <c r="AU456" s="22" t="s">
        <v>3751</v>
      </c>
    </row>
    <row r="457" spans="1:47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53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1896</v>
      </c>
      <c r="K457" s="155" t="s">
        <v>1897</v>
      </c>
      <c r="L457" s="17" t="s">
        <v>92</v>
      </c>
      <c r="M457" s="13" t="s">
        <v>60</v>
      </c>
      <c r="N457" s="13">
        <v>1</v>
      </c>
      <c r="O457" s="13"/>
      <c r="P457" s="33" t="str">
        <f t="shared" si="146"/>
        <v>MAIN UNIT</v>
      </c>
      <c r="Q457" s="13" t="s">
        <v>61</v>
      </c>
      <c r="R457" s="13" t="s">
        <v>62</v>
      </c>
      <c r="S457" s="13" t="s">
        <v>49</v>
      </c>
      <c r="T457" s="13" t="s">
        <v>78</v>
      </c>
      <c r="U457" s="13" t="s">
        <v>79</v>
      </c>
      <c r="V457" s="13" t="s">
        <v>131</v>
      </c>
      <c r="W457" s="13" t="s">
        <v>109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  <c r="AU457" s="22" t="s">
        <v>3751</v>
      </c>
    </row>
    <row r="458" spans="1:47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54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2327</v>
      </c>
      <c r="K458" s="155" t="s">
        <v>1897</v>
      </c>
      <c r="L458" s="17" t="s">
        <v>92</v>
      </c>
      <c r="M458" s="13" t="s">
        <v>60</v>
      </c>
      <c r="N458" s="13">
        <v>1</v>
      </c>
      <c r="O458" s="13"/>
      <c r="P458" s="33" t="str">
        <f t="shared" si="146"/>
        <v>MAIN UNIT</v>
      </c>
      <c r="Q458" s="13" t="s">
        <v>61</v>
      </c>
      <c r="R458" s="13" t="s">
        <v>62</v>
      </c>
      <c r="S458" s="13" t="s">
        <v>49</v>
      </c>
      <c r="T458" s="13" t="s">
        <v>78</v>
      </c>
      <c r="U458" s="13" t="s">
        <v>79</v>
      </c>
      <c r="V458" s="13" t="s">
        <v>131</v>
      </c>
      <c r="W458" s="13" t="s">
        <v>64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  <c r="AU458" s="22" t="s">
        <v>3757</v>
      </c>
    </row>
    <row r="459" spans="1:47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54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2327</v>
      </c>
      <c r="K459" s="155" t="s">
        <v>1897</v>
      </c>
      <c r="L459" s="17" t="s">
        <v>92</v>
      </c>
      <c r="M459" s="13" t="s">
        <v>60</v>
      </c>
      <c r="N459" s="13">
        <v>1</v>
      </c>
      <c r="O459" s="13"/>
      <c r="P459" s="33" t="str">
        <f t="shared" si="146"/>
        <v>MAIN UNIT</v>
      </c>
      <c r="Q459" s="13" t="s">
        <v>61</v>
      </c>
      <c r="R459" s="13" t="s">
        <v>62</v>
      </c>
      <c r="S459" s="13" t="s">
        <v>49</v>
      </c>
      <c r="T459" s="13" t="s">
        <v>78</v>
      </c>
      <c r="U459" s="13" t="s">
        <v>79</v>
      </c>
      <c r="V459" s="13" t="s">
        <v>131</v>
      </c>
      <c r="W459" s="13" t="s">
        <v>64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  <c r="AU459" s="22" t="s">
        <v>3757</v>
      </c>
    </row>
    <row r="460" spans="1:47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48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1318</v>
      </c>
      <c r="K460" s="155" t="s">
        <v>1319</v>
      </c>
      <c r="L460" s="17" t="s">
        <v>92</v>
      </c>
      <c r="M460" s="13" t="s">
        <v>60</v>
      </c>
      <c r="N460" s="13">
        <v>1</v>
      </c>
      <c r="O460" s="13"/>
      <c r="P460" s="33" t="str">
        <f t="shared" si="146"/>
        <v>MAIN UNIT</v>
      </c>
      <c r="Q460" s="13" t="s">
        <v>61</v>
      </c>
      <c r="R460" s="13" t="s">
        <v>62</v>
      </c>
      <c r="S460" s="13" t="s">
        <v>50</v>
      </c>
      <c r="T460" s="13" t="s">
        <v>88</v>
      </c>
      <c r="U460" s="13" t="s">
        <v>70</v>
      </c>
      <c r="V460" s="13" t="s">
        <v>169</v>
      </c>
      <c r="W460" s="13" t="s">
        <v>64</v>
      </c>
      <c r="X460" s="135">
        <v>845000</v>
      </c>
      <c r="Y460" s="156" t="s">
        <v>1058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  <c r="AU460" s="22" t="s">
        <v>3240</v>
      </c>
    </row>
    <row r="461" spans="1:47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48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1318</v>
      </c>
      <c r="K461" s="155" t="s">
        <v>1319</v>
      </c>
      <c r="L461" s="17" t="s">
        <v>67</v>
      </c>
      <c r="M461" s="13" t="s">
        <v>60</v>
      </c>
      <c r="N461" s="13">
        <v>1</v>
      </c>
      <c r="O461" s="13"/>
      <c r="P461" s="33" t="str">
        <f t="shared" si="146"/>
        <v>MAIN UNIT</v>
      </c>
      <c r="Q461" s="13" t="s">
        <v>61</v>
      </c>
      <c r="R461" s="13" t="s">
        <v>62</v>
      </c>
      <c r="S461" s="13" t="s">
        <v>50</v>
      </c>
      <c r="T461" s="13" t="s">
        <v>88</v>
      </c>
      <c r="U461" s="13" t="s">
        <v>70</v>
      </c>
      <c r="V461" s="13" t="s">
        <v>169</v>
      </c>
      <c r="W461" s="13" t="s">
        <v>64</v>
      </c>
      <c r="X461" s="135">
        <v>845000</v>
      </c>
      <c r="Y461" s="156" t="s">
        <v>1058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  <c r="AU461" s="22" t="s">
        <v>3240</v>
      </c>
    </row>
    <row r="462" spans="1:47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53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1775</v>
      </c>
      <c r="K462" s="155" t="s">
        <v>1776</v>
      </c>
      <c r="L462" s="17" t="s">
        <v>92</v>
      </c>
      <c r="M462" s="13" t="s">
        <v>60</v>
      </c>
      <c r="N462" s="13">
        <v>1</v>
      </c>
      <c r="O462" s="13"/>
      <c r="P462" s="33" t="str">
        <f t="shared" si="146"/>
        <v>MAIN UNIT</v>
      </c>
      <c r="Q462" s="13" t="s">
        <v>68</v>
      </c>
      <c r="R462" s="13" t="s">
        <v>62</v>
      </c>
      <c r="S462" s="13" t="s">
        <v>49</v>
      </c>
      <c r="T462" s="13" t="s">
        <v>78</v>
      </c>
      <c r="U462" s="13" t="s">
        <v>79</v>
      </c>
      <c r="V462" s="13" t="s">
        <v>1317</v>
      </c>
      <c r="W462" s="13" t="s">
        <v>109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  <c r="AU462" s="22" t="s">
        <v>3751</v>
      </c>
    </row>
    <row r="463" spans="1:47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53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1789</v>
      </c>
      <c r="K463" s="155" t="s">
        <v>1776</v>
      </c>
      <c r="L463" s="17" t="s">
        <v>67</v>
      </c>
      <c r="M463" s="13" t="s">
        <v>60</v>
      </c>
      <c r="N463" s="13">
        <v>1</v>
      </c>
      <c r="O463" s="13"/>
      <c r="P463" s="33" t="str">
        <f t="shared" si="146"/>
        <v>MAIN UNIT</v>
      </c>
      <c r="Q463" s="13" t="s">
        <v>61</v>
      </c>
      <c r="R463" s="13" t="s">
        <v>62</v>
      </c>
      <c r="S463" s="13" t="s">
        <v>49</v>
      </c>
      <c r="T463" s="13" t="s">
        <v>78</v>
      </c>
      <c r="U463" s="13" t="s">
        <v>79</v>
      </c>
      <c r="V463" s="13" t="s">
        <v>1317</v>
      </c>
      <c r="W463" s="13" t="s">
        <v>109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  <c r="AU463" s="22" t="s">
        <v>3751</v>
      </c>
    </row>
    <row r="464" spans="1:47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54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3013</v>
      </c>
      <c r="K464" s="155" t="s">
        <v>3014</v>
      </c>
      <c r="L464" s="17" t="s">
        <v>3015</v>
      </c>
      <c r="M464" s="13" t="s">
        <v>3016</v>
      </c>
      <c r="N464" s="13">
        <v>1</v>
      </c>
      <c r="O464" s="13"/>
      <c r="P464" s="33" t="str">
        <f t="shared" si="146"/>
        <v>MAIN UNIT</v>
      </c>
      <c r="Q464" s="13" t="s">
        <v>68</v>
      </c>
      <c r="R464" s="13" t="s">
        <v>2055</v>
      </c>
      <c r="S464" s="13" t="s">
        <v>50</v>
      </c>
      <c r="T464" s="13" t="s">
        <v>101</v>
      </c>
      <c r="U464" s="13" t="s">
        <v>70</v>
      </c>
      <c r="V464" s="13" t="s">
        <v>3017</v>
      </c>
      <c r="W464" s="13" t="s">
        <v>64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  <c r="AU464" s="22" t="s">
        <v>3240</v>
      </c>
    </row>
    <row r="465" spans="1:47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3093</v>
      </c>
      <c r="K465" s="29" t="s">
        <v>3094</v>
      </c>
      <c r="L465" s="17" t="s">
        <v>92</v>
      </c>
      <c r="M465" s="22" t="s">
        <v>60</v>
      </c>
      <c r="N465" s="22">
        <v>1</v>
      </c>
      <c r="O465" s="22"/>
      <c r="P465" s="33" t="str">
        <f t="shared" si="146"/>
        <v>MAIN UNIT</v>
      </c>
      <c r="Q465" s="13" t="s">
        <v>68</v>
      </c>
      <c r="R465" s="22" t="s">
        <v>62</v>
      </c>
      <c r="S465" s="22" t="s">
        <v>49</v>
      </c>
      <c r="T465" s="22" t="s">
        <v>1071</v>
      </c>
      <c r="U465" s="22" t="s">
        <v>2110</v>
      </c>
      <c r="V465" s="22" t="s">
        <v>3095</v>
      </c>
      <c r="W465" s="22" t="s">
        <v>109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23146578.081415929</v>
      </c>
      <c r="AJ465" s="27">
        <f t="shared" si="152"/>
        <v>2745231.3889985834</v>
      </c>
      <c r="AK465" s="28">
        <f t="shared" si="153"/>
        <v>0.11860204041143742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  <c r="AU465" s="22" t="s">
        <v>3751</v>
      </c>
    </row>
    <row r="466" spans="1:47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3093</v>
      </c>
      <c r="K466" s="29" t="s">
        <v>3094</v>
      </c>
      <c r="L466" s="17" t="s">
        <v>92</v>
      </c>
      <c r="M466" s="22" t="s">
        <v>60</v>
      </c>
      <c r="N466" s="22">
        <v>1</v>
      </c>
      <c r="O466" s="22"/>
      <c r="P466" s="33" t="str">
        <f t="shared" si="146"/>
        <v>MAIN UNIT</v>
      </c>
      <c r="Q466" s="13" t="s">
        <v>68</v>
      </c>
      <c r="R466" s="22" t="s">
        <v>62</v>
      </c>
      <c r="S466" s="22" t="s">
        <v>49</v>
      </c>
      <c r="T466" s="22" t="s">
        <v>1071</v>
      </c>
      <c r="U466" s="22" t="s">
        <v>2110</v>
      </c>
      <c r="V466" s="22" t="s">
        <v>3095</v>
      </c>
      <c r="W466" s="22" t="s">
        <v>109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23146578.081415929</v>
      </c>
      <c r="AJ466" s="27">
        <f t="shared" si="152"/>
        <v>2745231.3889985834</v>
      </c>
      <c r="AK466" s="28">
        <f t="shared" si="153"/>
        <v>0.11860204041143742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  <c r="AU466" s="22" t="s">
        <v>3751</v>
      </c>
    </row>
    <row r="467" spans="1:47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3093</v>
      </c>
      <c r="K467" s="29" t="s">
        <v>3094</v>
      </c>
      <c r="L467" s="17" t="s">
        <v>67</v>
      </c>
      <c r="M467" s="22" t="s">
        <v>60</v>
      </c>
      <c r="N467" s="22">
        <v>1</v>
      </c>
      <c r="O467" s="22"/>
      <c r="P467" s="33" t="str">
        <f t="shared" si="146"/>
        <v>MAIN UNIT</v>
      </c>
      <c r="Q467" s="13" t="s">
        <v>68</v>
      </c>
      <c r="R467" s="22" t="s">
        <v>62</v>
      </c>
      <c r="S467" s="22" t="s">
        <v>49</v>
      </c>
      <c r="T467" s="22" t="s">
        <v>1071</v>
      </c>
      <c r="U467" s="22" t="s">
        <v>2110</v>
      </c>
      <c r="V467" s="22" t="s">
        <v>3095</v>
      </c>
      <c r="W467" s="22" t="s">
        <v>109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23146578.081415929</v>
      </c>
      <c r="AJ467" s="27">
        <f t="shared" si="152"/>
        <v>2745231.3889985834</v>
      </c>
      <c r="AK467" s="28">
        <f t="shared" si="153"/>
        <v>0.11860204041143742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  <c r="AU467" s="22" t="s">
        <v>3751</v>
      </c>
    </row>
    <row r="468" spans="1:47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47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645</v>
      </c>
      <c r="K468" s="155" t="s">
        <v>646</v>
      </c>
      <c r="L468" s="17" t="s">
        <v>92</v>
      </c>
      <c r="M468" s="13" t="s">
        <v>60</v>
      </c>
      <c r="N468" s="13">
        <v>1</v>
      </c>
      <c r="O468" s="13"/>
      <c r="P468" s="33" t="str">
        <f t="shared" si="146"/>
        <v>MAIN UNIT</v>
      </c>
      <c r="Q468" s="13" t="s">
        <v>61</v>
      </c>
      <c r="R468" s="13" t="s">
        <v>62</v>
      </c>
      <c r="S468" s="13" t="s">
        <v>49</v>
      </c>
      <c r="T468" s="13" t="s">
        <v>78</v>
      </c>
      <c r="U468" s="13" t="s">
        <v>79</v>
      </c>
      <c r="V468" s="13" t="s">
        <v>311</v>
      </c>
      <c r="W468" s="13" t="s">
        <v>109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  <c r="AU468" s="22" t="s">
        <v>3751</v>
      </c>
    </row>
    <row r="469" spans="1:47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41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856</v>
      </c>
      <c r="K469" s="155" t="s">
        <v>857</v>
      </c>
      <c r="L469" s="17" t="s">
        <v>67</v>
      </c>
      <c r="M469" s="13" t="s">
        <v>60</v>
      </c>
      <c r="N469" s="13">
        <v>1</v>
      </c>
      <c r="O469" s="13"/>
      <c r="P469" s="33" t="str">
        <f t="shared" si="146"/>
        <v>MAIN UNIT</v>
      </c>
      <c r="Q469" s="13" t="s">
        <v>68</v>
      </c>
      <c r="R469" s="13" t="s">
        <v>62</v>
      </c>
      <c r="S469" s="13" t="s">
        <v>49</v>
      </c>
      <c r="T469" s="13" t="s">
        <v>78</v>
      </c>
      <c r="U469" s="13" t="s">
        <v>79</v>
      </c>
      <c r="V469" s="13" t="s">
        <v>311</v>
      </c>
      <c r="W469" s="13" t="s">
        <v>109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  <c r="AU469" s="22" t="s">
        <v>3751</v>
      </c>
    </row>
    <row r="470" spans="1:47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41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856</v>
      </c>
      <c r="K470" s="155" t="s">
        <v>857</v>
      </c>
      <c r="L470" s="17" t="s">
        <v>67</v>
      </c>
      <c r="M470" s="13" t="s">
        <v>60</v>
      </c>
      <c r="N470" s="13">
        <v>1</v>
      </c>
      <c r="O470" s="13"/>
      <c r="P470" s="33" t="str">
        <f t="shared" si="146"/>
        <v>MAIN UNIT</v>
      </c>
      <c r="Q470" s="13" t="s">
        <v>68</v>
      </c>
      <c r="R470" s="13" t="s">
        <v>62</v>
      </c>
      <c r="S470" s="13" t="s">
        <v>49</v>
      </c>
      <c r="T470" s="13" t="s">
        <v>78</v>
      </c>
      <c r="U470" s="13" t="s">
        <v>79</v>
      </c>
      <c r="V470" s="13" t="s">
        <v>311</v>
      </c>
      <c r="W470" s="13" t="s">
        <v>109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  <c r="AU470" s="22" t="s">
        <v>3751</v>
      </c>
    </row>
    <row r="471" spans="1:47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53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1954</v>
      </c>
      <c r="K471" s="155" t="s">
        <v>646</v>
      </c>
      <c r="L471" s="17" t="s">
        <v>67</v>
      </c>
      <c r="M471" s="13" t="s">
        <v>60</v>
      </c>
      <c r="N471" s="13">
        <v>1</v>
      </c>
      <c r="O471" s="13"/>
      <c r="P471" s="33" t="str">
        <f t="shared" si="146"/>
        <v>MAIN UNIT</v>
      </c>
      <c r="Q471" s="13" t="s">
        <v>61</v>
      </c>
      <c r="R471" s="13" t="s">
        <v>62</v>
      </c>
      <c r="S471" s="13" t="s">
        <v>49</v>
      </c>
      <c r="T471" s="13" t="s">
        <v>78</v>
      </c>
      <c r="U471" s="13" t="s">
        <v>79</v>
      </c>
      <c r="V471" s="13" t="s">
        <v>311</v>
      </c>
      <c r="W471" s="13" t="s">
        <v>109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  <c r="AU471" s="22" t="s">
        <v>3751</v>
      </c>
    </row>
    <row r="472" spans="1:47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53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1954</v>
      </c>
      <c r="K472" s="155" t="s">
        <v>646</v>
      </c>
      <c r="L472" s="17" t="s">
        <v>67</v>
      </c>
      <c r="M472" s="13" t="s">
        <v>60</v>
      </c>
      <c r="N472" s="13">
        <v>1</v>
      </c>
      <c r="O472" s="13"/>
      <c r="P472" s="33" t="str">
        <f t="shared" si="146"/>
        <v>MAIN UNIT</v>
      </c>
      <c r="Q472" s="13" t="s">
        <v>61</v>
      </c>
      <c r="R472" s="13" t="s">
        <v>62</v>
      </c>
      <c r="S472" s="13" t="s">
        <v>49</v>
      </c>
      <c r="T472" s="13" t="s">
        <v>78</v>
      </c>
      <c r="U472" s="13" t="s">
        <v>79</v>
      </c>
      <c r="V472" s="13" t="s">
        <v>311</v>
      </c>
      <c r="W472" s="13" t="s">
        <v>109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  <c r="AU472" s="22" t="s">
        <v>3751</v>
      </c>
    </row>
    <row r="473" spans="1:47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54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2202</v>
      </c>
      <c r="K473" s="155" t="s">
        <v>646</v>
      </c>
      <c r="L473" s="17" t="s">
        <v>67</v>
      </c>
      <c r="M473" s="13" t="s">
        <v>60</v>
      </c>
      <c r="N473" s="13">
        <v>1</v>
      </c>
      <c r="O473" s="13"/>
      <c r="P473" s="33" t="str">
        <f t="shared" si="146"/>
        <v>MAIN UNIT</v>
      </c>
      <c r="Q473" s="13" t="s">
        <v>61</v>
      </c>
      <c r="R473" s="13" t="s">
        <v>62</v>
      </c>
      <c r="S473" s="13" t="s">
        <v>49</v>
      </c>
      <c r="T473" s="13" t="s">
        <v>78</v>
      </c>
      <c r="U473" s="13" t="s">
        <v>79</v>
      </c>
      <c r="V473" s="13" t="s">
        <v>311</v>
      </c>
      <c r="W473" s="13" t="s">
        <v>64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  <c r="AU473" s="22" t="s">
        <v>3757</v>
      </c>
    </row>
    <row r="474" spans="1:47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54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2235</v>
      </c>
      <c r="K474" s="155" t="s">
        <v>646</v>
      </c>
      <c r="L474" s="17" t="s">
        <v>92</v>
      </c>
      <c r="M474" s="13" t="s">
        <v>60</v>
      </c>
      <c r="N474" s="13">
        <v>1</v>
      </c>
      <c r="O474" s="13"/>
      <c r="P474" s="33" t="str">
        <f t="shared" si="146"/>
        <v>MAIN UNIT</v>
      </c>
      <c r="Q474" s="13" t="s">
        <v>61</v>
      </c>
      <c r="R474" s="13" t="s">
        <v>62</v>
      </c>
      <c r="S474" s="13" t="s">
        <v>49</v>
      </c>
      <c r="T474" s="13" t="s">
        <v>78</v>
      </c>
      <c r="U474" s="13" t="s">
        <v>79</v>
      </c>
      <c r="V474" s="13" t="s">
        <v>311</v>
      </c>
      <c r="W474" s="13" t="s">
        <v>64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  <c r="AU474" s="22" t="s">
        <v>3757</v>
      </c>
    </row>
    <row r="475" spans="1:47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54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2298</v>
      </c>
      <c r="K475" s="155" t="s">
        <v>646</v>
      </c>
      <c r="L475" s="17" t="s">
        <v>67</v>
      </c>
      <c r="M475" s="13" t="s">
        <v>60</v>
      </c>
      <c r="N475" s="13">
        <v>1</v>
      </c>
      <c r="O475" s="13"/>
      <c r="P475" s="33" t="str">
        <f t="shared" si="146"/>
        <v>MAIN UNIT</v>
      </c>
      <c r="Q475" s="13" t="s">
        <v>61</v>
      </c>
      <c r="R475" s="13" t="s">
        <v>62</v>
      </c>
      <c r="S475" s="13" t="s">
        <v>49</v>
      </c>
      <c r="T475" s="13" t="s">
        <v>78</v>
      </c>
      <c r="U475" s="13" t="s">
        <v>79</v>
      </c>
      <c r="V475" s="13" t="s">
        <v>311</v>
      </c>
      <c r="W475" s="13" t="s">
        <v>64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  <c r="AU475" s="22" t="s">
        <v>3757</v>
      </c>
    </row>
    <row r="476" spans="1:47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185</v>
      </c>
      <c r="F476" s="13" t="s">
        <v>185</v>
      </c>
      <c r="G476" s="152" t="s">
        <v>185</v>
      </c>
      <c r="H476" s="155"/>
      <c r="I476" s="33" t="str">
        <f t="shared" si="145"/>
        <v>Cancel</v>
      </c>
      <c r="J476" s="186" t="s">
        <v>2592</v>
      </c>
      <c r="K476" s="155" t="s">
        <v>646</v>
      </c>
      <c r="L476" s="17" t="s">
        <v>67</v>
      </c>
      <c r="M476" s="13" t="s">
        <v>60</v>
      </c>
      <c r="N476" s="13">
        <v>1</v>
      </c>
      <c r="O476" s="13"/>
      <c r="P476" s="33" t="str">
        <f t="shared" si="146"/>
        <v>MAIN UNIT</v>
      </c>
      <c r="Q476" s="13" t="s">
        <v>61</v>
      </c>
      <c r="R476" s="13" t="s">
        <v>62</v>
      </c>
      <c r="S476" s="13" t="s">
        <v>49</v>
      </c>
      <c r="T476" s="13" t="s">
        <v>78</v>
      </c>
      <c r="U476" s="13" t="s">
        <v>79</v>
      </c>
      <c r="V476" s="13" t="s">
        <v>311</v>
      </c>
      <c r="W476" s="13" t="s">
        <v>64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499582152.5142017</v>
      </c>
      <c r="AJ476" s="19">
        <f t="shared" si="152"/>
        <v>59520528.679470733</v>
      </c>
      <c r="AK476" s="20">
        <f t="shared" si="153"/>
        <v>0.11914062257814291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  <c r="AU476" s="22" t="s">
        <v>3757</v>
      </c>
    </row>
    <row r="477" spans="1:47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3371</v>
      </c>
      <c r="K477" s="29" t="s">
        <v>3165</v>
      </c>
      <c r="L477" s="17" t="s">
        <v>67</v>
      </c>
      <c r="M477" s="22" t="s">
        <v>60</v>
      </c>
      <c r="N477" s="22">
        <v>1</v>
      </c>
      <c r="O477" s="22"/>
      <c r="P477" s="33" t="str">
        <f t="shared" si="146"/>
        <v>MAIN UNIT</v>
      </c>
      <c r="Q477" s="13" t="s">
        <v>61</v>
      </c>
      <c r="R477" s="22" t="s">
        <v>62</v>
      </c>
      <c r="S477" s="22" t="s">
        <v>50</v>
      </c>
      <c r="T477" s="22" t="s">
        <v>88</v>
      </c>
      <c r="U477" s="22" t="s">
        <v>70</v>
      </c>
      <c r="V477" s="22" t="s">
        <v>1010</v>
      </c>
      <c r="W477" s="22" t="s">
        <v>64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  <c r="AU477" s="22" t="s">
        <v>3240</v>
      </c>
    </row>
    <row r="478" spans="1:47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3371</v>
      </c>
      <c r="K478" s="29" t="s">
        <v>3165</v>
      </c>
      <c r="L478" s="17" t="s">
        <v>67</v>
      </c>
      <c r="M478" s="22" t="s">
        <v>60</v>
      </c>
      <c r="N478" s="22">
        <v>1</v>
      </c>
      <c r="O478" s="22"/>
      <c r="P478" s="33" t="str">
        <f t="shared" si="146"/>
        <v>MAIN UNIT</v>
      </c>
      <c r="Q478" s="13" t="s">
        <v>61</v>
      </c>
      <c r="R478" s="22" t="s">
        <v>62</v>
      </c>
      <c r="S478" s="22" t="s">
        <v>50</v>
      </c>
      <c r="T478" s="22" t="s">
        <v>325</v>
      </c>
      <c r="U478" s="22" t="s">
        <v>70</v>
      </c>
      <c r="V478" s="22" t="s">
        <v>1010</v>
      </c>
      <c r="W478" s="22" t="s">
        <v>64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  <c r="AU478" s="22" t="s">
        <v>3240</v>
      </c>
    </row>
    <row r="479" spans="1:47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41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500</v>
      </c>
      <c r="K479" s="155" t="s">
        <v>501</v>
      </c>
      <c r="L479" s="17" t="s">
        <v>67</v>
      </c>
      <c r="M479" s="13" t="s">
        <v>60</v>
      </c>
      <c r="N479" s="13">
        <v>1</v>
      </c>
      <c r="O479" s="13"/>
      <c r="P479" s="33" t="str">
        <f t="shared" si="146"/>
        <v>MAIN UNIT</v>
      </c>
      <c r="Q479" s="13" t="s">
        <v>61</v>
      </c>
      <c r="R479" s="13" t="s">
        <v>62</v>
      </c>
      <c r="S479" s="13" t="s">
        <v>49</v>
      </c>
      <c r="T479" s="13" t="s">
        <v>78</v>
      </c>
      <c r="U479" s="13" t="s">
        <v>79</v>
      </c>
      <c r="V479" s="13" t="s">
        <v>134</v>
      </c>
      <c r="W479" s="13" t="s">
        <v>109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  <c r="AU479" s="22" t="s">
        <v>3751</v>
      </c>
    </row>
    <row r="480" spans="1:47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47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808</v>
      </c>
      <c r="K480" s="155" t="s">
        <v>809</v>
      </c>
      <c r="L480" s="17" t="s">
        <v>92</v>
      </c>
      <c r="M480" s="13" t="s">
        <v>60</v>
      </c>
      <c r="N480" s="13">
        <v>1</v>
      </c>
      <c r="O480" s="13"/>
      <c r="P480" s="33" t="str">
        <f t="shared" si="146"/>
        <v>MAIN UNIT</v>
      </c>
      <c r="Q480" s="13" t="s">
        <v>61</v>
      </c>
      <c r="R480" s="13" t="s">
        <v>701</v>
      </c>
      <c r="S480" s="13" t="s">
        <v>49</v>
      </c>
      <c r="T480" s="13" t="s">
        <v>78</v>
      </c>
      <c r="U480" s="13" t="s">
        <v>79</v>
      </c>
      <c r="V480" s="13" t="s">
        <v>780</v>
      </c>
      <c r="W480" s="13" t="s">
        <v>773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  <c r="AU480" s="22" t="s">
        <v>3750</v>
      </c>
    </row>
    <row r="481" spans="1:47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53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1742</v>
      </c>
      <c r="K481" s="155" t="s">
        <v>501</v>
      </c>
      <c r="L481" s="17" t="s">
        <v>92</v>
      </c>
      <c r="M481" s="13" t="s">
        <v>60</v>
      </c>
      <c r="N481" s="13">
        <v>1</v>
      </c>
      <c r="O481" s="13"/>
      <c r="P481" s="33" t="str">
        <f t="shared" si="146"/>
        <v>MAIN UNIT</v>
      </c>
      <c r="Q481" s="13" t="s">
        <v>61</v>
      </c>
      <c r="R481" s="13" t="s">
        <v>62</v>
      </c>
      <c r="S481" s="13" t="s">
        <v>49</v>
      </c>
      <c r="T481" s="13" t="s">
        <v>78</v>
      </c>
      <c r="U481" s="13" t="s">
        <v>79</v>
      </c>
      <c r="V481" s="13" t="s">
        <v>1516</v>
      </c>
      <c r="W481" s="13" t="s">
        <v>109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  <c r="AU481" s="22" t="s">
        <v>3751</v>
      </c>
    </row>
    <row r="482" spans="1:47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3320</v>
      </c>
      <c r="K482" s="29" t="s">
        <v>3321</v>
      </c>
      <c r="L482" s="17" t="s">
        <v>67</v>
      </c>
      <c r="M482" s="13" t="s">
        <v>60</v>
      </c>
      <c r="N482" s="22">
        <v>1</v>
      </c>
      <c r="O482" s="22"/>
      <c r="P482" s="33" t="str">
        <f t="shared" si="146"/>
        <v>MAIN UNIT</v>
      </c>
      <c r="Q482" s="13" t="s">
        <v>68</v>
      </c>
      <c r="R482" s="22" t="s">
        <v>62</v>
      </c>
      <c r="S482" s="22" t="s">
        <v>49</v>
      </c>
      <c r="T482" s="22" t="s">
        <v>78</v>
      </c>
      <c r="U482" s="22" t="s">
        <v>78</v>
      </c>
      <c r="V482" s="22" t="s">
        <v>3134</v>
      </c>
      <c r="W482" s="22" t="s">
        <v>64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  <c r="AU482" s="22" t="s">
        <v>3757</v>
      </c>
    </row>
    <row r="483" spans="1:47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3369</v>
      </c>
      <c r="K483" s="29" t="s">
        <v>1905</v>
      </c>
      <c r="L483" s="17" t="s">
        <v>67</v>
      </c>
      <c r="M483" s="22" t="s">
        <v>60</v>
      </c>
      <c r="N483" s="22">
        <v>1</v>
      </c>
      <c r="O483" s="22"/>
      <c r="P483" s="33" t="str">
        <f t="shared" si="146"/>
        <v>MAIN UNIT</v>
      </c>
      <c r="Q483" s="13" t="s">
        <v>61</v>
      </c>
      <c r="R483" s="22" t="s">
        <v>62</v>
      </c>
      <c r="S483" s="22" t="s">
        <v>52</v>
      </c>
      <c r="T483" s="22" t="s">
        <v>176</v>
      </c>
      <c r="U483" s="22" t="s">
        <v>177</v>
      </c>
      <c r="V483" s="22" t="s">
        <v>178</v>
      </c>
      <c r="W483" s="22" t="s">
        <v>64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  <c r="AU483" s="22" t="s">
        <v>3240</v>
      </c>
    </row>
    <row r="484" spans="1:47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54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2990</v>
      </c>
      <c r="K484" s="155" t="s">
        <v>2991</v>
      </c>
      <c r="L484" s="17" t="s">
        <v>2611</v>
      </c>
      <c r="M484" s="13" t="s">
        <v>2607</v>
      </c>
      <c r="N484" s="13">
        <v>1</v>
      </c>
      <c r="O484" s="13"/>
      <c r="P484" s="33" t="str">
        <f t="shared" si="146"/>
        <v>MAIN UNIT</v>
      </c>
      <c r="Q484" s="13" t="s">
        <v>68</v>
      </c>
      <c r="R484" s="13" t="s">
        <v>2055</v>
      </c>
      <c r="S484" s="13" t="s">
        <v>49</v>
      </c>
      <c r="T484" s="13" t="s">
        <v>78</v>
      </c>
      <c r="U484" s="13" t="s">
        <v>79</v>
      </c>
      <c r="V484" s="13" t="s">
        <v>311</v>
      </c>
      <c r="W484" s="13" t="s">
        <v>64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  <c r="AU484" s="22" t="s">
        <v>3757</v>
      </c>
    </row>
    <row r="485" spans="1:47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48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1380</v>
      </c>
      <c r="K485" s="155" t="s">
        <v>1381</v>
      </c>
      <c r="L485" s="17" t="s">
        <v>92</v>
      </c>
      <c r="M485" s="13" t="s">
        <v>60</v>
      </c>
      <c r="N485" s="13">
        <v>1</v>
      </c>
      <c r="O485" s="13"/>
      <c r="P485" s="33" t="str">
        <f t="shared" si="146"/>
        <v>MAIN UNIT</v>
      </c>
      <c r="Q485" s="13" t="s">
        <v>68</v>
      </c>
      <c r="R485" s="13" t="s">
        <v>62</v>
      </c>
      <c r="S485" s="13" t="s">
        <v>50</v>
      </c>
      <c r="T485" s="13" t="s">
        <v>88</v>
      </c>
      <c r="U485" s="13" t="s">
        <v>70</v>
      </c>
      <c r="V485" s="13" t="s">
        <v>94</v>
      </c>
      <c r="W485" s="13" t="s">
        <v>703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  <c r="AU485" s="22" t="s">
        <v>3240</v>
      </c>
    </row>
    <row r="486" spans="1:47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48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1380</v>
      </c>
      <c r="K486" s="155" t="s">
        <v>1381</v>
      </c>
      <c r="L486" s="17" t="s">
        <v>67</v>
      </c>
      <c r="M486" s="13" t="s">
        <v>60</v>
      </c>
      <c r="N486" s="13">
        <v>1</v>
      </c>
      <c r="O486" s="13"/>
      <c r="P486" s="33" t="str">
        <f t="shared" si="146"/>
        <v>MAIN UNIT</v>
      </c>
      <c r="Q486" s="13" t="s">
        <v>68</v>
      </c>
      <c r="R486" s="13" t="s">
        <v>62</v>
      </c>
      <c r="S486" s="13" t="s">
        <v>50</v>
      </c>
      <c r="T486" s="13" t="s">
        <v>88</v>
      </c>
      <c r="U486" s="13" t="s">
        <v>70</v>
      </c>
      <c r="V486" s="13" t="s">
        <v>94</v>
      </c>
      <c r="W486" s="13" t="s">
        <v>703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  <c r="AU486" s="22" t="s">
        <v>3240</v>
      </c>
    </row>
    <row r="487" spans="1:47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53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1836</v>
      </c>
      <c r="K487" s="155" t="s">
        <v>1381</v>
      </c>
      <c r="L487" s="17" t="s">
        <v>92</v>
      </c>
      <c r="M487" s="13" t="s">
        <v>60</v>
      </c>
      <c r="N487" s="13">
        <v>1</v>
      </c>
      <c r="O487" s="13"/>
      <c r="P487" s="33" t="str">
        <f t="shared" si="146"/>
        <v>MAIN UNIT</v>
      </c>
      <c r="Q487" s="13" t="s">
        <v>61</v>
      </c>
      <c r="R487" s="13" t="s">
        <v>62</v>
      </c>
      <c r="S487" s="13" t="s">
        <v>50</v>
      </c>
      <c r="T487" s="13" t="s">
        <v>88</v>
      </c>
      <c r="U487" s="13" t="s">
        <v>70</v>
      </c>
      <c r="V487" s="13" t="s">
        <v>94</v>
      </c>
      <c r="W487" s="13" t="s">
        <v>64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  <c r="AU487" s="22" t="s">
        <v>3240</v>
      </c>
    </row>
    <row r="488" spans="1:47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53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1836</v>
      </c>
      <c r="K488" s="155" t="s">
        <v>1381</v>
      </c>
      <c r="L488" s="17" t="s">
        <v>67</v>
      </c>
      <c r="M488" s="13" t="s">
        <v>60</v>
      </c>
      <c r="N488" s="13">
        <v>1</v>
      </c>
      <c r="O488" s="13"/>
      <c r="P488" s="33" t="str">
        <f t="shared" si="146"/>
        <v>MAIN UNIT</v>
      </c>
      <c r="Q488" s="13" t="s">
        <v>61</v>
      </c>
      <c r="R488" s="13" t="s">
        <v>62</v>
      </c>
      <c r="S488" s="13" t="s">
        <v>50</v>
      </c>
      <c r="T488" s="13" t="s">
        <v>88</v>
      </c>
      <c r="U488" s="13" t="s">
        <v>70</v>
      </c>
      <c r="V488" s="13" t="s">
        <v>94</v>
      </c>
      <c r="W488" s="13" t="s">
        <v>64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  <c r="AU488" s="22" t="s">
        <v>3240</v>
      </c>
    </row>
    <row r="489" spans="1:47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47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819</v>
      </c>
      <c r="K489" s="155" t="s">
        <v>820</v>
      </c>
      <c r="L489" s="17" t="s">
        <v>67</v>
      </c>
      <c r="M489" s="13" t="s">
        <v>60</v>
      </c>
      <c r="N489" s="13">
        <v>1</v>
      </c>
      <c r="O489" s="13"/>
      <c r="P489" s="33" t="str">
        <f t="shared" si="146"/>
        <v>MAIN UNIT</v>
      </c>
      <c r="Q489" s="13" t="s">
        <v>68</v>
      </c>
      <c r="R489" s="13" t="s">
        <v>62</v>
      </c>
      <c r="S489" s="13" t="s">
        <v>49</v>
      </c>
      <c r="T489" s="13" t="s">
        <v>78</v>
      </c>
      <c r="U489" s="13" t="s">
        <v>79</v>
      </c>
      <c r="V489" s="13" t="s">
        <v>112</v>
      </c>
      <c r="W489" s="13" t="s">
        <v>109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  <c r="AU489" s="22" t="s">
        <v>3751</v>
      </c>
    </row>
    <row r="490" spans="1:47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48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1500</v>
      </c>
      <c r="K490" s="155" t="s">
        <v>1501</v>
      </c>
      <c r="L490" s="17" t="s">
        <v>92</v>
      </c>
      <c r="M490" s="13" t="s">
        <v>60</v>
      </c>
      <c r="N490" s="13">
        <v>1</v>
      </c>
      <c r="O490" s="13"/>
      <c r="P490" s="33" t="str">
        <f t="shared" si="146"/>
        <v>MAIN UNIT</v>
      </c>
      <c r="Q490" s="13" t="s">
        <v>61</v>
      </c>
      <c r="R490" s="13" t="s">
        <v>62</v>
      </c>
      <c r="S490" s="13" t="s">
        <v>49</v>
      </c>
      <c r="T490" s="13" t="s">
        <v>78</v>
      </c>
      <c r="U490" s="13" t="s">
        <v>79</v>
      </c>
      <c r="V490" s="13" t="s">
        <v>112</v>
      </c>
      <c r="W490" s="13" t="s">
        <v>1341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  <c r="AU490" s="22" t="s">
        <v>3751</v>
      </c>
    </row>
    <row r="491" spans="1:47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48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1502</v>
      </c>
      <c r="K491" s="155" t="s">
        <v>1501</v>
      </c>
      <c r="L491" s="17" t="s">
        <v>92</v>
      </c>
      <c r="M491" s="13" t="s">
        <v>60</v>
      </c>
      <c r="N491" s="13">
        <v>1</v>
      </c>
      <c r="O491" s="13"/>
      <c r="P491" s="33" t="str">
        <f t="shared" si="146"/>
        <v>MAIN UNIT</v>
      </c>
      <c r="Q491" s="13" t="s">
        <v>61</v>
      </c>
      <c r="R491" s="13" t="s">
        <v>62</v>
      </c>
      <c r="S491" s="13" t="s">
        <v>49</v>
      </c>
      <c r="T491" s="13" t="s">
        <v>78</v>
      </c>
      <c r="U491" s="13" t="s">
        <v>79</v>
      </c>
      <c r="V491" s="13" t="s">
        <v>112</v>
      </c>
      <c r="W491" s="13" t="s">
        <v>1341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  <c r="AU491" s="22" t="s">
        <v>3751</v>
      </c>
    </row>
    <row r="492" spans="1:47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48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1503</v>
      </c>
      <c r="K492" s="155" t="s">
        <v>1501</v>
      </c>
      <c r="L492" s="17" t="s">
        <v>67</v>
      </c>
      <c r="M492" s="13" t="s">
        <v>60</v>
      </c>
      <c r="N492" s="13">
        <v>1</v>
      </c>
      <c r="O492" s="13"/>
      <c r="P492" s="33" t="str">
        <f t="shared" si="146"/>
        <v>MAIN UNIT</v>
      </c>
      <c r="Q492" s="13" t="s">
        <v>61</v>
      </c>
      <c r="R492" s="13" t="s">
        <v>62</v>
      </c>
      <c r="S492" s="13" t="s">
        <v>49</v>
      </c>
      <c r="T492" s="13" t="s">
        <v>78</v>
      </c>
      <c r="U492" s="13" t="s">
        <v>79</v>
      </c>
      <c r="V492" s="13" t="s">
        <v>112</v>
      </c>
      <c r="W492" s="13" t="s">
        <v>1341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  <c r="AU492" s="22" t="s">
        <v>3751</v>
      </c>
    </row>
    <row r="493" spans="1:47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48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1503</v>
      </c>
      <c r="K493" s="155" t="s">
        <v>1501</v>
      </c>
      <c r="L493" s="17" t="s">
        <v>67</v>
      </c>
      <c r="M493" s="13" t="s">
        <v>60</v>
      </c>
      <c r="N493" s="13">
        <v>1</v>
      </c>
      <c r="O493" s="13"/>
      <c r="P493" s="33" t="str">
        <f t="shared" si="146"/>
        <v>MAIN UNIT</v>
      </c>
      <c r="Q493" s="13" t="s">
        <v>61</v>
      </c>
      <c r="R493" s="13" t="s">
        <v>62</v>
      </c>
      <c r="S493" s="13" t="s">
        <v>49</v>
      </c>
      <c r="T493" s="13" t="s">
        <v>78</v>
      </c>
      <c r="U493" s="13" t="s">
        <v>79</v>
      </c>
      <c r="V493" s="13" t="s">
        <v>112</v>
      </c>
      <c r="W493" s="13" t="s">
        <v>1341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  <c r="AU493" s="22" t="s">
        <v>3751</v>
      </c>
    </row>
    <row r="494" spans="1:47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53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1766</v>
      </c>
      <c r="K494" s="155" t="s">
        <v>820</v>
      </c>
      <c r="L494" s="17" t="s">
        <v>67</v>
      </c>
      <c r="M494" s="13" t="s">
        <v>60</v>
      </c>
      <c r="N494" s="13">
        <v>1</v>
      </c>
      <c r="O494" s="13"/>
      <c r="P494" s="33" t="str">
        <f t="shared" si="146"/>
        <v>MAIN UNIT</v>
      </c>
      <c r="Q494" s="13" t="s">
        <v>61</v>
      </c>
      <c r="R494" s="13" t="s">
        <v>62</v>
      </c>
      <c r="S494" s="13" t="s">
        <v>49</v>
      </c>
      <c r="T494" s="13" t="s">
        <v>78</v>
      </c>
      <c r="U494" s="13" t="s">
        <v>79</v>
      </c>
      <c r="V494" s="13" t="s">
        <v>112</v>
      </c>
      <c r="W494" s="13" t="s">
        <v>64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  <c r="AU494" s="22" t="s">
        <v>3757</v>
      </c>
    </row>
    <row r="495" spans="1:47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3369</v>
      </c>
      <c r="K495" s="29" t="s">
        <v>1905</v>
      </c>
      <c r="L495" s="17" t="s">
        <v>92</v>
      </c>
      <c r="M495" s="22" t="s">
        <v>60</v>
      </c>
      <c r="N495" s="22">
        <v>1</v>
      </c>
      <c r="O495" s="22"/>
      <c r="P495" s="33" t="str">
        <f t="shared" si="146"/>
        <v>MAIN UNIT</v>
      </c>
      <c r="Q495" s="13" t="s">
        <v>61</v>
      </c>
      <c r="R495" s="22" t="s">
        <v>62</v>
      </c>
      <c r="S495" s="22" t="s">
        <v>52</v>
      </c>
      <c r="T495" s="22" t="s">
        <v>176</v>
      </c>
      <c r="U495" s="22" t="s">
        <v>177</v>
      </c>
      <c r="V495" s="22" t="s">
        <v>178</v>
      </c>
      <c r="W495" s="22" t="s">
        <v>64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  <c r="AU495" s="22" t="s">
        <v>3240</v>
      </c>
    </row>
    <row r="496" spans="1:47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3369</v>
      </c>
      <c r="K496" s="29" t="s">
        <v>1905</v>
      </c>
      <c r="L496" s="17" t="s">
        <v>92</v>
      </c>
      <c r="M496" s="22" t="s">
        <v>60</v>
      </c>
      <c r="N496" s="22">
        <v>1</v>
      </c>
      <c r="O496" s="22"/>
      <c r="P496" s="33" t="str">
        <f t="shared" si="146"/>
        <v>MAIN UNIT</v>
      </c>
      <c r="Q496" s="13" t="s">
        <v>61</v>
      </c>
      <c r="R496" s="22" t="s">
        <v>62</v>
      </c>
      <c r="S496" s="22" t="s">
        <v>52</v>
      </c>
      <c r="T496" s="22" t="s">
        <v>176</v>
      </c>
      <c r="U496" s="22" t="s">
        <v>177</v>
      </c>
      <c r="V496" s="22" t="s">
        <v>178</v>
      </c>
      <c r="W496" s="22" t="s">
        <v>64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  <c r="AU496" s="22" t="s">
        <v>3240</v>
      </c>
    </row>
    <row r="497" spans="1:47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48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1368</v>
      </c>
      <c r="K497" s="155" t="s">
        <v>1369</v>
      </c>
      <c r="L497" s="17" t="s">
        <v>92</v>
      </c>
      <c r="M497" s="13" t="s">
        <v>60</v>
      </c>
      <c r="N497" s="13">
        <v>1</v>
      </c>
      <c r="O497" s="13"/>
      <c r="P497" s="33" t="str">
        <f t="shared" si="146"/>
        <v>MAIN UNIT</v>
      </c>
      <c r="Q497" s="13" t="s">
        <v>61</v>
      </c>
      <c r="R497" s="13" t="s">
        <v>62</v>
      </c>
      <c r="S497" s="13" t="s">
        <v>49</v>
      </c>
      <c r="T497" s="13" t="s">
        <v>78</v>
      </c>
      <c r="U497" s="13" t="s">
        <v>79</v>
      </c>
      <c r="V497" s="13" t="s">
        <v>1116</v>
      </c>
      <c r="W497" s="13" t="s">
        <v>64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  <c r="AU497" s="22" t="s">
        <v>3750</v>
      </c>
    </row>
    <row r="498" spans="1:47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47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657</v>
      </c>
      <c r="K498" s="155" t="s">
        <v>658</v>
      </c>
      <c r="L498" s="17" t="s">
        <v>92</v>
      </c>
      <c r="M498" s="13" t="s">
        <v>60</v>
      </c>
      <c r="N498" s="13">
        <v>1</v>
      </c>
      <c r="O498" s="13"/>
      <c r="P498" s="33" t="str">
        <f t="shared" si="146"/>
        <v>MAIN UNIT</v>
      </c>
      <c r="Q498" s="13" t="s">
        <v>68</v>
      </c>
      <c r="R498" s="13" t="s">
        <v>62</v>
      </c>
      <c r="S498" s="13" t="s">
        <v>49</v>
      </c>
      <c r="T498" s="13" t="s">
        <v>249</v>
      </c>
      <c r="U498" s="13" t="s">
        <v>79</v>
      </c>
      <c r="V498" s="13" t="s">
        <v>134</v>
      </c>
      <c r="W498" s="13" t="s">
        <v>109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  <c r="AU498" s="22" t="s">
        <v>3751</v>
      </c>
    </row>
    <row r="499" spans="1:47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53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1972</v>
      </c>
      <c r="K499" s="155" t="s">
        <v>1973</v>
      </c>
      <c r="L499" s="17" t="s">
        <v>92</v>
      </c>
      <c r="M499" s="13" t="s">
        <v>60</v>
      </c>
      <c r="N499" s="13">
        <v>1</v>
      </c>
      <c r="O499" s="13"/>
      <c r="P499" s="33" t="str">
        <f t="shared" si="146"/>
        <v>MAIN UNIT</v>
      </c>
      <c r="Q499" s="13" t="s">
        <v>68</v>
      </c>
      <c r="R499" s="13" t="s">
        <v>62</v>
      </c>
      <c r="S499" s="13" t="s">
        <v>49</v>
      </c>
      <c r="T499" s="13" t="s">
        <v>78</v>
      </c>
      <c r="U499" s="13" t="s">
        <v>79</v>
      </c>
      <c r="V499" s="13" t="s">
        <v>112</v>
      </c>
      <c r="W499" s="13" t="s">
        <v>109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1974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  <c r="AU499" s="22" t="s">
        <v>3752</v>
      </c>
    </row>
    <row r="500" spans="1:47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55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2051</v>
      </c>
      <c r="K500" s="155" t="s">
        <v>1973</v>
      </c>
      <c r="L500" s="17" t="s">
        <v>92</v>
      </c>
      <c r="M500" s="13" t="s">
        <v>60</v>
      </c>
      <c r="N500" s="13">
        <v>1</v>
      </c>
      <c r="O500" s="13"/>
      <c r="P500" s="33" t="str">
        <f t="shared" si="146"/>
        <v>MAIN UNIT</v>
      </c>
      <c r="Q500" s="13" t="s">
        <v>68</v>
      </c>
      <c r="R500" s="13" t="s">
        <v>62</v>
      </c>
      <c r="S500" s="13" t="s">
        <v>49</v>
      </c>
      <c r="T500" s="13" t="s">
        <v>78</v>
      </c>
      <c r="U500" s="13" t="s">
        <v>79</v>
      </c>
      <c r="V500" s="13" t="s">
        <v>112</v>
      </c>
      <c r="W500" s="13" t="s">
        <v>109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1974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  <c r="AU500" s="22" t="s">
        <v>3752</v>
      </c>
    </row>
    <row r="501" spans="1:47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55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2051</v>
      </c>
      <c r="K501" s="155" t="s">
        <v>1973</v>
      </c>
      <c r="L501" s="17" t="s">
        <v>92</v>
      </c>
      <c r="M501" s="13" t="s">
        <v>60</v>
      </c>
      <c r="N501" s="13">
        <v>1</v>
      </c>
      <c r="O501" s="13"/>
      <c r="P501" s="33" t="str">
        <f t="shared" si="146"/>
        <v>MAIN UNIT</v>
      </c>
      <c r="Q501" s="13" t="s">
        <v>68</v>
      </c>
      <c r="R501" s="13" t="s">
        <v>62</v>
      </c>
      <c r="S501" s="13" t="s">
        <v>49</v>
      </c>
      <c r="T501" s="13" t="s">
        <v>78</v>
      </c>
      <c r="U501" s="13" t="s">
        <v>79</v>
      </c>
      <c r="V501" s="13" t="s">
        <v>112</v>
      </c>
      <c r="W501" s="13" t="s">
        <v>109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1974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  <c r="AU501" s="22" t="s">
        <v>3752</v>
      </c>
    </row>
    <row r="502" spans="1:47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55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2619</v>
      </c>
      <c r="K502" s="155" t="s">
        <v>1973</v>
      </c>
      <c r="L502" s="17" t="s">
        <v>2620</v>
      </c>
      <c r="M502" s="13" t="s">
        <v>60</v>
      </c>
      <c r="N502" s="13">
        <v>1</v>
      </c>
      <c r="O502" s="13"/>
      <c r="P502" s="33" t="str">
        <f t="shared" si="146"/>
        <v>MAIN UNIT</v>
      </c>
      <c r="Q502" s="13" t="s">
        <v>61</v>
      </c>
      <c r="R502" s="13" t="s">
        <v>2055</v>
      </c>
      <c r="S502" s="13" t="s">
        <v>49</v>
      </c>
      <c r="T502" s="13" t="s">
        <v>78</v>
      </c>
      <c r="U502" s="13" t="s">
        <v>79</v>
      </c>
      <c r="V502" s="13" t="s">
        <v>121</v>
      </c>
      <c r="W502" s="13" t="s">
        <v>109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  <c r="AU502" s="22" t="s">
        <v>3752</v>
      </c>
    </row>
    <row r="503" spans="1:47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54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2945</v>
      </c>
      <c r="K503" s="155" t="s">
        <v>1973</v>
      </c>
      <c r="L503" s="17" t="s">
        <v>2620</v>
      </c>
      <c r="M503" s="13" t="s">
        <v>60</v>
      </c>
      <c r="N503" s="13">
        <v>1</v>
      </c>
      <c r="O503" s="13"/>
      <c r="P503" s="33" t="str">
        <f t="shared" si="146"/>
        <v>MAIN UNIT</v>
      </c>
      <c r="Q503" s="13" t="s">
        <v>68</v>
      </c>
      <c r="R503" s="13" t="s">
        <v>2055</v>
      </c>
      <c r="S503" s="13" t="s">
        <v>49</v>
      </c>
      <c r="T503" s="13" t="s">
        <v>78</v>
      </c>
      <c r="U503" s="13" t="s">
        <v>79</v>
      </c>
      <c r="V503" s="13" t="s">
        <v>112</v>
      </c>
      <c r="W503" s="13" t="s">
        <v>109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  <c r="AU503" s="22" t="s">
        <v>3752</v>
      </c>
    </row>
    <row r="504" spans="1:47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185</v>
      </c>
      <c r="G504" s="152" t="s">
        <v>185</v>
      </c>
      <c r="H504" s="155"/>
      <c r="I504" s="33" t="str">
        <f t="shared" si="145"/>
        <v>Cancel</v>
      </c>
      <c r="J504" s="186" t="s">
        <v>3084</v>
      </c>
      <c r="K504" s="155" t="s">
        <v>1973</v>
      </c>
      <c r="L504" s="17" t="s">
        <v>2620</v>
      </c>
      <c r="M504" s="13" t="s">
        <v>60</v>
      </c>
      <c r="N504" s="13">
        <v>1</v>
      </c>
      <c r="O504" s="13"/>
      <c r="P504" s="33" t="str">
        <f t="shared" si="146"/>
        <v>MAIN UNIT</v>
      </c>
      <c r="Q504" s="13" t="s">
        <v>68</v>
      </c>
      <c r="R504" s="13" t="s">
        <v>2055</v>
      </c>
      <c r="S504" s="13" t="s">
        <v>49</v>
      </c>
      <c r="T504" s="13" t="s">
        <v>78</v>
      </c>
      <c r="U504" s="13" t="s">
        <v>79</v>
      </c>
      <c r="V504" s="13" t="s">
        <v>112</v>
      </c>
      <c r="W504" s="13" t="s">
        <v>109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499582152.5142017</v>
      </c>
      <c r="AJ504" s="19">
        <f t="shared" si="152"/>
        <v>59520528.679470733</v>
      </c>
      <c r="AK504" s="20">
        <f t="shared" si="153"/>
        <v>0.11914062257814291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  <c r="AU504" s="22" t="s">
        <v>3240</v>
      </c>
    </row>
    <row r="505" spans="1:47" s="12" customFormat="1">
      <c r="A505" s="33" t="str">
        <f t="shared" si="143"/>
        <v>cancel</v>
      </c>
      <c r="B505" s="152"/>
      <c r="C505" s="152" t="s">
        <v>185</v>
      </c>
      <c r="D505" s="33" t="str">
        <f t="shared" si="144"/>
        <v/>
      </c>
      <c r="E505" s="33" t="str">
        <f t="shared" si="160"/>
        <v>TBA</v>
      </c>
      <c r="F505" s="152" t="s">
        <v>2584</v>
      </c>
      <c r="G505" s="152" t="s">
        <v>2584</v>
      </c>
      <c r="H505" s="155"/>
      <c r="I505" s="33" t="str">
        <f t="shared" si="145"/>
        <v>TBA</v>
      </c>
      <c r="J505" s="186" t="s">
        <v>3086</v>
      </c>
      <c r="K505" s="155" t="s">
        <v>1973</v>
      </c>
      <c r="L505" s="17" t="s">
        <v>92</v>
      </c>
      <c r="M505" s="13" t="s">
        <v>60</v>
      </c>
      <c r="N505" s="13">
        <v>1</v>
      </c>
      <c r="O505" s="13"/>
      <c r="P505" s="33" t="str">
        <f t="shared" si="146"/>
        <v>MAIN UNIT</v>
      </c>
      <c r="Q505" s="13" t="s">
        <v>68</v>
      </c>
      <c r="R505" s="13" t="s">
        <v>62</v>
      </c>
      <c r="S505" s="13" t="s">
        <v>49</v>
      </c>
      <c r="T505" s="13" t="s">
        <v>78</v>
      </c>
      <c r="U505" s="13" t="s">
        <v>79</v>
      </c>
      <c r="V505" s="13" t="s">
        <v>112</v>
      </c>
      <c r="W505" s="13" t="s">
        <v>109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25672271.628318585</v>
      </c>
      <c r="AJ505" s="19">
        <f t="shared" si="152"/>
        <v>3011547.4803982303</v>
      </c>
      <c r="AK505" s="20">
        <f t="shared" si="153"/>
        <v>0.11730740169780109</v>
      </c>
      <c r="AL505" s="17"/>
      <c r="AM505" s="17"/>
      <c r="AN505" s="17"/>
      <c r="AO505" s="17" t="s">
        <v>3087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  <c r="AU505" s="22" t="s">
        <v>3752</v>
      </c>
    </row>
    <row r="506" spans="1:47" s="12" customFormat="1">
      <c r="A506" s="33" t="str">
        <f t="shared" si="143"/>
        <v>cancel</v>
      </c>
      <c r="B506" s="152"/>
      <c r="C506" s="152" t="s">
        <v>185</v>
      </c>
      <c r="D506" s="33" t="str">
        <f t="shared" si="144"/>
        <v/>
      </c>
      <c r="E506" s="33" t="str">
        <f t="shared" si="160"/>
        <v>TBA</v>
      </c>
      <c r="F506" s="152" t="s">
        <v>2584</v>
      </c>
      <c r="G506" s="152" t="s">
        <v>2584</v>
      </c>
      <c r="H506" s="155"/>
      <c r="I506" s="33" t="str">
        <f t="shared" si="145"/>
        <v>TBA</v>
      </c>
      <c r="J506" s="186" t="s">
        <v>3086</v>
      </c>
      <c r="K506" s="155" t="s">
        <v>1973</v>
      </c>
      <c r="L506" s="17" t="s">
        <v>67</v>
      </c>
      <c r="M506" s="13" t="s">
        <v>60</v>
      </c>
      <c r="N506" s="13">
        <v>1</v>
      </c>
      <c r="O506" s="13"/>
      <c r="P506" s="33" t="str">
        <f t="shared" si="146"/>
        <v>MAIN UNIT</v>
      </c>
      <c r="Q506" s="13" t="s">
        <v>68</v>
      </c>
      <c r="R506" s="13" t="s">
        <v>62</v>
      </c>
      <c r="S506" s="13" t="s">
        <v>49</v>
      </c>
      <c r="T506" s="13" t="s">
        <v>78</v>
      </c>
      <c r="U506" s="13" t="s">
        <v>79</v>
      </c>
      <c r="V506" s="13" t="s">
        <v>112</v>
      </c>
      <c r="W506" s="13" t="s">
        <v>109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25672271.628318585</v>
      </c>
      <c r="AJ506" s="19">
        <f t="shared" si="152"/>
        <v>3011547.4803982303</v>
      </c>
      <c r="AK506" s="20">
        <f t="shared" si="153"/>
        <v>0.11730740169780109</v>
      </c>
      <c r="AL506" s="17"/>
      <c r="AM506" s="17"/>
      <c r="AN506" s="17"/>
      <c r="AO506" s="17" t="s">
        <v>3087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  <c r="AU506" s="22" t="s">
        <v>3752</v>
      </c>
    </row>
    <row r="507" spans="1:47" s="12" customFormat="1">
      <c r="A507" s="33" t="str">
        <f t="shared" si="143"/>
        <v>cancel</v>
      </c>
      <c r="B507" s="152"/>
      <c r="C507" s="152" t="s">
        <v>185</v>
      </c>
      <c r="D507" s="33" t="str">
        <f t="shared" si="144"/>
        <v/>
      </c>
      <c r="E507" s="33" t="str">
        <f t="shared" si="160"/>
        <v>TBA</v>
      </c>
      <c r="F507" s="152" t="s">
        <v>2584</v>
      </c>
      <c r="G507" s="152" t="s">
        <v>2584</v>
      </c>
      <c r="H507" s="155"/>
      <c r="I507" s="33" t="str">
        <f t="shared" si="145"/>
        <v>TBA</v>
      </c>
      <c r="J507" s="186" t="s">
        <v>3086</v>
      </c>
      <c r="K507" s="155" t="s">
        <v>1973</v>
      </c>
      <c r="L507" s="17" t="s">
        <v>67</v>
      </c>
      <c r="M507" s="13" t="s">
        <v>60</v>
      </c>
      <c r="N507" s="13">
        <v>1</v>
      </c>
      <c r="O507" s="13"/>
      <c r="P507" s="33" t="str">
        <f t="shared" si="146"/>
        <v>MAIN UNIT</v>
      </c>
      <c r="Q507" s="13" t="s">
        <v>68</v>
      </c>
      <c r="R507" s="13" t="s">
        <v>62</v>
      </c>
      <c r="S507" s="13" t="s">
        <v>49</v>
      </c>
      <c r="T507" s="13" t="s">
        <v>78</v>
      </c>
      <c r="U507" s="13" t="s">
        <v>79</v>
      </c>
      <c r="V507" s="13" t="s">
        <v>112</v>
      </c>
      <c r="W507" s="13" t="s">
        <v>109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25672271.628318585</v>
      </c>
      <c r="AJ507" s="19">
        <f t="shared" si="152"/>
        <v>3011547.4803982303</v>
      </c>
      <c r="AK507" s="20">
        <f t="shared" si="153"/>
        <v>0.11730740169780109</v>
      </c>
      <c r="AL507" s="17"/>
      <c r="AM507" s="17"/>
      <c r="AN507" s="17"/>
      <c r="AO507" s="17" t="s">
        <v>3087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  <c r="AU507" s="22" t="s">
        <v>3752</v>
      </c>
    </row>
    <row r="508" spans="1:47" s="12" customFormat="1">
      <c r="A508" s="33" t="str">
        <f t="shared" si="143"/>
        <v>cancel</v>
      </c>
      <c r="B508" s="152"/>
      <c r="C508" s="152" t="s">
        <v>185</v>
      </c>
      <c r="D508" s="33" t="str">
        <f t="shared" si="144"/>
        <v/>
      </c>
      <c r="E508" s="33" t="str">
        <f t="shared" si="160"/>
        <v>TBA</v>
      </c>
      <c r="F508" s="152" t="s">
        <v>2584</v>
      </c>
      <c r="G508" s="152" t="s">
        <v>2584</v>
      </c>
      <c r="H508" s="155"/>
      <c r="I508" s="33" t="str">
        <f t="shared" si="145"/>
        <v>TBA</v>
      </c>
      <c r="J508" s="186" t="s">
        <v>3086</v>
      </c>
      <c r="K508" s="155" t="s">
        <v>1973</v>
      </c>
      <c r="L508" s="17" t="s">
        <v>67</v>
      </c>
      <c r="M508" s="13" t="s">
        <v>60</v>
      </c>
      <c r="N508" s="13">
        <v>1</v>
      </c>
      <c r="O508" s="13"/>
      <c r="P508" s="33" t="str">
        <f t="shared" si="146"/>
        <v>MAIN UNIT</v>
      </c>
      <c r="Q508" s="13" t="s">
        <v>68</v>
      </c>
      <c r="R508" s="13" t="s">
        <v>62</v>
      </c>
      <c r="S508" s="13" t="s">
        <v>49</v>
      </c>
      <c r="T508" s="13" t="s">
        <v>78</v>
      </c>
      <c r="U508" s="13" t="s">
        <v>79</v>
      </c>
      <c r="V508" s="13" t="s">
        <v>112</v>
      </c>
      <c r="W508" s="13" t="s">
        <v>109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25672271.628318585</v>
      </c>
      <c r="AJ508" s="19">
        <f t="shared" si="152"/>
        <v>3011547.4803982303</v>
      </c>
      <c r="AK508" s="20">
        <f t="shared" si="153"/>
        <v>0.11730740169780109</v>
      </c>
      <c r="AL508" s="17"/>
      <c r="AM508" s="17"/>
      <c r="AN508" s="17"/>
      <c r="AO508" s="17" t="s">
        <v>3087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  <c r="AU508" s="22" t="s">
        <v>3752</v>
      </c>
    </row>
    <row r="509" spans="1:47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3369</v>
      </c>
      <c r="K509" s="29" t="s">
        <v>1905</v>
      </c>
      <c r="L509" s="17" t="s">
        <v>92</v>
      </c>
      <c r="M509" s="22" t="s">
        <v>60</v>
      </c>
      <c r="N509" s="22">
        <v>1</v>
      </c>
      <c r="O509" s="22"/>
      <c r="P509" s="33" t="str">
        <f t="shared" si="146"/>
        <v>MAIN UNIT</v>
      </c>
      <c r="Q509" s="13" t="s">
        <v>61</v>
      </c>
      <c r="R509" s="22" t="s">
        <v>62</v>
      </c>
      <c r="S509" s="22" t="s">
        <v>52</v>
      </c>
      <c r="T509" s="22" t="s">
        <v>176</v>
      </c>
      <c r="U509" s="22" t="s">
        <v>177</v>
      </c>
      <c r="V509" s="22" t="s">
        <v>178</v>
      </c>
      <c r="W509" s="22" t="s">
        <v>64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  <c r="AU509" s="22" t="s">
        <v>3240</v>
      </c>
    </row>
    <row r="510" spans="1:47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3369</v>
      </c>
      <c r="K510" s="29" t="s">
        <v>1905</v>
      </c>
      <c r="L510" s="17" t="s">
        <v>92</v>
      </c>
      <c r="M510" s="22" t="s">
        <v>60</v>
      </c>
      <c r="N510" s="22">
        <v>1</v>
      </c>
      <c r="O510" s="22"/>
      <c r="P510" s="33" t="str">
        <f t="shared" si="146"/>
        <v>MAIN UNIT</v>
      </c>
      <c r="Q510" s="13" t="s">
        <v>61</v>
      </c>
      <c r="R510" s="22" t="s">
        <v>62</v>
      </c>
      <c r="S510" s="22" t="s">
        <v>52</v>
      </c>
      <c r="T510" s="22" t="s">
        <v>176</v>
      </c>
      <c r="U510" s="22" t="s">
        <v>177</v>
      </c>
      <c r="V510" s="22" t="s">
        <v>178</v>
      </c>
      <c r="W510" s="22" t="s">
        <v>64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  <c r="AU510" s="22" t="s">
        <v>3240</v>
      </c>
    </row>
    <row r="511" spans="1:47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47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647</v>
      </c>
      <c r="K511" s="155" t="s">
        <v>648</v>
      </c>
      <c r="L511" s="17" t="s">
        <v>92</v>
      </c>
      <c r="M511" s="13" t="s">
        <v>60</v>
      </c>
      <c r="N511" s="13">
        <v>1</v>
      </c>
      <c r="O511" s="13"/>
      <c r="P511" s="33" t="str">
        <f t="shared" si="146"/>
        <v>MAIN UNIT</v>
      </c>
      <c r="Q511" s="13" t="s">
        <v>68</v>
      </c>
      <c r="R511" s="13" t="s">
        <v>62</v>
      </c>
      <c r="S511" s="13" t="s">
        <v>49</v>
      </c>
      <c r="T511" s="13" t="s">
        <v>249</v>
      </c>
      <c r="U511" s="13" t="s">
        <v>79</v>
      </c>
      <c r="V511" s="13" t="s">
        <v>311</v>
      </c>
      <c r="W511" s="13" t="s">
        <v>109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  <c r="AU511" s="22" t="s">
        <v>3751</v>
      </c>
    </row>
    <row r="512" spans="1:47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47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647</v>
      </c>
      <c r="K512" s="155" t="s">
        <v>648</v>
      </c>
      <c r="L512" s="17" t="s">
        <v>67</v>
      </c>
      <c r="M512" s="13" t="s">
        <v>60</v>
      </c>
      <c r="N512" s="13">
        <v>1</v>
      </c>
      <c r="O512" s="13"/>
      <c r="P512" s="33" t="str">
        <f t="shared" si="146"/>
        <v>MAIN UNIT</v>
      </c>
      <c r="Q512" s="13" t="s">
        <v>68</v>
      </c>
      <c r="R512" s="13" t="s">
        <v>62</v>
      </c>
      <c r="S512" s="13" t="s">
        <v>49</v>
      </c>
      <c r="T512" s="13" t="s">
        <v>249</v>
      </c>
      <c r="U512" s="13" t="s">
        <v>79</v>
      </c>
      <c r="V512" s="13" t="s">
        <v>311</v>
      </c>
      <c r="W512" s="13" t="s">
        <v>109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  <c r="AU512" s="22" t="s">
        <v>3751</v>
      </c>
    </row>
    <row r="513" spans="1:47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47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647</v>
      </c>
      <c r="K513" s="155" t="s">
        <v>648</v>
      </c>
      <c r="L513" s="17" t="s">
        <v>67</v>
      </c>
      <c r="M513" s="13" t="s">
        <v>60</v>
      </c>
      <c r="N513" s="13">
        <v>1</v>
      </c>
      <c r="O513" s="13"/>
      <c r="P513" s="33" t="str">
        <f t="shared" si="146"/>
        <v>MAIN UNIT</v>
      </c>
      <c r="Q513" s="13" t="s">
        <v>68</v>
      </c>
      <c r="R513" s="13" t="s">
        <v>62</v>
      </c>
      <c r="S513" s="13" t="s">
        <v>49</v>
      </c>
      <c r="T513" s="13" t="s">
        <v>249</v>
      </c>
      <c r="U513" s="13" t="s">
        <v>79</v>
      </c>
      <c r="V513" s="13" t="s">
        <v>311</v>
      </c>
      <c r="W513" s="13" t="s">
        <v>109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  <c r="AU513" s="22" t="s">
        <v>3751</v>
      </c>
    </row>
    <row r="514" spans="1:47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47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892</v>
      </c>
      <c r="K514" s="155" t="s">
        <v>648</v>
      </c>
      <c r="L514" s="17" t="s">
        <v>67</v>
      </c>
      <c r="M514" s="13" t="s">
        <v>60</v>
      </c>
      <c r="N514" s="13">
        <v>1</v>
      </c>
      <c r="O514" s="13"/>
      <c r="P514" s="33" t="str">
        <f t="shared" si="146"/>
        <v>MAIN UNIT</v>
      </c>
      <c r="Q514" s="13" t="s">
        <v>61</v>
      </c>
      <c r="R514" s="13" t="s">
        <v>62</v>
      </c>
      <c r="S514" s="13" t="s">
        <v>49</v>
      </c>
      <c r="T514" s="13" t="s">
        <v>78</v>
      </c>
      <c r="U514" s="13" t="s">
        <v>79</v>
      </c>
      <c r="V514" s="13" t="s">
        <v>311</v>
      </c>
      <c r="W514" s="13" t="s">
        <v>109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  <c r="AU514" s="22" t="s">
        <v>3751</v>
      </c>
    </row>
    <row r="515" spans="1:47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48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1187</v>
      </c>
      <c r="K515" s="155" t="s">
        <v>1188</v>
      </c>
      <c r="L515" s="17" t="s">
        <v>67</v>
      </c>
      <c r="M515" s="13" t="s">
        <v>60</v>
      </c>
      <c r="N515" s="13">
        <v>1</v>
      </c>
      <c r="O515" s="13"/>
      <c r="P515" s="33" t="str">
        <f t="shared" si="146"/>
        <v>MAIN UNIT</v>
      </c>
      <c r="Q515" s="13" t="s">
        <v>61</v>
      </c>
      <c r="R515" s="13" t="s">
        <v>62</v>
      </c>
      <c r="S515" s="13" t="s">
        <v>49</v>
      </c>
      <c r="T515" s="13" t="s">
        <v>78</v>
      </c>
      <c r="U515" s="13" t="s">
        <v>79</v>
      </c>
      <c r="V515" s="13" t="s">
        <v>1125</v>
      </c>
      <c r="W515" s="13" t="s">
        <v>109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  <c r="AU515" s="22" t="s">
        <v>3751</v>
      </c>
    </row>
    <row r="516" spans="1:47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48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1267</v>
      </c>
      <c r="K516" s="155" t="s">
        <v>648</v>
      </c>
      <c r="L516" s="17" t="s">
        <v>92</v>
      </c>
      <c r="M516" s="13" t="s">
        <v>60</v>
      </c>
      <c r="N516" s="13">
        <v>1</v>
      </c>
      <c r="O516" s="13"/>
      <c r="P516" s="33" t="str">
        <f t="shared" si="146"/>
        <v>MAIN UNIT</v>
      </c>
      <c r="Q516" s="13" t="s">
        <v>61</v>
      </c>
      <c r="R516" s="13" t="s">
        <v>62</v>
      </c>
      <c r="S516" s="13" t="s">
        <v>49</v>
      </c>
      <c r="T516" s="13" t="s">
        <v>249</v>
      </c>
      <c r="U516" s="13" t="s">
        <v>79</v>
      </c>
      <c r="V516" s="13" t="s">
        <v>311</v>
      </c>
      <c r="W516" s="13" t="s">
        <v>109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  <c r="AU516" s="22" t="s">
        <v>3751</v>
      </c>
    </row>
    <row r="517" spans="1:47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54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2405</v>
      </c>
      <c r="K517" s="155" t="s">
        <v>2406</v>
      </c>
      <c r="L517" s="17" t="s">
        <v>67</v>
      </c>
      <c r="M517" s="13" t="s">
        <v>60</v>
      </c>
      <c r="N517" s="13">
        <v>1</v>
      </c>
      <c r="O517" s="13"/>
      <c r="P517" s="33" t="str">
        <f t="shared" si="146"/>
        <v>MAIN UNIT</v>
      </c>
      <c r="Q517" s="13" t="s">
        <v>61</v>
      </c>
      <c r="R517" s="13" t="s">
        <v>62</v>
      </c>
      <c r="S517" s="13" t="s">
        <v>49</v>
      </c>
      <c r="T517" s="13" t="s">
        <v>78</v>
      </c>
      <c r="U517" s="13" t="s">
        <v>79</v>
      </c>
      <c r="V517" s="13" t="s">
        <v>311</v>
      </c>
      <c r="W517" s="13" t="s">
        <v>64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  <c r="AU517" s="22" t="s">
        <v>3757</v>
      </c>
    </row>
    <row r="518" spans="1:47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54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2405</v>
      </c>
      <c r="K518" s="155" t="s">
        <v>2406</v>
      </c>
      <c r="L518" s="17" t="s">
        <v>92</v>
      </c>
      <c r="M518" s="13" t="s">
        <v>60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61</v>
      </c>
      <c r="R518" s="13" t="s">
        <v>62</v>
      </c>
      <c r="S518" s="13" t="s">
        <v>49</v>
      </c>
      <c r="T518" s="13" t="s">
        <v>78</v>
      </c>
      <c r="U518" s="13" t="s">
        <v>79</v>
      </c>
      <c r="V518" s="13" t="s">
        <v>311</v>
      </c>
      <c r="W518" s="13" t="s">
        <v>64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  <c r="AU518" s="22" t="s">
        <v>3757</v>
      </c>
    </row>
    <row r="519" spans="1:47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48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1039</v>
      </c>
      <c r="K519" s="155" t="s">
        <v>1040</v>
      </c>
      <c r="L519" s="17" t="s">
        <v>67</v>
      </c>
      <c r="M519" s="13" t="s">
        <v>60</v>
      </c>
      <c r="N519" s="13">
        <v>1</v>
      </c>
      <c r="O519" s="13"/>
      <c r="P519" s="33" t="str">
        <f t="shared" si="164"/>
        <v>MAIN UNIT</v>
      </c>
      <c r="Q519" s="13" t="s">
        <v>68</v>
      </c>
      <c r="R519" s="13" t="s">
        <v>62</v>
      </c>
      <c r="S519" s="13" t="s">
        <v>49</v>
      </c>
      <c r="T519" s="13" t="s">
        <v>78</v>
      </c>
      <c r="U519" s="13" t="s">
        <v>79</v>
      </c>
      <c r="V519" s="13" t="s">
        <v>725</v>
      </c>
      <c r="W519" s="13" t="s">
        <v>109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  <c r="AU519" s="22" t="s">
        <v>3751</v>
      </c>
    </row>
    <row r="520" spans="1:47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48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1039</v>
      </c>
      <c r="K520" s="155" t="s">
        <v>1040</v>
      </c>
      <c r="L520" s="17" t="s">
        <v>67</v>
      </c>
      <c r="M520" s="13" t="s">
        <v>60</v>
      </c>
      <c r="N520" s="13">
        <v>1</v>
      </c>
      <c r="O520" s="13"/>
      <c r="P520" s="33" t="str">
        <f t="shared" si="164"/>
        <v>MAIN UNIT</v>
      </c>
      <c r="Q520" s="13" t="s">
        <v>68</v>
      </c>
      <c r="R520" s="13" t="s">
        <v>62</v>
      </c>
      <c r="S520" s="13" t="s">
        <v>49</v>
      </c>
      <c r="T520" s="13" t="s">
        <v>78</v>
      </c>
      <c r="U520" s="13" t="s">
        <v>79</v>
      </c>
      <c r="V520" s="13" t="s">
        <v>725</v>
      </c>
      <c r="W520" s="13" t="s">
        <v>109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  <c r="AU520" s="22" t="s">
        <v>3751</v>
      </c>
    </row>
    <row r="521" spans="1:47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48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1322</v>
      </c>
      <c r="K521" s="155" t="s">
        <v>1323</v>
      </c>
      <c r="L521" s="17" t="s">
        <v>92</v>
      </c>
      <c r="M521" s="13" t="s">
        <v>60</v>
      </c>
      <c r="N521" s="13">
        <v>1</v>
      </c>
      <c r="O521" s="13"/>
      <c r="P521" s="33" t="str">
        <f t="shared" si="164"/>
        <v>MAIN UNIT</v>
      </c>
      <c r="Q521" s="13" t="s">
        <v>61</v>
      </c>
      <c r="R521" s="13" t="s">
        <v>62</v>
      </c>
      <c r="S521" s="13" t="s">
        <v>49</v>
      </c>
      <c r="T521" s="13" t="s">
        <v>78</v>
      </c>
      <c r="U521" s="13" t="s">
        <v>79</v>
      </c>
      <c r="V521" s="13" t="s">
        <v>1125</v>
      </c>
      <c r="W521" s="13" t="s">
        <v>1105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  <c r="AU521" s="22" t="s">
        <v>3751</v>
      </c>
    </row>
    <row r="522" spans="1:47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53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1606</v>
      </c>
      <c r="K522" s="155" t="s">
        <v>1040</v>
      </c>
      <c r="L522" s="17" t="s">
        <v>92</v>
      </c>
      <c r="M522" s="13" t="s">
        <v>60</v>
      </c>
      <c r="N522" s="13">
        <v>1</v>
      </c>
      <c r="O522" s="13"/>
      <c r="P522" s="33" t="str">
        <f t="shared" si="164"/>
        <v>MAIN UNIT</v>
      </c>
      <c r="Q522" s="13" t="s">
        <v>61</v>
      </c>
      <c r="R522" s="13" t="s">
        <v>62</v>
      </c>
      <c r="S522" s="13" t="s">
        <v>49</v>
      </c>
      <c r="T522" s="13" t="s">
        <v>78</v>
      </c>
      <c r="U522" s="13" t="s">
        <v>79</v>
      </c>
      <c r="V522" s="13" t="s">
        <v>311</v>
      </c>
      <c r="W522" s="13" t="s">
        <v>109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  <c r="AU522" s="22" t="s">
        <v>3751</v>
      </c>
    </row>
    <row r="523" spans="1:47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54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1999</v>
      </c>
      <c r="K523" s="155" t="s">
        <v>1040</v>
      </c>
      <c r="L523" s="17" t="s">
        <v>92</v>
      </c>
      <c r="M523" s="13" t="s">
        <v>60</v>
      </c>
      <c r="N523" s="13">
        <v>1</v>
      </c>
      <c r="O523" s="13"/>
      <c r="P523" s="33" t="str">
        <f t="shared" si="164"/>
        <v>MAIN UNIT</v>
      </c>
      <c r="Q523" s="13" t="s">
        <v>61</v>
      </c>
      <c r="R523" s="13" t="s">
        <v>62</v>
      </c>
      <c r="S523" s="13" t="s">
        <v>49</v>
      </c>
      <c r="T523" s="13" t="s">
        <v>78</v>
      </c>
      <c r="U523" s="13" t="s">
        <v>79</v>
      </c>
      <c r="V523" s="13" t="s">
        <v>311</v>
      </c>
      <c r="W523" s="13" t="s">
        <v>109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  <c r="AU523" s="22" t="s">
        <v>3751</v>
      </c>
    </row>
    <row r="524" spans="1:47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54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1999</v>
      </c>
      <c r="K524" s="155" t="s">
        <v>1040</v>
      </c>
      <c r="L524" s="17" t="s">
        <v>67</v>
      </c>
      <c r="M524" s="13" t="s">
        <v>60</v>
      </c>
      <c r="N524" s="13">
        <v>1</v>
      </c>
      <c r="O524" s="13"/>
      <c r="P524" s="33" t="str">
        <f t="shared" si="164"/>
        <v>MAIN UNIT</v>
      </c>
      <c r="Q524" s="13" t="s">
        <v>61</v>
      </c>
      <c r="R524" s="13" t="s">
        <v>62</v>
      </c>
      <c r="S524" s="13" t="s">
        <v>49</v>
      </c>
      <c r="T524" s="13" t="s">
        <v>78</v>
      </c>
      <c r="U524" s="13" t="s">
        <v>79</v>
      </c>
      <c r="V524" s="13" t="s">
        <v>311</v>
      </c>
      <c r="W524" s="13" t="s">
        <v>109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  <c r="AU524" s="22" t="s">
        <v>3751</v>
      </c>
    </row>
    <row r="525" spans="1:47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54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2394</v>
      </c>
      <c r="K525" s="155" t="s">
        <v>2395</v>
      </c>
      <c r="L525" s="17" t="s">
        <v>67</v>
      </c>
      <c r="M525" s="13" t="s">
        <v>60</v>
      </c>
      <c r="N525" s="13">
        <v>1</v>
      </c>
      <c r="O525" s="13"/>
      <c r="P525" s="33" t="str">
        <f t="shared" si="164"/>
        <v>MAIN UNIT</v>
      </c>
      <c r="Q525" s="13" t="s">
        <v>68</v>
      </c>
      <c r="R525" s="13" t="s">
        <v>62</v>
      </c>
      <c r="S525" s="13" t="s">
        <v>49</v>
      </c>
      <c r="T525" s="13" t="s">
        <v>78</v>
      </c>
      <c r="U525" s="13" t="s">
        <v>79</v>
      </c>
      <c r="V525" s="13" t="s">
        <v>2396</v>
      </c>
      <c r="W525" s="13" t="s">
        <v>64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  <c r="AU525" s="22" t="s">
        <v>3757</v>
      </c>
    </row>
    <row r="526" spans="1:47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41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327</v>
      </c>
      <c r="K526" s="155" t="s">
        <v>328</v>
      </c>
      <c r="L526" s="17" t="s">
        <v>67</v>
      </c>
      <c r="M526" s="13" t="s">
        <v>60</v>
      </c>
      <c r="N526" s="13">
        <v>2</v>
      </c>
      <c r="O526" s="13"/>
      <c r="P526" s="33" t="str">
        <f t="shared" si="164"/>
        <v>MAIN UNIT</v>
      </c>
      <c r="Q526" s="13" t="s">
        <v>68</v>
      </c>
      <c r="R526" s="13" t="s">
        <v>62</v>
      </c>
      <c r="S526" s="13" t="s">
        <v>50</v>
      </c>
      <c r="T526" s="13" t="s">
        <v>297</v>
      </c>
      <c r="U526" s="13" t="s">
        <v>70</v>
      </c>
      <c r="V526" s="13" t="s">
        <v>329</v>
      </c>
      <c r="W526" s="13" t="s">
        <v>64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  <c r="AU526" s="22" t="s">
        <v>3240</v>
      </c>
    </row>
    <row r="527" spans="1:47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48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1577</v>
      </c>
      <c r="K527" s="155" t="s">
        <v>1578</v>
      </c>
      <c r="L527" s="17" t="s">
        <v>67</v>
      </c>
      <c r="M527" s="13" t="s">
        <v>60</v>
      </c>
      <c r="N527" s="13">
        <v>1</v>
      </c>
      <c r="O527" s="13"/>
      <c r="P527" s="33" t="str">
        <f t="shared" si="164"/>
        <v>MAIN UNIT</v>
      </c>
      <c r="Q527" s="13" t="s">
        <v>61</v>
      </c>
      <c r="R527" s="13" t="s">
        <v>62</v>
      </c>
      <c r="S527" s="13" t="s">
        <v>50</v>
      </c>
      <c r="T527" s="13" t="s">
        <v>88</v>
      </c>
      <c r="U527" s="13" t="s">
        <v>70</v>
      </c>
      <c r="V527" s="13" t="s">
        <v>71</v>
      </c>
      <c r="W527" s="13" t="s">
        <v>64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  <c r="AU527" s="22" t="s">
        <v>3240</v>
      </c>
    </row>
    <row r="528" spans="1:47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47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972</v>
      </c>
      <c r="K528" s="155" t="s">
        <v>973</v>
      </c>
      <c r="L528" s="17" t="s">
        <v>67</v>
      </c>
      <c r="M528" s="13" t="s">
        <v>60</v>
      </c>
      <c r="N528" s="13">
        <v>1</v>
      </c>
      <c r="O528" s="13"/>
      <c r="P528" s="33" t="str">
        <f t="shared" si="164"/>
        <v>MAIN UNIT</v>
      </c>
      <c r="Q528" s="13" t="s">
        <v>68</v>
      </c>
      <c r="R528" s="13" t="s">
        <v>62</v>
      </c>
      <c r="S528" s="13" t="s">
        <v>50</v>
      </c>
      <c r="T528" s="13" t="s">
        <v>297</v>
      </c>
      <c r="U528" s="13" t="s">
        <v>70</v>
      </c>
      <c r="V528" s="13" t="s">
        <v>169</v>
      </c>
      <c r="W528" s="13" t="s">
        <v>64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  <c r="AU528" s="22" t="s">
        <v>3240</v>
      </c>
    </row>
    <row r="529" spans="1:47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47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972</v>
      </c>
      <c r="K529" s="155" t="s">
        <v>973</v>
      </c>
      <c r="L529" s="17" t="s">
        <v>974</v>
      </c>
      <c r="M529" s="13" t="s">
        <v>377</v>
      </c>
      <c r="N529" s="13">
        <v>1</v>
      </c>
      <c r="O529" s="13"/>
      <c r="P529" s="33" t="str">
        <f t="shared" si="164"/>
        <v>MAIN UNIT</v>
      </c>
      <c r="Q529" s="13" t="s">
        <v>68</v>
      </c>
      <c r="R529" s="13" t="s">
        <v>62</v>
      </c>
      <c r="S529" s="13" t="s">
        <v>50</v>
      </c>
      <c r="T529" s="13" t="s">
        <v>297</v>
      </c>
      <c r="U529" s="13" t="s">
        <v>70</v>
      </c>
      <c r="V529" s="13" t="s">
        <v>169</v>
      </c>
      <c r="W529" s="13" t="s">
        <v>64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  <c r="AU529" s="22" t="s">
        <v>3240</v>
      </c>
    </row>
    <row r="530" spans="1:47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47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972</v>
      </c>
      <c r="K530" s="155" t="s">
        <v>973</v>
      </c>
      <c r="L530" s="17" t="s">
        <v>975</v>
      </c>
      <c r="M530" s="13" t="s">
        <v>377</v>
      </c>
      <c r="N530" s="13">
        <v>1</v>
      </c>
      <c r="O530" s="13"/>
      <c r="P530" s="33" t="str">
        <f t="shared" si="164"/>
        <v>MAIN UNIT</v>
      </c>
      <c r="Q530" s="13" t="s">
        <v>68</v>
      </c>
      <c r="R530" s="13" t="s">
        <v>62</v>
      </c>
      <c r="S530" s="13" t="s">
        <v>50</v>
      </c>
      <c r="T530" s="13" t="s">
        <v>297</v>
      </c>
      <c r="U530" s="13" t="s">
        <v>70</v>
      </c>
      <c r="V530" s="13" t="s">
        <v>169</v>
      </c>
      <c r="W530" s="13" t="s">
        <v>64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  <c r="AU530" s="22" t="s">
        <v>3240</v>
      </c>
    </row>
    <row r="531" spans="1:47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47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972</v>
      </c>
      <c r="K531" s="155" t="s">
        <v>973</v>
      </c>
      <c r="L531" s="17" t="s">
        <v>976</v>
      </c>
      <c r="M531" s="13" t="s">
        <v>377</v>
      </c>
      <c r="N531" s="13">
        <v>1</v>
      </c>
      <c r="O531" s="13"/>
      <c r="P531" s="33" t="str">
        <f t="shared" si="164"/>
        <v>MAIN UNIT</v>
      </c>
      <c r="Q531" s="13" t="s">
        <v>68</v>
      </c>
      <c r="R531" s="13" t="s">
        <v>62</v>
      </c>
      <c r="S531" s="13" t="s">
        <v>50</v>
      </c>
      <c r="T531" s="13" t="s">
        <v>297</v>
      </c>
      <c r="U531" s="13" t="s">
        <v>70</v>
      </c>
      <c r="V531" s="13" t="s">
        <v>169</v>
      </c>
      <c r="W531" s="13" t="s">
        <v>64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  <c r="AU531" s="22" t="s">
        <v>3240</v>
      </c>
    </row>
    <row r="532" spans="1:47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47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972</v>
      </c>
      <c r="K532" s="155" t="s">
        <v>973</v>
      </c>
      <c r="L532" s="17" t="s">
        <v>2780</v>
      </c>
      <c r="M532" s="13" t="s">
        <v>60</v>
      </c>
      <c r="N532" s="13">
        <v>1</v>
      </c>
      <c r="O532" s="13"/>
      <c r="P532" s="33" t="str">
        <f t="shared" si="164"/>
        <v>MAIN UNIT</v>
      </c>
      <c r="Q532" s="13" t="s">
        <v>68</v>
      </c>
      <c r="R532" s="13" t="s">
        <v>2055</v>
      </c>
      <c r="S532" s="13" t="s">
        <v>50</v>
      </c>
      <c r="T532" s="13" t="s">
        <v>297</v>
      </c>
      <c r="U532" s="13" t="s">
        <v>70</v>
      </c>
      <c r="V532" s="13" t="s">
        <v>169</v>
      </c>
      <c r="W532" s="13" t="s">
        <v>64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  <c r="AU532" s="22" t="s">
        <v>3240</v>
      </c>
    </row>
    <row r="533" spans="1:47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47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972</v>
      </c>
      <c r="K533" s="155" t="s">
        <v>973</v>
      </c>
      <c r="L533" s="17" t="s">
        <v>2788</v>
      </c>
      <c r="M533" s="13" t="s">
        <v>2607</v>
      </c>
      <c r="N533" s="13">
        <v>1</v>
      </c>
      <c r="O533" s="13"/>
      <c r="P533" s="33" t="str">
        <f t="shared" si="164"/>
        <v>MAIN UNIT</v>
      </c>
      <c r="Q533" s="13" t="s">
        <v>68</v>
      </c>
      <c r="R533" s="13" t="s">
        <v>2055</v>
      </c>
      <c r="S533" s="13" t="s">
        <v>50</v>
      </c>
      <c r="T533" s="13" t="s">
        <v>297</v>
      </c>
      <c r="U533" s="13" t="s">
        <v>70</v>
      </c>
      <c r="V533" s="13" t="s">
        <v>169</v>
      </c>
      <c r="W533" s="13" t="s">
        <v>64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  <c r="AU533" s="22" t="s">
        <v>3240</v>
      </c>
    </row>
    <row r="534" spans="1:47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47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972</v>
      </c>
      <c r="K534" s="155" t="s">
        <v>973</v>
      </c>
      <c r="L534" s="17" t="s">
        <v>2787</v>
      </c>
      <c r="M534" s="13" t="s">
        <v>60</v>
      </c>
      <c r="N534" s="13">
        <v>1</v>
      </c>
      <c r="O534" s="13"/>
      <c r="P534" s="33" t="str">
        <f t="shared" si="164"/>
        <v>MAIN UNIT</v>
      </c>
      <c r="Q534" s="13" t="s">
        <v>68</v>
      </c>
      <c r="R534" s="13" t="s">
        <v>2055</v>
      </c>
      <c r="S534" s="13" t="s">
        <v>50</v>
      </c>
      <c r="T534" s="13" t="s">
        <v>297</v>
      </c>
      <c r="U534" s="13" t="s">
        <v>70</v>
      </c>
      <c r="V534" s="13" t="s">
        <v>169</v>
      </c>
      <c r="W534" s="13" t="s">
        <v>64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  <c r="AU534" s="22" t="s">
        <v>3240</v>
      </c>
    </row>
    <row r="535" spans="1:47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55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2462</v>
      </c>
      <c r="K535" s="155" t="s">
        <v>2463</v>
      </c>
      <c r="L535" s="17" t="s">
        <v>92</v>
      </c>
      <c r="M535" s="13" t="s">
        <v>60</v>
      </c>
      <c r="N535" s="13">
        <v>1</v>
      </c>
      <c r="O535" s="13"/>
      <c r="P535" s="33" t="str">
        <f t="shared" si="164"/>
        <v>MAIN UNIT</v>
      </c>
      <c r="Q535" s="13" t="s">
        <v>68</v>
      </c>
      <c r="R535" s="13" t="s">
        <v>62</v>
      </c>
      <c r="S535" s="13" t="s">
        <v>49</v>
      </c>
      <c r="T535" s="13" t="s">
        <v>78</v>
      </c>
      <c r="U535" s="13" t="s">
        <v>79</v>
      </c>
      <c r="V535" s="13" t="s">
        <v>1407</v>
      </c>
      <c r="W535" s="13" t="s">
        <v>64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  <c r="AU535" s="22" t="s">
        <v>3757</v>
      </c>
    </row>
    <row r="536" spans="1:47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55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2462</v>
      </c>
      <c r="K536" s="155" t="s">
        <v>2463</v>
      </c>
      <c r="L536" s="17" t="s">
        <v>67</v>
      </c>
      <c r="M536" s="13" t="s">
        <v>60</v>
      </c>
      <c r="N536" s="13">
        <v>1</v>
      </c>
      <c r="O536" s="13"/>
      <c r="P536" s="33" t="str">
        <f t="shared" si="164"/>
        <v>MAIN UNIT</v>
      </c>
      <c r="Q536" s="13" t="s">
        <v>68</v>
      </c>
      <c r="R536" s="13" t="s">
        <v>62</v>
      </c>
      <c r="S536" s="13" t="s">
        <v>49</v>
      </c>
      <c r="T536" s="13" t="s">
        <v>78</v>
      </c>
      <c r="U536" s="13" t="s">
        <v>79</v>
      </c>
      <c r="V536" s="13" t="s">
        <v>1407</v>
      </c>
      <c r="W536" s="13" t="s">
        <v>64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  <c r="AU536" s="22" t="s">
        <v>3757</v>
      </c>
    </row>
    <row r="537" spans="1:47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47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682</v>
      </c>
      <c r="K537" s="155" t="s">
        <v>683</v>
      </c>
      <c r="L537" s="17" t="s">
        <v>92</v>
      </c>
      <c r="M537" s="13" t="s">
        <v>60</v>
      </c>
      <c r="N537" s="13">
        <v>1</v>
      </c>
      <c r="O537" s="13"/>
      <c r="P537" s="33" t="str">
        <f t="shared" si="164"/>
        <v>MAIN UNIT</v>
      </c>
      <c r="Q537" s="13" t="s">
        <v>68</v>
      </c>
      <c r="R537" s="13" t="s">
        <v>62</v>
      </c>
      <c r="S537" s="13" t="s">
        <v>51</v>
      </c>
      <c r="T537" s="13" t="s">
        <v>684</v>
      </c>
      <c r="U537" s="13" t="s">
        <v>149</v>
      </c>
      <c r="V537" s="13" t="s">
        <v>685</v>
      </c>
      <c r="W537" s="13" t="s">
        <v>64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  <c r="AU537" s="22" t="s">
        <v>3240</v>
      </c>
    </row>
    <row r="538" spans="1:47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47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682</v>
      </c>
      <c r="K538" s="155" t="s">
        <v>683</v>
      </c>
      <c r="L538" s="17" t="s">
        <v>92</v>
      </c>
      <c r="M538" s="13" t="s">
        <v>60</v>
      </c>
      <c r="N538" s="13">
        <v>1</v>
      </c>
      <c r="O538" s="13"/>
      <c r="P538" s="33" t="str">
        <f t="shared" si="164"/>
        <v>MAIN UNIT</v>
      </c>
      <c r="Q538" s="13" t="s">
        <v>68</v>
      </c>
      <c r="R538" s="13" t="s">
        <v>62</v>
      </c>
      <c r="S538" s="13" t="s">
        <v>51</v>
      </c>
      <c r="T538" s="13" t="s">
        <v>684</v>
      </c>
      <c r="U538" s="13" t="s">
        <v>149</v>
      </c>
      <c r="V538" s="13" t="s">
        <v>685</v>
      </c>
      <c r="W538" s="13" t="s">
        <v>64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  <c r="AU538" s="22" t="s">
        <v>3240</v>
      </c>
    </row>
    <row r="539" spans="1:47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47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682</v>
      </c>
      <c r="K539" s="155" t="s">
        <v>683</v>
      </c>
      <c r="L539" s="17" t="s">
        <v>92</v>
      </c>
      <c r="M539" s="13" t="s">
        <v>60</v>
      </c>
      <c r="N539" s="13">
        <v>1</v>
      </c>
      <c r="O539" s="13"/>
      <c r="P539" s="33" t="str">
        <f t="shared" si="164"/>
        <v>MAIN UNIT</v>
      </c>
      <c r="Q539" s="13" t="s">
        <v>68</v>
      </c>
      <c r="R539" s="13" t="s">
        <v>62</v>
      </c>
      <c r="S539" s="13" t="s">
        <v>51</v>
      </c>
      <c r="T539" s="13" t="s">
        <v>684</v>
      </c>
      <c r="U539" s="13" t="s">
        <v>149</v>
      </c>
      <c r="V539" s="13" t="s">
        <v>685</v>
      </c>
      <c r="W539" s="13" t="s">
        <v>64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  <c r="AU539" s="22" t="s">
        <v>3240</v>
      </c>
    </row>
    <row r="540" spans="1:47" s="12" customFormat="1">
      <c r="A540" s="33" t="str">
        <f t="shared" si="161"/>
        <v/>
      </c>
      <c r="B540" s="152" t="s">
        <v>2584</v>
      </c>
      <c r="C540" s="152" t="s">
        <v>2584</v>
      </c>
      <c r="D540" s="33" t="b">
        <f t="shared" si="162"/>
        <v>0</v>
      </c>
      <c r="E540" s="33" t="s">
        <v>2584</v>
      </c>
      <c r="F540" s="152" t="s">
        <v>2584</v>
      </c>
      <c r="G540" s="152" t="s">
        <v>2584</v>
      </c>
      <c r="H540" s="155"/>
      <c r="I540" s="33" t="str">
        <f t="shared" si="163"/>
        <v>TBA</v>
      </c>
      <c r="J540" s="186" t="s">
        <v>2584</v>
      </c>
      <c r="K540" s="155" t="s">
        <v>2594</v>
      </c>
      <c r="L540" s="17" t="s">
        <v>92</v>
      </c>
      <c r="M540" s="13" t="s">
        <v>60</v>
      </c>
      <c r="N540" s="13">
        <v>1</v>
      </c>
      <c r="O540" s="13"/>
      <c r="P540" s="33" t="str">
        <f t="shared" si="164"/>
        <v>MAIN UNIT</v>
      </c>
      <c r="Q540" s="13" t="s">
        <v>68</v>
      </c>
      <c r="R540" s="13" t="s">
        <v>62</v>
      </c>
      <c r="S540" s="13" t="s">
        <v>51</v>
      </c>
      <c r="T540" s="13" t="s">
        <v>1394</v>
      </c>
      <c r="U540" s="13" t="s">
        <v>149</v>
      </c>
      <c r="V540" s="13" t="s">
        <v>507</v>
      </c>
      <c r="W540" s="13" t="s">
        <v>64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25672271.628318585</v>
      </c>
      <c r="AJ540" s="19">
        <f t="shared" si="170"/>
        <v>3011547.4803982303</v>
      </c>
      <c r="AK540" s="20">
        <f t="shared" si="171"/>
        <v>0.11730740169780109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  <c r="AU540" s="22" t="s">
        <v>3240</v>
      </c>
    </row>
    <row r="541" spans="1:47" s="12" customFormat="1">
      <c r="A541" s="33" t="str">
        <f t="shared" si="161"/>
        <v/>
      </c>
      <c r="B541" s="152" t="s">
        <v>2584</v>
      </c>
      <c r="C541" s="152" t="s">
        <v>2584</v>
      </c>
      <c r="D541" s="33" t="b">
        <f t="shared" si="162"/>
        <v>0</v>
      </c>
      <c r="E541" s="33" t="s">
        <v>2584</v>
      </c>
      <c r="F541" s="152" t="s">
        <v>2584</v>
      </c>
      <c r="G541" s="152" t="s">
        <v>2584</v>
      </c>
      <c r="H541" s="155"/>
      <c r="I541" s="33" t="str">
        <f t="shared" si="163"/>
        <v>TBA</v>
      </c>
      <c r="J541" s="186" t="s">
        <v>2584</v>
      </c>
      <c r="K541" s="155" t="s">
        <v>2594</v>
      </c>
      <c r="L541" s="17" t="s">
        <v>67</v>
      </c>
      <c r="M541" s="13" t="s">
        <v>60</v>
      </c>
      <c r="N541" s="13">
        <v>1</v>
      </c>
      <c r="O541" s="13"/>
      <c r="P541" s="33" t="str">
        <f t="shared" si="164"/>
        <v>MAIN UNIT</v>
      </c>
      <c r="Q541" s="13" t="s">
        <v>68</v>
      </c>
      <c r="R541" s="13" t="s">
        <v>62</v>
      </c>
      <c r="S541" s="13" t="s">
        <v>51</v>
      </c>
      <c r="T541" s="13" t="s">
        <v>1394</v>
      </c>
      <c r="U541" s="13" t="s">
        <v>149</v>
      </c>
      <c r="V541" s="13" t="s">
        <v>507</v>
      </c>
      <c r="W541" s="13" t="s">
        <v>64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25672271.628318585</v>
      </c>
      <c r="AJ541" s="19">
        <f t="shared" si="170"/>
        <v>3011547.4803982303</v>
      </c>
      <c r="AK541" s="20">
        <f t="shared" si="171"/>
        <v>0.11730740169780109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  <c r="AU541" s="22" t="s">
        <v>3240</v>
      </c>
    </row>
    <row r="542" spans="1:47" s="12" customFormat="1">
      <c r="A542" s="33" t="str">
        <f t="shared" si="161"/>
        <v/>
      </c>
      <c r="B542" s="152" t="s">
        <v>2584</v>
      </c>
      <c r="C542" s="152" t="s">
        <v>2584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2584</v>
      </c>
      <c r="G542" s="152" t="s">
        <v>2584</v>
      </c>
      <c r="H542" s="155"/>
      <c r="I542" s="33" t="str">
        <f t="shared" si="163"/>
        <v>TBA</v>
      </c>
      <c r="J542" s="186" t="s">
        <v>2584</v>
      </c>
      <c r="K542" s="155" t="s">
        <v>2603</v>
      </c>
      <c r="L542" s="17" t="s">
        <v>67</v>
      </c>
      <c r="M542" s="13" t="s">
        <v>60</v>
      </c>
      <c r="N542" s="13">
        <v>1</v>
      </c>
      <c r="O542" s="13"/>
      <c r="P542" s="33" t="str">
        <f t="shared" si="164"/>
        <v>MAIN UNIT</v>
      </c>
      <c r="Q542" s="13" t="s">
        <v>68</v>
      </c>
      <c r="R542" s="13" t="s">
        <v>62</v>
      </c>
      <c r="S542" s="13" t="s">
        <v>51</v>
      </c>
      <c r="T542" s="13" t="s">
        <v>349</v>
      </c>
      <c r="U542" s="13" t="s">
        <v>149</v>
      </c>
      <c r="V542" s="13" t="s">
        <v>954</v>
      </c>
      <c r="W542" s="13" t="s">
        <v>64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25672271.628318585</v>
      </c>
      <c r="AJ542" s="19">
        <f t="shared" si="170"/>
        <v>3011547.4803982303</v>
      </c>
      <c r="AK542" s="20">
        <f t="shared" si="171"/>
        <v>0.11730740169780109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  <c r="AU542" s="22" t="s">
        <v>3240</v>
      </c>
    </row>
    <row r="543" spans="1:47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54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3033</v>
      </c>
      <c r="K543" s="155" t="s">
        <v>3034</v>
      </c>
      <c r="L543" s="17" t="s">
        <v>2606</v>
      </c>
      <c r="M543" s="13" t="s">
        <v>2607</v>
      </c>
      <c r="N543" s="13">
        <v>1</v>
      </c>
      <c r="O543" s="13"/>
      <c r="P543" s="33" t="str">
        <f t="shared" si="164"/>
        <v>MAIN UNIT</v>
      </c>
      <c r="Q543" s="13" t="s">
        <v>68</v>
      </c>
      <c r="R543" s="13" t="s">
        <v>2055</v>
      </c>
      <c r="S543" s="13" t="s">
        <v>51</v>
      </c>
      <c r="T543" s="13" t="s">
        <v>349</v>
      </c>
      <c r="U543" s="13" t="s">
        <v>149</v>
      </c>
      <c r="V543" s="13" t="s">
        <v>134</v>
      </c>
      <c r="W543" s="13" t="s">
        <v>64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  <c r="AU543" s="22" t="s">
        <v>3240</v>
      </c>
    </row>
    <row r="544" spans="1:47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53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1732</v>
      </c>
      <c r="K544" s="155" t="s">
        <v>1733</v>
      </c>
      <c r="L544" s="17" t="s">
        <v>67</v>
      </c>
      <c r="M544" s="13" t="s">
        <v>60</v>
      </c>
      <c r="N544" s="13">
        <v>1</v>
      </c>
      <c r="O544" s="13"/>
      <c r="P544" s="33" t="str">
        <f t="shared" si="164"/>
        <v>MAIN UNIT</v>
      </c>
      <c r="Q544" s="13" t="s">
        <v>68</v>
      </c>
      <c r="R544" s="13" t="s">
        <v>62</v>
      </c>
      <c r="S544" s="13" t="s">
        <v>51</v>
      </c>
      <c r="T544" s="13" t="s">
        <v>349</v>
      </c>
      <c r="U544" s="13" t="s">
        <v>149</v>
      </c>
      <c r="V544" s="13" t="s">
        <v>134</v>
      </c>
      <c r="W544" s="13" t="s">
        <v>64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  <c r="AU544" s="22" t="s">
        <v>3240</v>
      </c>
    </row>
    <row r="545" spans="1:47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54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2025</v>
      </c>
      <c r="K545" s="155" t="s">
        <v>2026</v>
      </c>
      <c r="L545" s="17" t="s">
        <v>67</v>
      </c>
      <c r="M545" s="13" t="s">
        <v>60</v>
      </c>
      <c r="N545" s="13">
        <v>1</v>
      </c>
      <c r="O545" s="13"/>
      <c r="P545" s="33" t="str">
        <f t="shared" si="164"/>
        <v>MAIN UNIT</v>
      </c>
      <c r="Q545" s="13" t="s">
        <v>68</v>
      </c>
      <c r="R545" s="13" t="s">
        <v>62</v>
      </c>
      <c r="S545" s="13" t="s">
        <v>51</v>
      </c>
      <c r="T545" s="13" t="s">
        <v>349</v>
      </c>
      <c r="U545" s="13" t="s">
        <v>149</v>
      </c>
      <c r="V545" s="13" t="s">
        <v>954</v>
      </c>
      <c r="W545" s="13" t="s">
        <v>64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  <c r="AU545" s="22" t="s">
        <v>3240</v>
      </c>
    </row>
    <row r="546" spans="1:47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48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1454</v>
      </c>
      <c r="K546" s="155" t="s">
        <v>1455</v>
      </c>
      <c r="L546" s="17" t="s">
        <v>92</v>
      </c>
      <c r="M546" s="13" t="s">
        <v>60</v>
      </c>
      <c r="N546" s="13">
        <v>1</v>
      </c>
      <c r="O546" s="13"/>
      <c r="P546" s="33" t="str">
        <f t="shared" si="164"/>
        <v>MAIN UNIT</v>
      </c>
      <c r="Q546" s="13" t="s">
        <v>68</v>
      </c>
      <c r="R546" s="13" t="s">
        <v>62</v>
      </c>
      <c r="S546" s="13" t="s">
        <v>51</v>
      </c>
      <c r="T546" s="13" t="s">
        <v>349</v>
      </c>
      <c r="U546" s="13" t="s">
        <v>149</v>
      </c>
      <c r="V546" s="13" t="s">
        <v>134</v>
      </c>
      <c r="W546" s="13" t="s">
        <v>64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  <c r="AU546" s="22" t="s">
        <v>3240</v>
      </c>
    </row>
    <row r="547" spans="1:47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48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1454</v>
      </c>
      <c r="K547" s="155" t="s">
        <v>1455</v>
      </c>
      <c r="L547" s="17" t="s">
        <v>92</v>
      </c>
      <c r="M547" s="13" t="s">
        <v>60</v>
      </c>
      <c r="N547" s="13">
        <v>1</v>
      </c>
      <c r="O547" s="13"/>
      <c r="P547" s="33" t="str">
        <f t="shared" si="164"/>
        <v>MAIN UNIT</v>
      </c>
      <c r="Q547" s="13" t="s">
        <v>68</v>
      </c>
      <c r="R547" s="13" t="s">
        <v>62</v>
      </c>
      <c r="S547" s="13" t="s">
        <v>51</v>
      </c>
      <c r="T547" s="13" t="s">
        <v>349</v>
      </c>
      <c r="U547" s="13" t="s">
        <v>149</v>
      </c>
      <c r="V547" s="13" t="s">
        <v>134</v>
      </c>
      <c r="W547" s="13" t="s">
        <v>64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  <c r="AU547" s="22" t="s">
        <v>3240</v>
      </c>
    </row>
    <row r="548" spans="1:47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48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1454</v>
      </c>
      <c r="K548" s="155" t="s">
        <v>1455</v>
      </c>
      <c r="L548" s="17" t="s">
        <v>92</v>
      </c>
      <c r="M548" s="13" t="s">
        <v>60</v>
      </c>
      <c r="N548" s="13">
        <v>1</v>
      </c>
      <c r="O548" s="13"/>
      <c r="P548" s="33" t="str">
        <f t="shared" si="164"/>
        <v>MAIN UNIT</v>
      </c>
      <c r="Q548" s="13" t="s">
        <v>68</v>
      </c>
      <c r="R548" s="13" t="s">
        <v>62</v>
      </c>
      <c r="S548" s="13" t="s">
        <v>51</v>
      </c>
      <c r="T548" s="13" t="s">
        <v>349</v>
      </c>
      <c r="U548" s="13" t="s">
        <v>149</v>
      </c>
      <c r="V548" s="13" t="s">
        <v>134</v>
      </c>
      <c r="W548" s="13" t="s">
        <v>64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  <c r="AU548" s="22" t="s">
        <v>3240</v>
      </c>
    </row>
    <row r="549" spans="1:47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185</v>
      </c>
      <c r="F549" s="13" t="s">
        <v>185</v>
      </c>
      <c r="G549" s="152" t="s">
        <v>1616</v>
      </c>
      <c r="H549" s="155"/>
      <c r="I549" s="33" t="str">
        <f t="shared" si="163"/>
        <v>Cancel</v>
      </c>
      <c r="J549" s="186" t="s">
        <v>2364</v>
      </c>
      <c r="K549" s="155" t="s">
        <v>2365</v>
      </c>
      <c r="L549" s="17" t="s">
        <v>92</v>
      </c>
      <c r="M549" s="13" t="s">
        <v>60</v>
      </c>
      <c r="N549" s="13">
        <v>1</v>
      </c>
      <c r="O549" s="13"/>
      <c r="P549" s="33" t="str">
        <f t="shared" si="164"/>
        <v>MAIN UNIT</v>
      </c>
      <c r="Q549" s="13" t="s">
        <v>68</v>
      </c>
      <c r="R549" s="13" t="s">
        <v>62</v>
      </c>
      <c r="S549" s="13" t="s">
        <v>51</v>
      </c>
      <c r="T549" s="13" t="s">
        <v>349</v>
      </c>
      <c r="U549" s="13" t="s">
        <v>149</v>
      </c>
      <c r="V549" s="13" t="s">
        <v>134</v>
      </c>
      <c r="W549" s="13" t="s">
        <v>64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499582152.5142017</v>
      </c>
      <c r="AJ549" s="19">
        <f t="shared" si="170"/>
        <v>59520528.679470733</v>
      </c>
      <c r="AK549" s="20">
        <f t="shared" si="171"/>
        <v>0.11914062257814291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  <c r="AU549" s="22" t="s">
        <v>3240</v>
      </c>
    </row>
    <row r="550" spans="1:47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185</v>
      </c>
      <c r="F550" s="13" t="s">
        <v>185</v>
      </c>
      <c r="G550" s="152" t="s">
        <v>1616</v>
      </c>
      <c r="H550" s="155"/>
      <c r="I550" s="33" t="str">
        <f t="shared" si="163"/>
        <v>Cancel</v>
      </c>
      <c r="J550" s="186" t="s">
        <v>2364</v>
      </c>
      <c r="K550" s="155" t="s">
        <v>2365</v>
      </c>
      <c r="L550" s="17" t="s">
        <v>67</v>
      </c>
      <c r="M550" s="13" t="s">
        <v>60</v>
      </c>
      <c r="N550" s="13">
        <v>1</v>
      </c>
      <c r="O550" s="13"/>
      <c r="P550" s="33" t="str">
        <f t="shared" si="164"/>
        <v>MAIN UNIT</v>
      </c>
      <c r="Q550" s="13" t="s">
        <v>68</v>
      </c>
      <c r="R550" s="13" t="s">
        <v>62</v>
      </c>
      <c r="S550" s="13" t="s">
        <v>51</v>
      </c>
      <c r="T550" s="13" t="s">
        <v>349</v>
      </c>
      <c r="U550" s="13" t="s">
        <v>149</v>
      </c>
      <c r="V550" s="13" t="s">
        <v>134</v>
      </c>
      <c r="W550" s="13" t="s">
        <v>64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499582152.5142017</v>
      </c>
      <c r="AJ550" s="19">
        <f t="shared" si="170"/>
        <v>59520528.679470733</v>
      </c>
      <c r="AK550" s="20">
        <f t="shared" si="171"/>
        <v>0.11914062257814291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  <c r="AU550" s="22" t="s">
        <v>3240</v>
      </c>
    </row>
    <row r="551" spans="1:47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55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2571</v>
      </c>
      <c r="K551" s="155" t="s">
        <v>2572</v>
      </c>
      <c r="L551" s="17" t="s">
        <v>67</v>
      </c>
      <c r="M551" s="13" t="s">
        <v>60</v>
      </c>
      <c r="N551" s="13">
        <v>1</v>
      </c>
      <c r="O551" s="13"/>
      <c r="P551" s="33" t="str">
        <f t="shared" si="164"/>
        <v>MAIN UNIT</v>
      </c>
      <c r="Q551" s="13" t="s">
        <v>68</v>
      </c>
      <c r="R551" s="13" t="s">
        <v>62</v>
      </c>
      <c r="S551" s="13" t="s">
        <v>51</v>
      </c>
      <c r="T551" s="13" t="s">
        <v>349</v>
      </c>
      <c r="U551" s="13" t="s">
        <v>149</v>
      </c>
      <c r="V551" s="13" t="s">
        <v>134</v>
      </c>
      <c r="W551" s="13" t="s">
        <v>64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  <c r="AU551" s="22" t="s">
        <v>3240</v>
      </c>
    </row>
    <row r="552" spans="1:47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54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2204</v>
      </c>
      <c r="K552" s="155" t="s">
        <v>2205</v>
      </c>
      <c r="L552" s="17" t="s">
        <v>67</v>
      </c>
      <c r="M552" s="13" t="s">
        <v>60</v>
      </c>
      <c r="N552" s="13">
        <v>1</v>
      </c>
      <c r="O552" s="13"/>
      <c r="P552" s="33" t="str">
        <f t="shared" si="164"/>
        <v>MAIN UNIT</v>
      </c>
      <c r="Q552" s="13" t="s">
        <v>61</v>
      </c>
      <c r="R552" s="13" t="s">
        <v>62</v>
      </c>
      <c r="S552" s="13" t="s">
        <v>51</v>
      </c>
      <c r="T552" s="13" t="s">
        <v>349</v>
      </c>
      <c r="U552" s="13" t="s">
        <v>149</v>
      </c>
      <c r="V552" s="13" t="s">
        <v>954</v>
      </c>
      <c r="W552" s="13" t="s">
        <v>64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  <c r="AU552" s="22" t="s">
        <v>3240</v>
      </c>
    </row>
    <row r="553" spans="1:47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47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932</v>
      </c>
      <c r="K553" s="155" t="s">
        <v>933</v>
      </c>
      <c r="L553" s="17" t="s">
        <v>92</v>
      </c>
      <c r="M553" s="13" t="s">
        <v>60</v>
      </c>
      <c r="N553" s="13">
        <v>1</v>
      </c>
      <c r="O553" s="13"/>
      <c r="P553" s="33" t="str">
        <f t="shared" si="164"/>
        <v>MAIN UNIT</v>
      </c>
      <c r="Q553" s="13" t="s">
        <v>61</v>
      </c>
      <c r="R553" s="13" t="s">
        <v>62</v>
      </c>
      <c r="S553" s="13" t="s">
        <v>51</v>
      </c>
      <c r="T553" s="13" t="s">
        <v>349</v>
      </c>
      <c r="U553" s="13" t="s">
        <v>149</v>
      </c>
      <c r="V553" s="13" t="s">
        <v>564</v>
      </c>
      <c r="W553" s="13" t="s">
        <v>64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  <c r="AU553" s="22" t="s">
        <v>3240</v>
      </c>
    </row>
    <row r="554" spans="1:47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47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932</v>
      </c>
      <c r="K554" s="155" t="s">
        <v>933</v>
      </c>
      <c r="L554" s="17" t="s">
        <v>92</v>
      </c>
      <c r="M554" s="13" t="s">
        <v>60</v>
      </c>
      <c r="N554" s="13">
        <v>1</v>
      </c>
      <c r="O554" s="13"/>
      <c r="P554" s="33" t="str">
        <f t="shared" si="164"/>
        <v>MAIN UNIT</v>
      </c>
      <c r="Q554" s="13" t="s">
        <v>61</v>
      </c>
      <c r="R554" s="13" t="s">
        <v>62</v>
      </c>
      <c r="S554" s="13" t="s">
        <v>51</v>
      </c>
      <c r="T554" s="13" t="s">
        <v>349</v>
      </c>
      <c r="U554" s="13" t="s">
        <v>149</v>
      </c>
      <c r="V554" s="13" t="s">
        <v>564</v>
      </c>
      <c r="W554" s="13" t="s">
        <v>64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  <c r="AU554" s="22" t="s">
        <v>3240</v>
      </c>
    </row>
    <row r="555" spans="1:47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47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653</v>
      </c>
      <c r="K555" s="155" t="s">
        <v>654</v>
      </c>
      <c r="L555" s="17" t="s">
        <v>67</v>
      </c>
      <c r="M555" s="13" t="s">
        <v>60</v>
      </c>
      <c r="N555" s="13">
        <v>1</v>
      </c>
      <c r="O555" s="13"/>
      <c r="P555" s="33" t="str">
        <f t="shared" si="164"/>
        <v>MAIN UNIT</v>
      </c>
      <c r="Q555" s="13" t="s">
        <v>68</v>
      </c>
      <c r="R555" s="13" t="s">
        <v>62</v>
      </c>
      <c r="S555" s="13" t="s">
        <v>51</v>
      </c>
      <c r="T555" s="13" t="s">
        <v>349</v>
      </c>
      <c r="U555" s="13" t="s">
        <v>149</v>
      </c>
      <c r="V555" s="13" t="s">
        <v>564</v>
      </c>
      <c r="W555" s="13" t="s">
        <v>64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  <c r="AU555" s="22" t="s">
        <v>3240</v>
      </c>
    </row>
    <row r="556" spans="1:47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47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653</v>
      </c>
      <c r="K556" s="155" t="s">
        <v>654</v>
      </c>
      <c r="L556" s="17" t="s">
        <v>67</v>
      </c>
      <c r="M556" s="13" t="s">
        <v>60</v>
      </c>
      <c r="N556" s="13">
        <v>1</v>
      </c>
      <c r="O556" s="13"/>
      <c r="P556" s="33" t="str">
        <f t="shared" si="164"/>
        <v>MAIN UNIT</v>
      </c>
      <c r="Q556" s="13" t="s">
        <v>68</v>
      </c>
      <c r="R556" s="13" t="s">
        <v>62</v>
      </c>
      <c r="S556" s="13" t="s">
        <v>51</v>
      </c>
      <c r="T556" s="13" t="s">
        <v>349</v>
      </c>
      <c r="U556" s="13" t="s">
        <v>149</v>
      </c>
      <c r="V556" s="13" t="s">
        <v>564</v>
      </c>
      <c r="W556" s="13" t="s">
        <v>64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  <c r="AU556" s="22" t="s">
        <v>3240</v>
      </c>
    </row>
    <row r="557" spans="1:47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47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653</v>
      </c>
      <c r="K557" s="155" t="s">
        <v>654</v>
      </c>
      <c r="L557" s="17" t="s">
        <v>2788</v>
      </c>
      <c r="M557" s="13" t="s">
        <v>2607</v>
      </c>
      <c r="N557" s="13">
        <v>1</v>
      </c>
      <c r="O557" s="13"/>
      <c r="P557" s="33" t="str">
        <f t="shared" si="164"/>
        <v>MAIN UNIT</v>
      </c>
      <c r="Q557" s="13" t="s">
        <v>68</v>
      </c>
      <c r="R557" s="13" t="s">
        <v>2055</v>
      </c>
      <c r="S557" s="13" t="s">
        <v>51</v>
      </c>
      <c r="T557" s="13" t="s">
        <v>349</v>
      </c>
      <c r="U557" s="13" t="s">
        <v>149</v>
      </c>
      <c r="V557" s="13" t="s">
        <v>564</v>
      </c>
      <c r="W557" s="13" t="s">
        <v>64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  <c r="AU557" s="22" t="s">
        <v>3240</v>
      </c>
    </row>
    <row r="558" spans="1:47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55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2459</v>
      </c>
      <c r="K558" s="155" t="s">
        <v>2460</v>
      </c>
      <c r="L558" s="17" t="s">
        <v>67</v>
      </c>
      <c r="M558" s="13" t="s">
        <v>60</v>
      </c>
      <c r="N558" s="13">
        <v>1</v>
      </c>
      <c r="O558" s="13"/>
      <c r="P558" s="33" t="str">
        <f t="shared" si="164"/>
        <v>MAIN UNIT</v>
      </c>
      <c r="Q558" s="13" t="s">
        <v>68</v>
      </c>
      <c r="R558" s="13" t="s">
        <v>62</v>
      </c>
      <c r="S558" s="13" t="s">
        <v>51</v>
      </c>
      <c r="T558" s="13" t="s">
        <v>349</v>
      </c>
      <c r="U558" s="13" t="s">
        <v>149</v>
      </c>
      <c r="V558" s="13" t="s">
        <v>134</v>
      </c>
      <c r="W558" s="13" t="s">
        <v>64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  <c r="AU558" s="22" t="s">
        <v>3240</v>
      </c>
    </row>
    <row r="559" spans="1:47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55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2459</v>
      </c>
      <c r="K559" s="155" t="s">
        <v>2460</v>
      </c>
      <c r="L559" s="17" t="s">
        <v>92</v>
      </c>
      <c r="M559" s="13" t="s">
        <v>60</v>
      </c>
      <c r="N559" s="13">
        <v>1</v>
      </c>
      <c r="O559" s="13"/>
      <c r="P559" s="33" t="str">
        <f t="shared" si="164"/>
        <v>MAIN UNIT</v>
      </c>
      <c r="Q559" s="13" t="s">
        <v>68</v>
      </c>
      <c r="R559" s="13" t="s">
        <v>62</v>
      </c>
      <c r="S559" s="13" t="s">
        <v>51</v>
      </c>
      <c r="T559" s="13" t="s">
        <v>349</v>
      </c>
      <c r="U559" s="13" t="s">
        <v>149</v>
      </c>
      <c r="V559" s="13" t="s">
        <v>134</v>
      </c>
      <c r="W559" s="13" t="s">
        <v>64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  <c r="AU559" s="22" t="s">
        <v>3240</v>
      </c>
    </row>
    <row r="560" spans="1:47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53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1908</v>
      </c>
      <c r="K560" s="155" t="s">
        <v>1909</v>
      </c>
      <c r="L560" s="17" t="s">
        <v>92</v>
      </c>
      <c r="M560" s="13" t="s">
        <v>60</v>
      </c>
      <c r="N560" s="13">
        <v>1</v>
      </c>
      <c r="O560" s="13"/>
      <c r="P560" s="33" t="str">
        <f t="shared" si="164"/>
        <v>MAIN UNIT</v>
      </c>
      <c r="Q560" s="13" t="s">
        <v>61</v>
      </c>
      <c r="R560" s="13" t="s">
        <v>62</v>
      </c>
      <c r="S560" s="13" t="s">
        <v>51</v>
      </c>
      <c r="T560" s="13" t="s">
        <v>1910</v>
      </c>
      <c r="U560" s="13" t="s">
        <v>149</v>
      </c>
      <c r="V560" s="13" t="s">
        <v>134</v>
      </c>
      <c r="W560" s="13" t="s">
        <v>64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  <c r="AU560" s="22" t="s">
        <v>3240</v>
      </c>
    </row>
    <row r="561" spans="1:47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53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1908</v>
      </c>
      <c r="K561" s="155" t="s">
        <v>1909</v>
      </c>
      <c r="L561" s="17" t="s">
        <v>92</v>
      </c>
      <c r="M561" s="13" t="s">
        <v>60</v>
      </c>
      <c r="N561" s="13">
        <v>1</v>
      </c>
      <c r="O561" s="13"/>
      <c r="P561" s="33" t="str">
        <f t="shared" si="164"/>
        <v>MAIN UNIT</v>
      </c>
      <c r="Q561" s="13" t="s">
        <v>61</v>
      </c>
      <c r="R561" s="13" t="s">
        <v>62</v>
      </c>
      <c r="S561" s="13" t="s">
        <v>51</v>
      </c>
      <c r="T561" s="13" t="s">
        <v>1910</v>
      </c>
      <c r="U561" s="13" t="s">
        <v>149</v>
      </c>
      <c r="V561" s="13" t="s">
        <v>134</v>
      </c>
      <c r="W561" s="13" t="s">
        <v>64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  <c r="AU561" s="22" t="s">
        <v>3240</v>
      </c>
    </row>
    <row r="562" spans="1:47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54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2029</v>
      </c>
      <c r="K562" s="155" t="s">
        <v>1909</v>
      </c>
      <c r="L562" s="17" t="s">
        <v>67</v>
      </c>
      <c r="M562" s="13" t="s">
        <v>60</v>
      </c>
      <c r="N562" s="13">
        <v>1</v>
      </c>
      <c r="O562" s="13"/>
      <c r="P562" s="33" t="str">
        <f t="shared" si="164"/>
        <v>MAIN UNIT</v>
      </c>
      <c r="Q562" s="13" t="s">
        <v>61</v>
      </c>
      <c r="R562" s="13" t="s">
        <v>62</v>
      </c>
      <c r="S562" s="13" t="s">
        <v>51</v>
      </c>
      <c r="T562" s="13" t="s">
        <v>1910</v>
      </c>
      <c r="U562" s="13" t="s">
        <v>149</v>
      </c>
      <c r="V562" s="13" t="s">
        <v>134</v>
      </c>
      <c r="W562" s="13" t="s">
        <v>64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  <c r="AU562" s="22" t="s">
        <v>3240</v>
      </c>
    </row>
    <row r="563" spans="1:47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54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2029</v>
      </c>
      <c r="K563" s="155" t="s">
        <v>1909</v>
      </c>
      <c r="L563" s="17" t="s">
        <v>67</v>
      </c>
      <c r="M563" s="13" t="s">
        <v>60</v>
      </c>
      <c r="N563" s="13">
        <v>1</v>
      </c>
      <c r="O563" s="13"/>
      <c r="P563" s="33" t="str">
        <f t="shared" si="164"/>
        <v>MAIN UNIT</v>
      </c>
      <c r="Q563" s="13" t="s">
        <v>61</v>
      </c>
      <c r="R563" s="13" t="s">
        <v>62</v>
      </c>
      <c r="S563" s="13" t="s">
        <v>51</v>
      </c>
      <c r="T563" s="13" t="s">
        <v>1910</v>
      </c>
      <c r="U563" s="13" t="s">
        <v>149</v>
      </c>
      <c r="V563" s="13" t="s">
        <v>134</v>
      </c>
      <c r="W563" s="13" t="s">
        <v>64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  <c r="AU563" s="22" t="s">
        <v>3240</v>
      </c>
    </row>
    <row r="564" spans="1:47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54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2029</v>
      </c>
      <c r="K564" s="155" t="s">
        <v>1909</v>
      </c>
      <c r="L564" s="17" t="s">
        <v>67</v>
      </c>
      <c r="M564" s="13" t="s">
        <v>60</v>
      </c>
      <c r="N564" s="13">
        <v>1</v>
      </c>
      <c r="O564" s="13"/>
      <c r="P564" s="33" t="str">
        <f t="shared" si="164"/>
        <v>MAIN UNIT</v>
      </c>
      <c r="Q564" s="13" t="s">
        <v>61</v>
      </c>
      <c r="R564" s="13" t="s">
        <v>62</v>
      </c>
      <c r="S564" s="13" t="s">
        <v>51</v>
      </c>
      <c r="T564" s="13" t="s">
        <v>1910</v>
      </c>
      <c r="U564" s="13" t="s">
        <v>149</v>
      </c>
      <c r="V564" s="13" t="s">
        <v>134</v>
      </c>
      <c r="W564" s="13" t="s">
        <v>64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  <c r="AU564" s="22" t="s">
        <v>3240</v>
      </c>
    </row>
    <row r="565" spans="1:47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53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2972</v>
      </c>
      <c r="K565" s="155" t="s">
        <v>1909</v>
      </c>
      <c r="L565" s="17" t="s">
        <v>2837</v>
      </c>
      <c r="M565" s="13" t="s">
        <v>2832</v>
      </c>
      <c r="N565" s="13">
        <v>1</v>
      </c>
      <c r="O565" s="13"/>
      <c r="P565" s="33" t="str">
        <f t="shared" si="164"/>
        <v>MAIN UNIT</v>
      </c>
      <c r="Q565" s="13" t="s">
        <v>61</v>
      </c>
      <c r="R565" s="13" t="s">
        <v>2055</v>
      </c>
      <c r="S565" s="13" t="s">
        <v>51</v>
      </c>
      <c r="T565" s="13" t="s">
        <v>2973</v>
      </c>
      <c r="U565" s="13" t="s">
        <v>149</v>
      </c>
      <c r="V565" s="13" t="s">
        <v>2974</v>
      </c>
      <c r="W565" s="13" t="s">
        <v>64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  <c r="AU565" s="22" t="s">
        <v>3240</v>
      </c>
    </row>
    <row r="566" spans="1:47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53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2972</v>
      </c>
      <c r="K566" s="155" t="s">
        <v>1909</v>
      </c>
      <c r="L566" s="17" t="s">
        <v>2956</v>
      </c>
      <c r="M566" s="13" t="s">
        <v>2832</v>
      </c>
      <c r="N566" s="13">
        <v>1</v>
      </c>
      <c r="O566" s="13"/>
      <c r="P566" s="33" t="str">
        <f t="shared" si="164"/>
        <v>MAIN UNIT</v>
      </c>
      <c r="Q566" s="13" t="s">
        <v>61</v>
      </c>
      <c r="R566" s="13" t="s">
        <v>2055</v>
      </c>
      <c r="S566" s="13" t="s">
        <v>51</v>
      </c>
      <c r="T566" s="13" t="s">
        <v>2973</v>
      </c>
      <c r="U566" s="13" t="s">
        <v>149</v>
      </c>
      <c r="V566" s="13" t="s">
        <v>2974</v>
      </c>
      <c r="W566" s="13" t="s">
        <v>64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  <c r="AU566" s="22" t="s">
        <v>3240</v>
      </c>
    </row>
    <row r="567" spans="1:47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55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2972</v>
      </c>
      <c r="K567" s="155" t="s">
        <v>1909</v>
      </c>
      <c r="L567" s="17" t="s">
        <v>2988</v>
      </c>
      <c r="M567" s="13" t="s">
        <v>2832</v>
      </c>
      <c r="N567" s="13">
        <v>1</v>
      </c>
      <c r="O567" s="13"/>
      <c r="P567" s="33" t="str">
        <f t="shared" si="164"/>
        <v>MAIN UNIT</v>
      </c>
      <c r="Q567" s="13" t="s">
        <v>61</v>
      </c>
      <c r="R567" s="13" t="s">
        <v>2055</v>
      </c>
      <c r="S567" s="13" t="s">
        <v>51</v>
      </c>
      <c r="T567" s="13" t="s">
        <v>2973</v>
      </c>
      <c r="U567" s="13" t="s">
        <v>149</v>
      </c>
      <c r="V567" s="13" t="s">
        <v>2974</v>
      </c>
      <c r="W567" s="13" t="s">
        <v>64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2989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  <c r="AU567" s="22" t="s">
        <v>3240</v>
      </c>
    </row>
    <row r="568" spans="1:47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55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2972</v>
      </c>
      <c r="K568" s="155" t="s">
        <v>1909</v>
      </c>
      <c r="L568" s="17" t="s">
        <v>2988</v>
      </c>
      <c r="M568" s="13" t="s">
        <v>2832</v>
      </c>
      <c r="N568" s="13">
        <v>1</v>
      </c>
      <c r="O568" s="13"/>
      <c r="P568" s="33" t="str">
        <f t="shared" si="164"/>
        <v>MAIN UNIT</v>
      </c>
      <c r="Q568" s="13" t="s">
        <v>61</v>
      </c>
      <c r="R568" s="13" t="s">
        <v>2055</v>
      </c>
      <c r="S568" s="13" t="s">
        <v>51</v>
      </c>
      <c r="T568" s="13" t="s">
        <v>2973</v>
      </c>
      <c r="U568" s="13" t="s">
        <v>149</v>
      </c>
      <c r="V568" s="13" t="s">
        <v>2974</v>
      </c>
      <c r="W568" s="13" t="s">
        <v>64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2989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  <c r="AU568" s="22" t="s">
        <v>3240</v>
      </c>
    </row>
    <row r="569" spans="1:47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41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386</v>
      </c>
      <c r="K569" s="155" t="s">
        <v>387</v>
      </c>
      <c r="L569" s="17" t="s">
        <v>77</v>
      </c>
      <c r="M569" s="13" t="s">
        <v>60</v>
      </c>
      <c r="N569" s="13">
        <v>1</v>
      </c>
      <c r="O569" s="13"/>
      <c r="P569" s="33" t="str">
        <f t="shared" si="164"/>
        <v>MAIN UNIT</v>
      </c>
      <c r="Q569" s="13" t="s">
        <v>61</v>
      </c>
      <c r="R569" s="13" t="s">
        <v>62</v>
      </c>
      <c r="S569" s="13" t="s">
        <v>51</v>
      </c>
      <c r="T569" s="13" t="s">
        <v>349</v>
      </c>
      <c r="U569" s="13" t="s">
        <v>149</v>
      </c>
      <c r="V569" s="13" t="s">
        <v>220</v>
      </c>
      <c r="W569" s="13" t="s">
        <v>64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388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  <c r="AU569" s="22" t="s">
        <v>3240</v>
      </c>
    </row>
    <row r="570" spans="1:47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41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386</v>
      </c>
      <c r="K570" s="155" t="s">
        <v>387</v>
      </c>
      <c r="L570" s="17" t="s">
        <v>67</v>
      </c>
      <c r="M570" s="13" t="s">
        <v>60</v>
      </c>
      <c r="N570" s="13">
        <v>1</v>
      </c>
      <c r="O570" s="13"/>
      <c r="P570" s="33" t="str">
        <f t="shared" si="164"/>
        <v>MAIN UNIT</v>
      </c>
      <c r="Q570" s="13" t="s">
        <v>61</v>
      </c>
      <c r="R570" s="13" t="s">
        <v>62</v>
      </c>
      <c r="S570" s="13" t="s">
        <v>51</v>
      </c>
      <c r="T570" s="13" t="s">
        <v>349</v>
      </c>
      <c r="U570" s="13" t="s">
        <v>149</v>
      </c>
      <c r="V570" s="13" t="s">
        <v>220</v>
      </c>
      <c r="W570" s="13" t="s">
        <v>64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388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  <c r="AU570" s="22" t="s">
        <v>3240</v>
      </c>
    </row>
    <row r="571" spans="1:47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56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347</v>
      </c>
      <c r="K571" s="155" t="s">
        <v>348</v>
      </c>
      <c r="L571" s="17" t="s">
        <v>77</v>
      </c>
      <c r="M571" s="13" t="s">
        <v>60</v>
      </c>
      <c r="N571" s="13">
        <v>1</v>
      </c>
      <c r="O571" s="13"/>
      <c r="P571" s="33" t="str">
        <f t="shared" si="164"/>
        <v>MAIN UNIT</v>
      </c>
      <c r="Q571" s="13" t="s">
        <v>68</v>
      </c>
      <c r="R571" s="13" t="s">
        <v>62</v>
      </c>
      <c r="S571" s="13" t="s">
        <v>51</v>
      </c>
      <c r="T571" s="13" t="s">
        <v>349</v>
      </c>
      <c r="U571" s="13" t="s">
        <v>149</v>
      </c>
      <c r="V571" s="13" t="s">
        <v>220</v>
      </c>
      <c r="W571" s="13" t="s">
        <v>64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350</v>
      </c>
      <c r="AM571" s="17">
        <v>800000</v>
      </c>
      <c r="AN571" s="17" t="s">
        <v>351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  <c r="AU571" s="22" t="s">
        <v>3240</v>
      </c>
    </row>
    <row r="572" spans="1:47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56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347</v>
      </c>
      <c r="K572" s="155" t="s">
        <v>348</v>
      </c>
      <c r="L572" s="17" t="s">
        <v>59</v>
      </c>
      <c r="M572" s="13" t="s">
        <v>60</v>
      </c>
      <c r="N572" s="13">
        <v>1</v>
      </c>
      <c r="O572" s="13"/>
      <c r="P572" s="33" t="str">
        <f t="shared" si="164"/>
        <v>MAIN UNIT</v>
      </c>
      <c r="Q572" s="13" t="s">
        <v>68</v>
      </c>
      <c r="R572" s="13" t="s">
        <v>62</v>
      </c>
      <c r="S572" s="13" t="s">
        <v>51</v>
      </c>
      <c r="T572" s="13" t="s">
        <v>349</v>
      </c>
      <c r="U572" s="13" t="s">
        <v>149</v>
      </c>
      <c r="V572" s="13" t="s">
        <v>220</v>
      </c>
      <c r="W572" s="13" t="s">
        <v>64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350</v>
      </c>
      <c r="AM572" s="17">
        <v>544500</v>
      </c>
      <c r="AN572" s="17" t="s">
        <v>352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  <c r="AU572" s="22" t="s">
        <v>3240</v>
      </c>
    </row>
    <row r="573" spans="1:47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47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651</v>
      </c>
      <c r="K573" s="155" t="s">
        <v>652</v>
      </c>
      <c r="L573" s="17" t="s">
        <v>92</v>
      </c>
      <c r="M573" s="13" t="s">
        <v>60</v>
      </c>
      <c r="N573" s="13">
        <v>1</v>
      </c>
      <c r="O573" s="13"/>
      <c r="P573" s="33" t="str">
        <f t="shared" si="164"/>
        <v>MAIN UNIT</v>
      </c>
      <c r="Q573" s="13" t="s">
        <v>68</v>
      </c>
      <c r="R573" s="13" t="s">
        <v>62</v>
      </c>
      <c r="S573" s="13" t="s">
        <v>51</v>
      </c>
      <c r="T573" s="13" t="s">
        <v>349</v>
      </c>
      <c r="U573" s="13" t="s">
        <v>149</v>
      </c>
      <c r="V573" s="13" t="s">
        <v>564</v>
      </c>
      <c r="W573" s="13" t="s">
        <v>64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  <c r="AU573" s="22" t="s">
        <v>3240</v>
      </c>
    </row>
    <row r="574" spans="1:47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47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651</v>
      </c>
      <c r="K574" s="155" t="s">
        <v>652</v>
      </c>
      <c r="L574" s="17" t="s">
        <v>67</v>
      </c>
      <c r="M574" s="13" t="s">
        <v>60</v>
      </c>
      <c r="N574" s="13">
        <v>1</v>
      </c>
      <c r="O574" s="13"/>
      <c r="P574" s="33" t="str">
        <f t="shared" si="164"/>
        <v>MAIN UNIT</v>
      </c>
      <c r="Q574" s="13" t="s">
        <v>68</v>
      </c>
      <c r="R574" s="13" t="s">
        <v>62</v>
      </c>
      <c r="S574" s="13" t="s">
        <v>51</v>
      </c>
      <c r="T574" s="13" t="s">
        <v>349</v>
      </c>
      <c r="U574" s="13" t="s">
        <v>149</v>
      </c>
      <c r="V574" s="13" t="s">
        <v>564</v>
      </c>
      <c r="W574" s="13" t="s">
        <v>64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  <c r="AU574" s="22" t="s">
        <v>3240</v>
      </c>
    </row>
    <row r="575" spans="1:47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53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1809</v>
      </c>
      <c r="K575" s="155" t="s">
        <v>1810</v>
      </c>
      <c r="L575" s="17" t="s">
        <v>516</v>
      </c>
      <c r="M575" s="13" t="s">
        <v>60</v>
      </c>
      <c r="N575" s="13">
        <v>0</v>
      </c>
      <c r="O575" s="13">
        <v>1</v>
      </c>
      <c r="P575" s="33" t="str">
        <f t="shared" si="164"/>
        <v>SERVICE/ PARTS</v>
      </c>
      <c r="Q575" s="13" t="s">
        <v>61</v>
      </c>
      <c r="R575" s="13" t="s">
        <v>62</v>
      </c>
      <c r="S575" s="13" t="s">
        <v>51</v>
      </c>
      <c r="T575" s="13" t="s">
        <v>349</v>
      </c>
      <c r="U575" s="13" t="s">
        <v>149</v>
      </c>
      <c r="V575" s="13" t="s">
        <v>564</v>
      </c>
      <c r="W575" s="13" t="s">
        <v>64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  <c r="AU575" s="22" t="s">
        <v>3240</v>
      </c>
    </row>
    <row r="576" spans="1:47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53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1809</v>
      </c>
      <c r="K576" s="155" t="s">
        <v>1810</v>
      </c>
      <c r="L576" s="17" t="s">
        <v>67</v>
      </c>
      <c r="M576" s="13" t="s">
        <v>60</v>
      </c>
      <c r="N576" s="13">
        <v>1</v>
      </c>
      <c r="O576" s="13"/>
      <c r="P576" s="33" t="str">
        <f t="shared" si="164"/>
        <v>MAIN UNIT</v>
      </c>
      <c r="Q576" s="13" t="s">
        <v>61</v>
      </c>
      <c r="R576" s="13" t="s">
        <v>62</v>
      </c>
      <c r="S576" s="13" t="s">
        <v>51</v>
      </c>
      <c r="T576" s="13" t="s">
        <v>349</v>
      </c>
      <c r="U576" s="13" t="s">
        <v>149</v>
      </c>
      <c r="V576" s="13" t="s">
        <v>564</v>
      </c>
      <c r="W576" s="13" t="s">
        <v>64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  <c r="AU576" s="22" t="s">
        <v>3240</v>
      </c>
    </row>
    <row r="577" spans="1:47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53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1957</v>
      </c>
      <c r="K577" s="155" t="s">
        <v>1810</v>
      </c>
      <c r="L577" s="17" t="s">
        <v>67</v>
      </c>
      <c r="M577" s="13" t="s">
        <v>60</v>
      </c>
      <c r="N577" s="13">
        <v>1</v>
      </c>
      <c r="O577" s="13"/>
      <c r="P577" s="33" t="str">
        <f t="shared" si="164"/>
        <v>MAIN UNIT</v>
      </c>
      <c r="Q577" s="13" t="s">
        <v>61</v>
      </c>
      <c r="R577" s="13" t="s">
        <v>62</v>
      </c>
      <c r="S577" s="13" t="s">
        <v>51</v>
      </c>
      <c r="T577" s="13" t="s">
        <v>349</v>
      </c>
      <c r="U577" s="13" t="s">
        <v>149</v>
      </c>
      <c r="V577" s="13" t="s">
        <v>564</v>
      </c>
      <c r="W577" s="13" t="s">
        <v>64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  <c r="AU577" s="22" t="s">
        <v>3240</v>
      </c>
    </row>
    <row r="578" spans="1:47" s="12" customFormat="1">
      <c r="A578" s="33" t="str">
        <f t="shared" si="161"/>
        <v>cancel</v>
      </c>
      <c r="B578" s="152"/>
      <c r="C578" s="152" t="s">
        <v>185</v>
      </c>
      <c r="D578" s="33" t="str">
        <f t="shared" si="162"/>
        <v/>
      </c>
      <c r="E578" s="33" t="s">
        <v>185</v>
      </c>
      <c r="F578" s="13" t="s">
        <v>185</v>
      </c>
      <c r="G578" s="152" t="s">
        <v>1616</v>
      </c>
      <c r="H578" s="155" t="s">
        <v>2774</v>
      </c>
      <c r="I578" s="33" t="str">
        <f t="shared" si="163"/>
        <v>Cancel</v>
      </c>
      <c r="J578" s="186" t="s">
        <v>2775</v>
      </c>
      <c r="K578" s="155" t="s">
        <v>1810</v>
      </c>
      <c r="L578" s="17" t="s">
        <v>92</v>
      </c>
      <c r="M578" s="13" t="s">
        <v>60</v>
      </c>
      <c r="N578" s="13">
        <v>1</v>
      </c>
      <c r="O578" s="13"/>
      <c r="P578" s="33" t="str">
        <f t="shared" si="164"/>
        <v>MAIN UNIT</v>
      </c>
      <c r="Q578" s="13" t="s">
        <v>61</v>
      </c>
      <c r="R578" s="13" t="s">
        <v>62</v>
      </c>
      <c r="S578" s="13" t="s">
        <v>51</v>
      </c>
      <c r="T578" s="13" t="s">
        <v>349</v>
      </c>
      <c r="U578" s="13" t="s">
        <v>149</v>
      </c>
      <c r="V578" s="13" t="s">
        <v>954</v>
      </c>
      <c r="W578" s="13" t="s">
        <v>64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499582152.5142017</v>
      </c>
      <c r="AJ578" s="19">
        <f t="shared" si="170"/>
        <v>59520528.679470733</v>
      </c>
      <c r="AK578" s="20">
        <f t="shared" si="171"/>
        <v>0.11914062257814291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  <c r="AU578" s="22" t="s">
        <v>3240</v>
      </c>
    </row>
    <row r="579" spans="1:47" s="12" customFormat="1">
      <c r="A579" s="33" t="str">
        <f t="shared" si="161"/>
        <v>cancel</v>
      </c>
      <c r="B579" s="152"/>
      <c r="C579" s="152" t="s">
        <v>185</v>
      </c>
      <c r="D579" s="33" t="str">
        <f t="shared" si="162"/>
        <v/>
      </c>
      <c r="E579" s="33" t="s">
        <v>185</v>
      </c>
      <c r="F579" s="13" t="s">
        <v>185</v>
      </c>
      <c r="G579" s="152" t="s">
        <v>1616</v>
      </c>
      <c r="H579" s="155" t="s">
        <v>2774</v>
      </c>
      <c r="I579" s="33" t="str">
        <f t="shared" si="163"/>
        <v>Cancel</v>
      </c>
      <c r="J579" s="186" t="s">
        <v>2775</v>
      </c>
      <c r="K579" s="155" t="s">
        <v>1810</v>
      </c>
      <c r="L579" s="17" t="s">
        <v>67</v>
      </c>
      <c r="M579" s="13" t="s">
        <v>60</v>
      </c>
      <c r="N579" s="13">
        <v>1</v>
      </c>
      <c r="O579" s="13"/>
      <c r="P579" s="33" t="str">
        <f t="shared" si="164"/>
        <v>MAIN UNIT</v>
      </c>
      <c r="Q579" s="13" t="s">
        <v>61</v>
      </c>
      <c r="R579" s="13" t="s">
        <v>62</v>
      </c>
      <c r="S579" s="13" t="s">
        <v>51</v>
      </c>
      <c r="T579" s="13" t="s">
        <v>349</v>
      </c>
      <c r="U579" s="13" t="s">
        <v>149</v>
      </c>
      <c r="V579" s="13" t="s">
        <v>954</v>
      </c>
      <c r="W579" s="13" t="s">
        <v>64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499582152.5142017</v>
      </c>
      <c r="AJ579" s="19">
        <f t="shared" si="170"/>
        <v>59520528.679470733</v>
      </c>
      <c r="AK579" s="20">
        <f t="shared" si="171"/>
        <v>0.11914062257814291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  <c r="AU579" s="22" t="s">
        <v>3240</v>
      </c>
    </row>
    <row r="580" spans="1:47" s="12" customFormat="1">
      <c r="A580" s="33" t="str">
        <f t="shared" si="161"/>
        <v>cancel</v>
      </c>
      <c r="B580" s="152"/>
      <c r="C580" s="152" t="s">
        <v>185</v>
      </c>
      <c r="D580" s="33" t="str">
        <f t="shared" si="162"/>
        <v/>
      </c>
      <c r="E580" s="33" t="s">
        <v>185</v>
      </c>
      <c r="F580" s="13" t="s">
        <v>185</v>
      </c>
      <c r="G580" s="152" t="s">
        <v>1616</v>
      </c>
      <c r="H580" s="155" t="s">
        <v>2774</v>
      </c>
      <c r="I580" s="33" t="str">
        <f t="shared" si="163"/>
        <v>Cancel</v>
      </c>
      <c r="J580" s="186" t="s">
        <v>2775</v>
      </c>
      <c r="K580" s="155" t="s">
        <v>1810</v>
      </c>
      <c r="L580" s="17" t="s">
        <v>92</v>
      </c>
      <c r="M580" s="13" t="s">
        <v>60</v>
      </c>
      <c r="N580" s="13">
        <v>1</v>
      </c>
      <c r="O580" s="13"/>
      <c r="P580" s="33" t="str">
        <f t="shared" si="164"/>
        <v>MAIN UNIT</v>
      </c>
      <c r="Q580" s="13" t="s">
        <v>61</v>
      </c>
      <c r="R580" s="13" t="s">
        <v>62</v>
      </c>
      <c r="S580" s="13" t="s">
        <v>51</v>
      </c>
      <c r="T580" s="13" t="s">
        <v>349</v>
      </c>
      <c r="U580" s="13" t="s">
        <v>149</v>
      </c>
      <c r="V580" s="13" t="s">
        <v>954</v>
      </c>
      <c r="W580" s="13" t="s">
        <v>64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499582152.5142017</v>
      </c>
      <c r="AJ580" s="19">
        <f t="shared" si="170"/>
        <v>59520528.679470733</v>
      </c>
      <c r="AK580" s="20">
        <f t="shared" si="171"/>
        <v>0.11914062257814291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  <c r="AU580" s="22" t="s">
        <v>3240</v>
      </c>
    </row>
    <row r="581" spans="1:47" s="12" customFormat="1">
      <c r="A581" s="33" t="str">
        <f t="shared" si="161"/>
        <v>cancel</v>
      </c>
      <c r="B581" s="152"/>
      <c r="C581" s="152" t="s">
        <v>185</v>
      </c>
      <c r="D581" s="33" t="str">
        <f t="shared" si="162"/>
        <v/>
      </c>
      <c r="E581" s="33" t="s">
        <v>185</v>
      </c>
      <c r="F581" s="13" t="s">
        <v>185</v>
      </c>
      <c r="G581" s="152" t="s">
        <v>1616</v>
      </c>
      <c r="H581" s="155" t="s">
        <v>2774</v>
      </c>
      <c r="I581" s="33" t="str">
        <f t="shared" si="163"/>
        <v>Cancel</v>
      </c>
      <c r="J581" s="186" t="s">
        <v>2775</v>
      </c>
      <c r="K581" s="155" t="s">
        <v>1810</v>
      </c>
      <c r="L581" s="17" t="s">
        <v>67</v>
      </c>
      <c r="M581" s="13" t="s">
        <v>60</v>
      </c>
      <c r="N581" s="13">
        <v>1</v>
      </c>
      <c r="O581" s="13"/>
      <c r="P581" s="33" t="str">
        <f t="shared" si="164"/>
        <v>MAIN UNIT</v>
      </c>
      <c r="Q581" s="13" t="s">
        <v>61</v>
      </c>
      <c r="R581" s="13" t="s">
        <v>62</v>
      </c>
      <c r="S581" s="13" t="s">
        <v>51</v>
      </c>
      <c r="T581" s="13" t="s">
        <v>349</v>
      </c>
      <c r="U581" s="13" t="s">
        <v>149</v>
      </c>
      <c r="V581" s="13" t="s">
        <v>954</v>
      </c>
      <c r="W581" s="13" t="s">
        <v>64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499582152.5142017</v>
      </c>
      <c r="AJ581" s="19">
        <f t="shared" si="170"/>
        <v>59520528.679470733</v>
      </c>
      <c r="AK581" s="20">
        <f t="shared" si="171"/>
        <v>0.11914062257814291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  <c r="AU581" s="22" t="s">
        <v>3240</v>
      </c>
    </row>
    <row r="582" spans="1:47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41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732</v>
      </c>
      <c r="K582" s="155" t="s">
        <v>733</v>
      </c>
      <c r="L582" s="17" t="s">
        <v>77</v>
      </c>
      <c r="M582" s="13" t="s">
        <v>60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68</v>
      </c>
      <c r="R582" s="13" t="s">
        <v>62</v>
      </c>
      <c r="S582" s="13" t="s">
        <v>51</v>
      </c>
      <c r="T582" s="13" t="s">
        <v>349</v>
      </c>
      <c r="U582" s="13" t="s">
        <v>149</v>
      </c>
      <c r="V582" s="13" t="s">
        <v>734</v>
      </c>
      <c r="W582" s="13" t="s">
        <v>64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  <c r="AU582" s="22" t="s">
        <v>3240</v>
      </c>
    </row>
    <row r="583" spans="1:47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48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2930</v>
      </c>
      <c r="K583" s="155" t="s">
        <v>2931</v>
      </c>
      <c r="L583" s="17" t="s">
        <v>2788</v>
      </c>
      <c r="M583" s="13" t="s">
        <v>2607</v>
      </c>
      <c r="N583" s="13">
        <v>1</v>
      </c>
      <c r="O583" s="13"/>
      <c r="P583" s="33" t="str">
        <f t="shared" si="183"/>
        <v>MAIN UNIT</v>
      </c>
      <c r="Q583" s="13" t="s">
        <v>68</v>
      </c>
      <c r="R583" s="13" t="s">
        <v>2055</v>
      </c>
      <c r="S583" s="13" t="s">
        <v>51</v>
      </c>
      <c r="T583" s="13" t="s">
        <v>349</v>
      </c>
      <c r="U583" s="13" t="s">
        <v>149</v>
      </c>
      <c r="V583" s="13" t="s">
        <v>564</v>
      </c>
      <c r="W583" s="13" t="s">
        <v>64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  <c r="AU583" s="22" t="s">
        <v>3240</v>
      </c>
    </row>
    <row r="584" spans="1:47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41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2868</v>
      </c>
      <c r="K584" s="155" t="s">
        <v>2869</v>
      </c>
      <c r="L584" s="17" t="s">
        <v>2788</v>
      </c>
      <c r="M584" s="13" t="s">
        <v>2607</v>
      </c>
      <c r="N584" s="13">
        <v>1</v>
      </c>
      <c r="O584" s="13"/>
      <c r="P584" s="33" t="str">
        <f t="shared" si="183"/>
        <v>MAIN UNIT</v>
      </c>
      <c r="Q584" s="13" t="s">
        <v>61</v>
      </c>
      <c r="R584" s="13" t="s">
        <v>2055</v>
      </c>
      <c r="S584" s="13" t="s">
        <v>51</v>
      </c>
      <c r="T584" s="13" t="s">
        <v>349</v>
      </c>
      <c r="U584" s="13" t="s">
        <v>149</v>
      </c>
      <c r="V584" s="13" t="s">
        <v>734</v>
      </c>
      <c r="W584" s="13" t="s">
        <v>64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  <c r="AU584" s="22" t="s">
        <v>3240</v>
      </c>
    </row>
    <row r="585" spans="1:47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3061</v>
      </c>
      <c r="K585" s="155" t="s">
        <v>2869</v>
      </c>
      <c r="L585" s="17" t="s">
        <v>2611</v>
      </c>
      <c r="M585" s="13" t="s">
        <v>2607</v>
      </c>
      <c r="N585" s="13">
        <v>1</v>
      </c>
      <c r="O585" s="13"/>
      <c r="P585" s="33" t="str">
        <f t="shared" si="183"/>
        <v>MAIN UNIT</v>
      </c>
      <c r="Q585" s="13" t="s">
        <v>61</v>
      </c>
      <c r="R585" s="13" t="s">
        <v>2055</v>
      </c>
      <c r="S585" s="13" t="s">
        <v>51</v>
      </c>
      <c r="T585" s="13" t="s">
        <v>349</v>
      </c>
      <c r="U585" s="13" t="s">
        <v>149</v>
      </c>
      <c r="V585" s="13" t="s">
        <v>134</v>
      </c>
      <c r="W585" s="13" t="s">
        <v>64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  <c r="AU585" s="22" t="s">
        <v>3240</v>
      </c>
    </row>
    <row r="586" spans="1:47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54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2407</v>
      </c>
      <c r="K586" s="155" t="s">
        <v>2408</v>
      </c>
      <c r="L586" s="17" t="s">
        <v>92</v>
      </c>
      <c r="M586" s="13" t="s">
        <v>60</v>
      </c>
      <c r="N586" s="13">
        <v>1</v>
      </c>
      <c r="O586" s="13"/>
      <c r="P586" s="33" t="str">
        <f t="shared" si="183"/>
        <v>MAIN UNIT</v>
      </c>
      <c r="Q586" s="13" t="s">
        <v>61</v>
      </c>
      <c r="R586" s="13" t="s">
        <v>62</v>
      </c>
      <c r="S586" s="13" t="s">
        <v>51</v>
      </c>
      <c r="T586" s="13" t="s">
        <v>349</v>
      </c>
      <c r="U586" s="13" t="s">
        <v>149</v>
      </c>
      <c r="V586" s="13" t="s">
        <v>134</v>
      </c>
      <c r="W586" s="13" t="s">
        <v>64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  <c r="AU586" s="22" t="s">
        <v>3240</v>
      </c>
    </row>
    <row r="587" spans="1:47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54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2996</v>
      </c>
      <c r="K587" s="155" t="s">
        <v>2997</v>
      </c>
      <c r="L587" s="17" t="s">
        <v>2837</v>
      </c>
      <c r="M587" s="13" t="s">
        <v>2832</v>
      </c>
      <c r="N587" s="13">
        <v>1</v>
      </c>
      <c r="O587" s="13"/>
      <c r="P587" s="33" t="str">
        <f t="shared" si="183"/>
        <v>MAIN UNIT</v>
      </c>
      <c r="Q587" s="13" t="s">
        <v>68</v>
      </c>
      <c r="R587" s="13" t="s">
        <v>2055</v>
      </c>
      <c r="S587" s="13" t="s">
        <v>51</v>
      </c>
      <c r="T587" s="13" t="s">
        <v>349</v>
      </c>
      <c r="U587" s="13" t="s">
        <v>149</v>
      </c>
      <c r="V587" s="13" t="s">
        <v>2998</v>
      </c>
      <c r="W587" s="13" t="s">
        <v>64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  <c r="AU587" s="22" t="s">
        <v>3240</v>
      </c>
    </row>
    <row r="588" spans="1:47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54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2996</v>
      </c>
      <c r="K588" s="155" t="s">
        <v>2997</v>
      </c>
      <c r="L588" s="17" t="s">
        <v>2956</v>
      </c>
      <c r="M588" s="13" t="s">
        <v>2832</v>
      </c>
      <c r="N588" s="13">
        <v>1</v>
      </c>
      <c r="O588" s="13"/>
      <c r="P588" s="33" t="str">
        <f t="shared" si="183"/>
        <v>MAIN UNIT</v>
      </c>
      <c r="Q588" s="13" t="s">
        <v>68</v>
      </c>
      <c r="R588" s="13" t="s">
        <v>2055</v>
      </c>
      <c r="S588" s="13" t="s">
        <v>51</v>
      </c>
      <c r="T588" s="13" t="s">
        <v>349</v>
      </c>
      <c r="U588" s="13" t="s">
        <v>149</v>
      </c>
      <c r="V588" s="13" t="s">
        <v>2998</v>
      </c>
      <c r="W588" s="13" t="s">
        <v>64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  <c r="AU588" s="22" t="s">
        <v>3240</v>
      </c>
    </row>
    <row r="589" spans="1:47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54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3000</v>
      </c>
      <c r="K589" s="155" t="s">
        <v>2997</v>
      </c>
      <c r="L589" s="17" t="s">
        <v>3001</v>
      </c>
      <c r="M589" s="13" t="s">
        <v>377</v>
      </c>
      <c r="N589" s="13">
        <v>1</v>
      </c>
      <c r="O589" s="13"/>
      <c r="P589" s="33" t="str">
        <f t="shared" si="183"/>
        <v>MAIN UNIT</v>
      </c>
      <c r="Q589" s="13" t="s">
        <v>61</v>
      </c>
      <c r="R589" s="13" t="s">
        <v>2055</v>
      </c>
      <c r="S589" s="13" t="s">
        <v>51</v>
      </c>
      <c r="T589" s="13" t="s">
        <v>349</v>
      </c>
      <c r="U589" s="13" t="s">
        <v>149</v>
      </c>
      <c r="V589" s="13" t="s">
        <v>2998</v>
      </c>
      <c r="W589" s="13" t="s">
        <v>64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  <c r="AU589" s="22" t="s">
        <v>3240</v>
      </c>
    </row>
    <row r="590" spans="1:47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54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3002</v>
      </c>
      <c r="K590" s="155" t="s">
        <v>2997</v>
      </c>
      <c r="L590" s="17" t="s">
        <v>2609</v>
      </c>
      <c r="M590" s="13" t="s">
        <v>2607</v>
      </c>
      <c r="N590" s="13">
        <v>1</v>
      </c>
      <c r="O590" s="13"/>
      <c r="P590" s="33" t="str">
        <f t="shared" si="183"/>
        <v>MAIN UNIT</v>
      </c>
      <c r="Q590" s="13" t="s">
        <v>68</v>
      </c>
      <c r="R590" s="13" t="s">
        <v>2055</v>
      </c>
      <c r="S590" s="13" t="s">
        <v>51</v>
      </c>
      <c r="T590" s="13" t="s">
        <v>349</v>
      </c>
      <c r="U590" s="13" t="s">
        <v>149</v>
      </c>
      <c r="V590" s="13" t="s">
        <v>564</v>
      </c>
      <c r="W590" s="13" t="s">
        <v>64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  <c r="AU590" s="22" t="s">
        <v>3240</v>
      </c>
    </row>
    <row r="591" spans="1:47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54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3002</v>
      </c>
      <c r="K591" s="155" t="s">
        <v>2997</v>
      </c>
      <c r="L591" s="17" t="s">
        <v>3003</v>
      </c>
      <c r="M591" s="13" t="s">
        <v>377</v>
      </c>
      <c r="N591" s="13">
        <v>1</v>
      </c>
      <c r="O591" s="13"/>
      <c r="P591" s="33" t="str">
        <f t="shared" si="183"/>
        <v>MAIN UNIT</v>
      </c>
      <c r="Q591" s="13" t="s">
        <v>68</v>
      </c>
      <c r="R591" s="13" t="s">
        <v>2055</v>
      </c>
      <c r="S591" s="13" t="s">
        <v>51</v>
      </c>
      <c r="T591" s="13" t="s">
        <v>349</v>
      </c>
      <c r="U591" s="13" t="s">
        <v>149</v>
      </c>
      <c r="V591" s="13" t="s">
        <v>2998</v>
      </c>
      <c r="W591" s="13" t="s">
        <v>64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  <c r="AU591" s="22" t="s">
        <v>3240</v>
      </c>
    </row>
    <row r="592" spans="1:47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48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1558</v>
      </c>
      <c r="K592" s="155" t="s">
        <v>1559</v>
      </c>
      <c r="L592" s="17" t="s">
        <v>92</v>
      </c>
      <c r="M592" s="13" t="s">
        <v>60</v>
      </c>
      <c r="N592" s="13">
        <v>1</v>
      </c>
      <c r="O592" s="13"/>
      <c r="P592" s="33" t="str">
        <f t="shared" si="183"/>
        <v>MAIN UNIT</v>
      </c>
      <c r="Q592" s="13" t="s">
        <v>68</v>
      </c>
      <c r="R592" s="13" t="s">
        <v>62</v>
      </c>
      <c r="S592" s="13" t="s">
        <v>51</v>
      </c>
      <c r="T592" s="13" t="s">
        <v>349</v>
      </c>
      <c r="U592" s="13" t="s">
        <v>149</v>
      </c>
      <c r="V592" s="13" t="s">
        <v>564</v>
      </c>
      <c r="W592" s="13" t="s">
        <v>64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  <c r="AU592" s="22" t="s">
        <v>3240</v>
      </c>
    </row>
    <row r="593" spans="1:47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48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1558</v>
      </c>
      <c r="K593" s="155" t="s">
        <v>1559</v>
      </c>
      <c r="L593" s="17" t="s">
        <v>67</v>
      </c>
      <c r="M593" s="13" t="s">
        <v>60</v>
      </c>
      <c r="N593" s="13">
        <v>1</v>
      </c>
      <c r="O593" s="13"/>
      <c r="P593" s="33" t="str">
        <f t="shared" si="183"/>
        <v>MAIN UNIT</v>
      </c>
      <c r="Q593" s="13" t="s">
        <v>68</v>
      </c>
      <c r="R593" s="13" t="s">
        <v>62</v>
      </c>
      <c r="S593" s="13" t="s">
        <v>51</v>
      </c>
      <c r="T593" s="13" t="s">
        <v>349</v>
      </c>
      <c r="U593" s="13" t="s">
        <v>149</v>
      </c>
      <c r="V593" s="13" t="s">
        <v>564</v>
      </c>
      <c r="W593" s="13" t="s">
        <v>64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  <c r="AU593" s="22" t="s">
        <v>3240</v>
      </c>
    </row>
    <row r="594" spans="1:47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54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2325</v>
      </c>
      <c r="K594" s="155" t="s">
        <v>2326</v>
      </c>
      <c r="L594" s="17" t="s">
        <v>67</v>
      </c>
      <c r="M594" s="13" t="s">
        <v>60</v>
      </c>
      <c r="N594" s="13">
        <v>1</v>
      </c>
      <c r="O594" s="13"/>
      <c r="P594" s="33" t="str">
        <f t="shared" si="183"/>
        <v>MAIN UNIT</v>
      </c>
      <c r="Q594" s="13" t="s">
        <v>68</v>
      </c>
      <c r="R594" s="13" t="s">
        <v>62</v>
      </c>
      <c r="S594" s="13" t="s">
        <v>51</v>
      </c>
      <c r="T594" s="13" t="s">
        <v>349</v>
      </c>
      <c r="U594" s="13" t="s">
        <v>149</v>
      </c>
      <c r="V594" s="13" t="s">
        <v>954</v>
      </c>
      <c r="W594" s="13" t="s">
        <v>64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  <c r="AU594" s="22" t="s">
        <v>3240</v>
      </c>
    </row>
    <row r="595" spans="1:47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54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2325</v>
      </c>
      <c r="K595" s="155" t="s">
        <v>2326</v>
      </c>
      <c r="L595" s="17" t="s">
        <v>67</v>
      </c>
      <c r="M595" s="13" t="s">
        <v>60</v>
      </c>
      <c r="N595" s="13">
        <v>1</v>
      </c>
      <c r="O595" s="13"/>
      <c r="P595" s="33" t="str">
        <f t="shared" si="183"/>
        <v>MAIN UNIT</v>
      </c>
      <c r="Q595" s="13" t="s">
        <v>68</v>
      </c>
      <c r="R595" s="13" t="s">
        <v>62</v>
      </c>
      <c r="S595" s="13" t="s">
        <v>51</v>
      </c>
      <c r="T595" s="13" t="s">
        <v>349</v>
      </c>
      <c r="U595" s="13" t="s">
        <v>149</v>
      </c>
      <c r="V595" s="13" t="s">
        <v>954</v>
      </c>
      <c r="W595" s="13" t="s">
        <v>64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  <c r="AU595" s="22" t="s">
        <v>3240</v>
      </c>
    </row>
    <row r="596" spans="1:47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47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952</v>
      </c>
      <c r="K596" s="155" t="s">
        <v>953</v>
      </c>
      <c r="L596" s="17" t="s">
        <v>92</v>
      </c>
      <c r="M596" s="13" t="s">
        <v>60</v>
      </c>
      <c r="N596" s="13">
        <v>1</v>
      </c>
      <c r="O596" s="13"/>
      <c r="P596" s="33" t="str">
        <f t="shared" si="183"/>
        <v>MAIN UNIT</v>
      </c>
      <c r="Q596" s="13" t="s">
        <v>68</v>
      </c>
      <c r="R596" s="13" t="s">
        <v>62</v>
      </c>
      <c r="S596" s="13" t="s">
        <v>51</v>
      </c>
      <c r="T596" s="13" t="s">
        <v>349</v>
      </c>
      <c r="U596" s="13" t="s">
        <v>149</v>
      </c>
      <c r="V596" s="13" t="s">
        <v>954</v>
      </c>
      <c r="W596" s="13" t="s">
        <v>64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  <c r="AU596" s="22" t="s">
        <v>3240</v>
      </c>
    </row>
    <row r="597" spans="1:47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53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1795</v>
      </c>
      <c r="K597" s="155" t="s">
        <v>1796</v>
      </c>
      <c r="L597" s="17" t="s">
        <v>67</v>
      </c>
      <c r="M597" s="13" t="s">
        <v>60</v>
      </c>
      <c r="N597" s="13">
        <v>1</v>
      </c>
      <c r="O597" s="13"/>
      <c r="P597" s="33" t="str">
        <f t="shared" si="183"/>
        <v>MAIN UNIT</v>
      </c>
      <c r="Q597" s="13" t="s">
        <v>61</v>
      </c>
      <c r="R597" s="13" t="s">
        <v>62</v>
      </c>
      <c r="S597" s="13" t="s">
        <v>51</v>
      </c>
      <c r="T597" s="13" t="s">
        <v>349</v>
      </c>
      <c r="U597" s="13" t="s">
        <v>149</v>
      </c>
      <c r="V597" s="13" t="s">
        <v>954</v>
      </c>
      <c r="W597" s="13" t="s">
        <v>64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  <c r="AU597" s="22" t="s">
        <v>3240</v>
      </c>
    </row>
    <row r="598" spans="1:47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55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2274</v>
      </c>
      <c r="K598" s="155" t="s">
        <v>1796</v>
      </c>
      <c r="L598" s="17" t="s">
        <v>92</v>
      </c>
      <c r="M598" s="13" t="s">
        <v>60</v>
      </c>
      <c r="N598" s="13">
        <v>1</v>
      </c>
      <c r="O598" s="13"/>
      <c r="P598" s="33" t="str">
        <f t="shared" si="183"/>
        <v>MAIN UNIT</v>
      </c>
      <c r="Q598" s="13" t="s">
        <v>61</v>
      </c>
      <c r="R598" s="13" t="s">
        <v>62</v>
      </c>
      <c r="S598" s="13" t="s">
        <v>51</v>
      </c>
      <c r="T598" s="13" t="s">
        <v>349</v>
      </c>
      <c r="U598" s="13" t="s">
        <v>149</v>
      </c>
      <c r="V598" s="13" t="s">
        <v>954</v>
      </c>
      <c r="W598" s="13" t="s">
        <v>64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  <c r="AU598" s="22" t="s">
        <v>3240</v>
      </c>
    </row>
    <row r="599" spans="1:47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55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2274</v>
      </c>
      <c r="K599" s="155" t="s">
        <v>1796</v>
      </c>
      <c r="L599" s="17" t="s">
        <v>67</v>
      </c>
      <c r="M599" s="13" t="s">
        <v>60</v>
      </c>
      <c r="N599" s="13">
        <v>1</v>
      </c>
      <c r="O599" s="13"/>
      <c r="P599" s="33" t="str">
        <f t="shared" si="183"/>
        <v>MAIN UNIT</v>
      </c>
      <c r="Q599" s="13" t="s">
        <v>61</v>
      </c>
      <c r="R599" s="13" t="s">
        <v>62</v>
      </c>
      <c r="S599" s="13" t="s">
        <v>51</v>
      </c>
      <c r="T599" s="13" t="s">
        <v>349</v>
      </c>
      <c r="U599" s="13" t="s">
        <v>149</v>
      </c>
      <c r="V599" s="13" t="s">
        <v>954</v>
      </c>
      <c r="W599" s="13" t="s">
        <v>64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  <c r="AU599" s="22" t="s">
        <v>3240</v>
      </c>
    </row>
    <row r="600" spans="1:47" s="12" customFormat="1">
      <c r="A600" s="33" t="str">
        <f t="shared" si="180"/>
        <v>cancel</v>
      </c>
      <c r="B600" s="152"/>
      <c r="C600" s="152" t="s">
        <v>185</v>
      </c>
      <c r="D600" s="33" t="str">
        <f t="shared" si="181"/>
        <v/>
      </c>
      <c r="E600" s="33" t="s">
        <v>185</v>
      </c>
      <c r="F600" s="13" t="s">
        <v>185</v>
      </c>
      <c r="G600" s="152" t="s">
        <v>185</v>
      </c>
      <c r="H600" s="155" t="s">
        <v>2349</v>
      </c>
      <c r="I600" s="33" t="str">
        <f t="shared" si="182"/>
        <v>Cancel</v>
      </c>
      <c r="J600" s="186" t="s">
        <v>2773</v>
      </c>
      <c r="K600" s="155" t="s">
        <v>1796</v>
      </c>
      <c r="L600" s="17" t="s">
        <v>67</v>
      </c>
      <c r="M600" s="13" t="s">
        <v>60</v>
      </c>
      <c r="N600" s="13">
        <v>1</v>
      </c>
      <c r="O600" s="13"/>
      <c r="P600" s="33" t="str">
        <f t="shared" si="183"/>
        <v>MAIN UNIT</v>
      </c>
      <c r="Q600" s="13" t="s">
        <v>61</v>
      </c>
      <c r="R600" s="13" t="s">
        <v>62</v>
      </c>
      <c r="S600" s="13" t="s">
        <v>51</v>
      </c>
      <c r="T600" s="13" t="s">
        <v>349</v>
      </c>
      <c r="U600" s="13" t="s">
        <v>149</v>
      </c>
      <c r="V600" s="13" t="s">
        <v>954</v>
      </c>
      <c r="W600" s="13" t="s">
        <v>64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499582152.5142017</v>
      </c>
      <c r="AJ600" s="19">
        <f t="shared" si="189"/>
        <v>59520528.679470733</v>
      </c>
      <c r="AK600" s="20">
        <f t="shared" si="190"/>
        <v>0.11914062257814291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  <c r="AU600" s="22" t="s">
        <v>3240</v>
      </c>
    </row>
    <row r="601" spans="1:47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3364</v>
      </c>
      <c r="K601" s="29" t="s">
        <v>918</v>
      </c>
      <c r="L601" s="17" t="s">
        <v>92</v>
      </c>
      <c r="M601" s="22" t="s">
        <v>60</v>
      </c>
      <c r="N601" s="22">
        <v>1</v>
      </c>
      <c r="O601" s="22"/>
      <c r="P601" s="33" t="str">
        <f t="shared" si="183"/>
        <v>MAIN UNIT</v>
      </c>
      <c r="Q601" s="13" t="s">
        <v>61</v>
      </c>
      <c r="R601" s="22" t="s">
        <v>62</v>
      </c>
      <c r="S601" s="22" t="s">
        <v>49</v>
      </c>
      <c r="T601" s="22" t="s">
        <v>78</v>
      </c>
      <c r="U601" s="22" t="s">
        <v>78</v>
      </c>
      <c r="V601" s="22" t="s">
        <v>112</v>
      </c>
      <c r="W601" s="22" t="s">
        <v>64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  <c r="AU601" s="22" t="s">
        <v>3757</v>
      </c>
    </row>
    <row r="602" spans="1:47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3364</v>
      </c>
      <c r="K602" s="29" t="s">
        <v>918</v>
      </c>
      <c r="L602" s="17" t="s">
        <v>67</v>
      </c>
      <c r="M602" s="22" t="s">
        <v>60</v>
      </c>
      <c r="N602" s="22">
        <v>1</v>
      </c>
      <c r="O602" s="22"/>
      <c r="P602" s="33" t="str">
        <f t="shared" si="183"/>
        <v>MAIN UNIT</v>
      </c>
      <c r="Q602" s="13" t="s">
        <v>61</v>
      </c>
      <c r="R602" s="22" t="s">
        <v>62</v>
      </c>
      <c r="S602" s="22" t="s">
        <v>49</v>
      </c>
      <c r="T602" s="22" t="s">
        <v>78</v>
      </c>
      <c r="U602" s="22" t="s">
        <v>78</v>
      </c>
      <c r="V602" s="22" t="s">
        <v>112</v>
      </c>
      <c r="W602" s="22" t="s">
        <v>64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  <c r="AU602" s="22" t="s">
        <v>3757</v>
      </c>
    </row>
    <row r="603" spans="1:47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47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950</v>
      </c>
      <c r="K603" s="155" t="s">
        <v>951</v>
      </c>
      <c r="L603" s="17" t="s">
        <v>67</v>
      </c>
      <c r="M603" s="13" t="s">
        <v>60</v>
      </c>
      <c r="N603" s="13">
        <v>1</v>
      </c>
      <c r="O603" s="13"/>
      <c r="P603" s="33" t="str">
        <f t="shared" si="183"/>
        <v>MAIN UNIT</v>
      </c>
      <c r="Q603" s="13" t="s">
        <v>68</v>
      </c>
      <c r="R603" s="13" t="s">
        <v>62</v>
      </c>
      <c r="S603" s="13" t="s">
        <v>51</v>
      </c>
      <c r="T603" s="13" t="s">
        <v>349</v>
      </c>
      <c r="U603" s="13" t="s">
        <v>149</v>
      </c>
      <c r="V603" s="13" t="s">
        <v>507</v>
      </c>
      <c r="W603" s="13" t="s">
        <v>64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  <c r="AU603" s="22" t="s">
        <v>3240</v>
      </c>
    </row>
    <row r="604" spans="1:47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48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1355</v>
      </c>
      <c r="K604" s="155" t="s">
        <v>951</v>
      </c>
      <c r="L604" s="17" t="s">
        <v>67</v>
      </c>
      <c r="M604" s="13" t="s">
        <v>60</v>
      </c>
      <c r="N604" s="13">
        <v>1</v>
      </c>
      <c r="O604" s="13"/>
      <c r="P604" s="33" t="str">
        <f t="shared" si="183"/>
        <v>MAIN UNIT</v>
      </c>
      <c r="Q604" s="13" t="s">
        <v>61</v>
      </c>
      <c r="R604" s="13" t="s">
        <v>62</v>
      </c>
      <c r="S604" s="13" t="s">
        <v>51</v>
      </c>
      <c r="T604" s="13" t="s">
        <v>349</v>
      </c>
      <c r="U604" s="13" t="s">
        <v>149</v>
      </c>
      <c r="V604" s="13" t="s">
        <v>954</v>
      </c>
      <c r="W604" s="13" t="s">
        <v>64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  <c r="AU604" s="22" t="s">
        <v>3240</v>
      </c>
    </row>
    <row r="605" spans="1:47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48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950</v>
      </c>
      <c r="K605" s="155" t="s">
        <v>951</v>
      </c>
      <c r="L605" s="17" t="s">
        <v>2890</v>
      </c>
      <c r="M605" s="13" t="s">
        <v>60</v>
      </c>
      <c r="N605" s="13">
        <v>0</v>
      </c>
      <c r="O605" s="13">
        <v>1</v>
      </c>
      <c r="P605" s="33" t="str">
        <f t="shared" si="183"/>
        <v>SERVICE/ PARTS</v>
      </c>
      <c r="Q605" s="13" t="s">
        <v>61</v>
      </c>
      <c r="R605" s="13" t="s">
        <v>2055</v>
      </c>
      <c r="S605" s="13" t="s">
        <v>51</v>
      </c>
      <c r="T605" s="13" t="s">
        <v>349</v>
      </c>
      <c r="U605" s="13" t="s">
        <v>149</v>
      </c>
      <c r="V605" s="13"/>
      <c r="W605" s="13" t="s">
        <v>64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  <c r="AU605" s="22" t="s">
        <v>3240</v>
      </c>
    </row>
    <row r="606" spans="1:47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54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2169</v>
      </c>
      <c r="K606" s="155" t="s">
        <v>2170</v>
      </c>
      <c r="L606" s="17" t="s">
        <v>67</v>
      </c>
      <c r="M606" s="13" t="s">
        <v>60</v>
      </c>
      <c r="N606" s="13">
        <v>1</v>
      </c>
      <c r="O606" s="13"/>
      <c r="P606" s="33" t="str">
        <f t="shared" si="183"/>
        <v>MAIN UNIT</v>
      </c>
      <c r="Q606" s="13" t="s">
        <v>61</v>
      </c>
      <c r="R606" s="13" t="s">
        <v>62</v>
      </c>
      <c r="S606" s="13" t="s">
        <v>51</v>
      </c>
      <c r="T606" s="13" t="s">
        <v>2168</v>
      </c>
      <c r="U606" s="13" t="s">
        <v>149</v>
      </c>
      <c r="V606" s="13" t="s">
        <v>954</v>
      </c>
      <c r="W606" s="13" t="s">
        <v>64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  <c r="AU606" s="22" t="s">
        <v>3240</v>
      </c>
    </row>
    <row r="607" spans="1:47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54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2304</v>
      </c>
      <c r="K607" s="155" t="s">
        <v>2170</v>
      </c>
      <c r="L607" s="17" t="s">
        <v>67</v>
      </c>
      <c r="M607" s="13" t="s">
        <v>60</v>
      </c>
      <c r="N607" s="13">
        <v>1</v>
      </c>
      <c r="O607" s="13"/>
      <c r="P607" s="33" t="str">
        <f t="shared" si="183"/>
        <v>MAIN UNIT</v>
      </c>
      <c r="Q607" s="13" t="s">
        <v>61</v>
      </c>
      <c r="R607" s="13" t="s">
        <v>62</v>
      </c>
      <c r="S607" s="13" t="s">
        <v>51</v>
      </c>
      <c r="T607" s="13" t="s">
        <v>349</v>
      </c>
      <c r="U607" s="13" t="s">
        <v>149</v>
      </c>
      <c r="V607" s="13" t="s">
        <v>954</v>
      </c>
      <c r="W607" s="13" t="s">
        <v>64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  <c r="AU607" s="22" t="s">
        <v>3240</v>
      </c>
    </row>
    <row r="608" spans="1:47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185</v>
      </c>
      <c r="F608" s="13" t="s">
        <v>185</v>
      </c>
      <c r="G608" s="152" t="s">
        <v>1616</v>
      </c>
      <c r="H608" s="155"/>
      <c r="I608" s="33" t="str">
        <f t="shared" si="182"/>
        <v>Cancel</v>
      </c>
      <c r="J608" s="186" t="s">
        <v>2366</v>
      </c>
      <c r="K608" s="155" t="s">
        <v>2170</v>
      </c>
      <c r="L608" s="17" t="s">
        <v>67</v>
      </c>
      <c r="M608" s="13" t="s">
        <v>60</v>
      </c>
      <c r="N608" s="13">
        <v>1</v>
      </c>
      <c r="O608" s="13"/>
      <c r="P608" s="33" t="str">
        <f t="shared" si="183"/>
        <v>MAIN UNIT</v>
      </c>
      <c r="Q608" s="13" t="s">
        <v>61</v>
      </c>
      <c r="R608" s="13" t="s">
        <v>62</v>
      </c>
      <c r="S608" s="13" t="s">
        <v>51</v>
      </c>
      <c r="T608" s="13" t="s">
        <v>349</v>
      </c>
      <c r="U608" s="13" t="s">
        <v>149</v>
      </c>
      <c r="V608" s="13" t="s">
        <v>954</v>
      </c>
      <c r="W608" s="13" t="s">
        <v>64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499582152.5142017</v>
      </c>
      <c r="AJ608" s="19">
        <f t="shared" si="189"/>
        <v>59520528.679470733</v>
      </c>
      <c r="AK608" s="20">
        <f t="shared" si="190"/>
        <v>0.11914062257814291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  <c r="AU608" s="22" t="s">
        <v>3240</v>
      </c>
    </row>
    <row r="609" spans="1:47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185</v>
      </c>
      <c r="F609" s="13" t="s">
        <v>185</v>
      </c>
      <c r="G609" s="152" t="s">
        <v>1616</v>
      </c>
      <c r="H609" s="155"/>
      <c r="I609" s="33" t="str">
        <f t="shared" si="182"/>
        <v>Cancel</v>
      </c>
      <c r="J609" s="186" t="s">
        <v>2366</v>
      </c>
      <c r="K609" s="155" t="s">
        <v>2170</v>
      </c>
      <c r="L609" s="17" t="s">
        <v>67</v>
      </c>
      <c r="M609" s="13" t="s">
        <v>60</v>
      </c>
      <c r="N609" s="13">
        <v>1</v>
      </c>
      <c r="O609" s="13"/>
      <c r="P609" s="33" t="str">
        <f t="shared" si="183"/>
        <v>MAIN UNIT</v>
      </c>
      <c r="Q609" s="13" t="s">
        <v>61</v>
      </c>
      <c r="R609" s="13" t="s">
        <v>62</v>
      </c>
      <c r="S609" s="13" t="s">
        <v>51</v>
      </c>
      <c r="T609" s="13" t="s">
        <v>349</v>
      </c>
      <c r="U609" s="13" t="s">
        <v>149</v>
      </c>
      <c r="V609" s="13" t="s">
        <v>954</v>
      </c>
      <c r="W609" s="13" t="s">
        <v>64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499582152.5142017</v>
      </c>
      <c r="AJ609" s="19">
        <f t="shared" si="189"/>
        <v>59520528.679470733</v>
      </c>
      <c r="AK609" s="20">
        <f t="shared" si="190"/>
        <v>0.11914062257814291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  <c r="AU609" s="22" t="s">
        <v>3240</v>
      </c>
    </row>
    <row r="610" spans="1:47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55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2469</v>
      </c>
      <c r="K610" s="155" t="s">
        <v>2170</v>
      </c>
      <c r="L610" s="17" t="s">
        <v>92</v>
      </c>
      <c r="M610" s="13" t="s">
        <v>60</v>
      </c>
      <c r="N610" s="13">
        <v>1</v>
      </c>
      <c r="O610" s="13"/>
      <c r="P610" s="33" t="str">
        <f t="shared" si="183"/>
        <v>MAIN UNIT</v>
      </c>
      <c r="Q610" s="13" t="s">
        <v>61</v>
      </c>
      <c r="R610" s="13" t="s">
        <v>62</v>
      </c>
      <c r="S610" s="13" t="s">
        <v>51</v>
      </c>
      <c r="T610" s="13" t="s">
        <v>349</v>
      </c>
      <c r="U610" s="13" t="s">
        <v>149</v>
      </c>
      <c r="V610" s="13" t="s">
        <v>954</v>
      </c>
      <c r="W610" s="13" t="s">
        <v>64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  <c r="AU610" s="22" t="s">
        <v>3240</v>
      </c>
    </row>
    <row r="611" spans="1:47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55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2516</v>
      </c>
      <c r="K611" s="155" t="s">
        <v>2170</v>
      </c>
      <c r="L611" s="17" t="s">
        <v>92</v>
      </c>
      <c r="M611" s="13" t="s">
        <v>60</v>
      </c>
      <c r="N611" s="13">
        <v>2</v>
      </c>
      <c r="O611" s="13"/>
      <c r="P611" s="33" t="str">
        <f t="shared" si="183"/>
        <v>MAIN UNIT</v>
      </c>
      <c r="Q611" s="13" t="s">
        <v>61</v>
      </c>
      <c r="R611" s="13" t="s">
        <v>62</v>
      </c>
      <c r="S611" s="13" t="s">
        <v>51</v>
      </c>
      <c r="T611" s="13" t="s">
        <v>349</v>
      </c>
      <c r="U611" s="13" t="s">
        <v>149</v>
      </c>
      <c r="V611" s="13" t="s">
        <v>954</v>
      </c>
      <c r="W611" s="13" t="s">
        <v>64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  <c r="AU611" s="22" t="s">
        <v>3240</v>
      </c>
    </row>
    <row r="612" spans="1:47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3317</v>
      </c>
      <c r="K612" s="29" t="s">
        <v>2170</v>
      </c>
      <c r="L612" s="17" t="s">
        <v>2620</v>
      </c>
      <c r="M612" s="13" t="s">
        <v>60</v>
      </c>
      <c r="N612" s="22">
        <v>1</v>
      </c>
      <c r="O612" s="22"/>
      <c r="P612" s="33" t="str">
        <f t="shared" si="183"/>
        <v>MAIN UNIT</v>
      </c>
      <c r="Q612" s="13" t="s">
        <v>61</v>
      </c>
      <c r="R612" s="22" t="s">
        <v>2055</v>
      </c>
      <c r="S612" s="22" t="s">
        <v>51</v>
      </c>
      <c r="T612" s="22" t="s">
        <v>349</v>
      </c>
      <c r="U612" s="22" t="s">
        <v>149</v>
      </c>
      <c r="V612" s="22" t="s">
        <v>954</v>
      </c>
      <c r="W612" s="22" t="s">
        <v>64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21241742.157380536</v>
      </c>
      <c r="AJ612" s="27">
        <f t="shared" si="189"/>
        <v>2987081.1613773629</v>
      </c>
      <c r="AK612" s="28">
        <f t="shared" si="190"/>
        <v>0.14062317201884914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  <c r="AU612" s="22" t="s">
        <v>3240</v>
      </c>
    </row>
    <row r="613" spans="1:47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48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1456</v>
      </c>
      <c r="K613" s="155" t="s">
        <v>1457</v>
      </c>
      <c r="L613" s="17" t="s">
        <v>92</v>
      </c>
      <c r="M613" s="13" t="s">
        <v>60</v>
      </c>
      <c r="N613" s="13">
        <v>1</v>
      </c>
      <c r="O613" s="13"/>
      <c r="P613" s="33" t="str">
        <f t="shared" si="183"/>
        <v>MAIN UNIT</v>
      </c>
      <c r="Q613" s="13" t="s">
        <v>68</v>
      </c>
      <c r="R613" s="13" t="s">
        <v>62</v>
      </c>
      <c r="S613" s="13" t="s">
        <v>51</v>
      </c>
      <c r="T613" s="13" t="s">
        <v>349</v>
      </c>
      <c r="U613" s="13" t="s">
        <v>149</v>
      </c>
      <c r="V613" s="13" t="s">
        <v>564</v>
      </c>
      <c r="W613" s="13" t="s">
        <v>64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  <c r="AU613" s="22" t="s">
        <v>3240</v>
      </c>
    </row>
    <row r="614" spans="1:47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48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1456</v>
      </c>
      <c r="K614" s="155" t="s">
        <v>1457</v>
      </c>
      <c r="L614" s="17" t="s">
        <v>67</v>
      </c>
      <c r="M614" s="13" t="s">
        <v>60</v>
      </c>
      <c r="N614" s="13">
        <v>1</v>
      </c>
      <c r="O614" s="13"/>
      <c r="P614" s="33" t="str">
        <f t="shared" si="183"/>
        <v>MAIN UNIT</v>
      </c>
      <c r="Q614" s="13" t="s">
        <v>68</v>
      </c>
      <c r="R614" s="13" t="s">
        <v>62</v>
      </c>
      <c r="S614" s="13" t="s">
        <v>51</v>
      </c>
      <c r="T614" s="13" t="s">
        <v>349</v>
      </c>
      <c r="U614" s="13" t="s">
        <v>149</v>
      </c>
      <c r="V614" s="13" t="s">
        <v>564</v>
      </c>
      <c r="W614" s="13" t="s">
        <v>64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  <c r="AU614" s="22" t="s">
        <v>3240</v>
      </c>
    </row>
    <row r="615" spans="1:47" s="12" customFormat="1">
      <c r="A615" s="33" t="str">
        <f t="shared" si="180"/>
        <v>cancel</v>
      </c>
      <c r="B615" s="152" t="s">
        <v>185</v>
      </c>
      <c r="C615" s="152" t="s">
        <v>185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185</v>
      </c>
      <c r="G615" s="152" t="s">
        <v>1616</v>
      </c>
      <c r="H615" s="155"/>
      <c r="I615" s="33" t="str">
        <f t="shared" si="182"/>
        <v>Cancel</v>
      </c>
      <c r="J615" s="186" t="s">
        <v>185</v>
      </c>
      <c r="K615" s="155" t="s">
        <v>2604</v>
      </c>
      <c r="L615" s="17" t="s">
        <v>92</v>
      </c>
      <c r="M615" s="13" t="s">
        <v>60</v>
      </c>
      <c r="N615" s="13">
        <v>1</v>
      </c>
      <c r="O615" s="13"/>
      <c r="P615" s="33" t="str">
        <f t="shared" si="183"/>
        <v>MAIN UNIT</v>
      </c>
      <c r="Q615" s="13" t="s">
        <v>68</v>
      </c>
      <c r="R615" s="13" t="s">
        <v>62</v>
      </c>
      <c r="S615" s="13" t="s">
        <v>51</v>
      </c>
      <c r="T615" s="13" t="s">
        <v>349</v>
      </c>
      <c r="U615" s="13" t="s">
        <v>149</v>
      </c>
      <c r="V615" s="13" t="s">
        <v>134</v>
      </c>
      <c r="W615" s="13" t="s">
        <v>64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499582152.5142017</v>
      </c>
      <c r="AJ615" s="19">
        <f t="shared" si="189"/>
        <v>59520528.679470733</v>
      </c>
      <c r="AK615" s="20">
        <f t="shared" si="190"/>
        <v>0.11914062257814291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  <c r="AU615" s="22" t="s">
        <v>3240</v>
      </c>
    </row>
    <row r="616" spans="1:47" s="12" customFormat="1">
      <c r="A616" s="33" t="str">
        <f t="shared" si="180"/>
        <v>cancel</v>
      </c>
      <c r="B616" s="152" t="s">
        <v>185</v>
      </c>
      <c r="C616" s="152" t="s">
        <v>185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185</v>
      </c>
      <c r="G616" s="152" t="s">
        <v>1616</v>
      </c>
      <c r="H616" s="155"/>
      <c r="I616" s="33" t="str">
        <f t="shared" si="182"/>
        <v>Cancel</v>
      </c>
      <c r="J616" s="186" t="s">
        <v>185</v>
      </c>
      <c r="K616" s="155" t="s">
        <v>2604</v>
      </c>
      <c r="L616" s="17" t="s">
        <v>67</v>
      </c>
      <c r="M616" s="13" t="s">
        <v>60</v>
      </c>
      <c r="N616" s="13">
        <v>1</v>
      </c>
      <c r="O616" s="13"/>
      <c r="P616" s="33" t="str">
        <f t="shared" si="183"/>
        <v>MAIN UNIT</v>
      </c>
      <c r="Q616" s="13" t="s">
        <v>68</v>
      </c>
      <c r="R616" s="13" t="s">
        <v>62</v>
      </c>
      <c r="S616" s="13" t="s">
        <v>51</v>
      </c>
      <c r="T616" s="13" t="s">
        <v>349</v>
      </c>
      <c r="U616" s="13" t="s">
        <v>149</v>
      </c>
      <c r="V616" s="13" t="s">
        <v>134</v>
      </c>
      <c r="W616" s="13" t="s">
        <v>64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499582152.5142017</v>
      </c>
      <c r="AJ616" s="19">
        <f t="shared" si="189"/>
        <v>59520528.679470733</v>
      </c>
      <c r="AK616" s="20">
        <f t="shared" si="190"/>
        <v>0.11914062257814291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  <c r="AU616" s="22" t="s">
        <v>3240</v>
      </c>
    </row>
    <row r="617" spans="1:47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54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2113</v>
      </c>
      <c r="K617" s="155" t="s">
        <v>2114</v>
      </c>
      <c r="L617" s="17" t="s">
        <v>67</v>
      </c>
      <c r="M617" s="13" t="s">
        <v>60</v>
      </c>
      <c r="N617" s="13">
        <v>1</v>
      </c>
      <c r="O617" s="13"/>
      <c r="P617" s="33" t="str">
        <f t="shared" si="183"/>
        <v>MAIN UNIT</v>
      </c>
      <c r="Q617" s="13" t="s">
        <v>68</v>
      </c>
      <c r="R617" s="13" t="s">
        <v>62</v>
      </c>
      <c r="S617" s="13" t="s">
        <v>51</v>
      </c>
      <c r="T617" s="13" t="s">
        <v>349</v>
      </c>
      <c r="U617" s="13" t="s">
        <v>149</v>
      </c>
      <c r="V617" s="13" t="s">
        <v>134</v>
      </c>
      <c r="W617" s="13" t="s">
        <v>64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  <c r="AU617" s="22" t="s">
        <v>3240</v>
      </c>
    </row>
    <row r="618" spans="1:47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48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2932</v>
      </c>
      <c r="K618" s="155" t="s">
        <v>2933</v>
      </c>
      <c r="L618" s="17" t="s">
        <v>2060</v>
      </c>
      <c r="M618" s="13" t="s">
        <v>2054</v>
      </c>
      <c r="N618" s="13">
        <v>1</v>
      </c>
      <c r="O618" s="13"/>
      <c r="P618" s="33" t="str">
        <f t="shared" si="183"/>
        <v>MAIN UNIT</v>
      </c>
      <c r="Q618" s="13" t="s">
        <v>68</v>
      </c>
      <c r="R618" s="13" t="s">
        <v>2934</v>
      </c>
      <c r="S618" s="13" t="s">
        <v>51</v>
      </c>
      <c r="T618" s="13" t="s">
        <v>2935</v>
      </c>
      <c r="U618" s="13" t="s">
        <v>149</v>
      </c>
      <c r="V618" s="13" t="s">
        <v>2936</v>
      </c>
      <c r="W618" s="13" t="s">
        <v>64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  <c r="AU618" s="22" t="s">
        <v>3240</v>
      </c>
    </row>
    <row r="619" spans="1:47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185</v>
      </c>
      <c r="F619" s="13" t="s">
        <v>185</v>
      </c>
      <c r="G619" s="152" t="s">
        <v>185</v>
      </c>
      <c r="H619" s="155"/>
      <c r="I619" s="33" t="str">
        <f t="shared" si="182"/>
        <v>Cancel</v>
      </c>
      <c r="J619" s="186" t="s">
        <v>585</v>
      </c>
      <c r="K619" s="155" t="s">
        <v>586</v>
      </c>
      <c r="L619" s="17" t="s">
        <v>92</v>
      </c>
      <c r="M619" s="13" t="s">
        <v>60</v>
      </c>
      <c r="N619" s="13">
        <v>1</v>
      </c>
      <c r="O619" s="13"/>
      <c r="P619" s="33" t="str">
        <f t="shared" si="183"/>
        <v>MAIN UNIT</v>
      </c>
      <c r="Q619" s="13" t="s">
        <v>68</v>
      </c>
      <c r="R619" s="13" t="s">
        <v>62</v>
      </c>
      <c r="S619" s="13" t="s">
        <v>51</v>
      </c>
      <c r="T619" s="13"/>
      <c r="U619" s="13" t="s">
        <v>149</v>
      </c>
      <c r="V619" s="13" t="s">
        <v>160</v>
      </c>
      <c r="W619" s="13" t="s">
        <v>64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499582152.5142017</v>
      </c>
      <c r="AJ619" s="19">
        <f t="shared" si="189"/>
        <v>59520528.679470733</v>
      </c>
      <c r="AK619" s="20">
        <f t="shared" si="190"/>
        <v>0.11914062257814291</v>
      </c>
      <c r="AL619" s="17"/>
      <c r="AM619" s="17"/>
      <c r="AN619" s="17"/>
      <c r="AO619" s="17" t="s">
        <v>587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  <c r="AU619" s="22" t="s">
        <v>3240</v>
      </c>
    </row>
    <row r="620" spans="1:47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41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465</v>
      </c>
      <c r="K620" s="155" t="s">
        <v>466</v>
      </c>
      <c r="L620" s="17" t="s">
        <v>77</v>
      </c>
      <c r="M620" s="13" t="s">
        <v>60</v>
      </c>
      <c r="N620" s="13">
        <v>1</v>
      </c>
      <c r="O620" s="13"/>
      <c r="P620" s="33" t="str">
        <f t="shared" si="183"/>
        <v>MAIN UNIT</v>
      </c>
      <c r="Q620" s="13" t="s">
        <v>61</v>
      </c>
      <c r="R620" s="13" t="s">
        <v>62</v>
      </c>
      <c r="S620" s="13" t="s">
        <v>51</v>
      </c>
      <c r="T620" s="13" t="s">
        <v>349</v>
      </c>
      <c r="U620" s="13" t="s">
        <v>149</v>
      </c>
      <c r="V620" s="13" t="s">
        <v>220</v>
      </c>
      <c r="W620" s="13" t="s">
        <v>64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  <c r="AU620" s="22" t="s">
        <v>3240</v>
      </c>
    </row>
    <row r="621" spans="1:47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41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465</v>
      </c>
      <c r="K621" s="155" t="s">
        <v>466</v>
      </c>
      <c r="L621" s="17" t="s">
        <v>67</v>
      </c>
      <c r="M621" s="13" t="s">
        <v>60</v>
      </c>
      <c r="N621" s="13">
        <v>1</v>
      </c>
      <c r="O621" s="13"/>
      <c r="P621" s="33" t="str">
        <f t="shared" si="183"/>
        <v>MAIN UNIT</v>
      </c>
      <c r="Q621" s="13" t="s">
        <v>61</v>
      </c>
      <c r="R621" s="13" t="s">
        <v>62</v>
      </c>
      <c r="S621" s="13" t="s">
        <v>51</v>
      </c>
      <c r="T621" s="13" t="s">
        <v>349</v>
      </c>
      <c r="U621" s="13" t="s">
        <v>149</v>
      </c>
      <c r="V621" s="13" t="s">
        <v>220</v>
      </c>
      <c r="W621" s="13" t="s">
        <v>64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  <c r="AU621" s="22" t="s">
        <v>3240</v>
      </c>
    </row>
    <row r="622" spans="1:47" s="12" customFormat="1">
      <c r="A622" s="33" t="str">
        <f t="shared" si="180"/>
        <v/>
      </c>
      <c r="B622" s="152" t="s">
        <v>2584</v>
      </c>
      <c r="C622" s="152" t="s">
        <v>2584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2584</v>
      </c>
      <c r="G622" s="152" t="s">
        <v>2584</v>
      </c>
      <c r="H622" s="155"/>
      <c r="I622" s="33" t="str">
        <f t="shared" si="182"/>
        <v>TBA</v>
      </c>
      <c r="J622" s="186" t="s">
        <v>2584</v>
      </c>
      <c r="K622" s="155" t="s">
        <v>2610</v>
      </c>
      <c r="L622" s="17" t="s">
        <v>2611</v>
      </c>
      <c r="M622" s="13" t="s">
        <v>2607</v>
      </c>
      <c r="N622" s="13">
        <v>1</v>
      </c>
      <c r="O622" s="13"/>
      <c r="P622" s="33" t="str">
        <f t="shared" si="183"/>
        <v>MAIN UNIT</v>
      </c>
      <c r="Q622" s="13" t="s">
        <v>61</v>
      </c>
      <c r="R622" s="13" t="s">
        <v>2055</v>
      </c>
      <c r="S622" s="13" t="s">
        <v>51</v>
      </c>
      <c r="T622" s="13" t="s">
        <v>349</v>
      </c>
      <c r="U622" s="13" t="s">
        <v>149</v>
      </c>
      <c r="V622" s="13" t="s">
        <v>134</v>
      </c>
      <c r="W622" s="13" t="s">
        <v>64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25672271.628318585</v>
      </c>
      <c r="AJ622" s="19">
        <f t="shared" si="189"/>
        <v>3011547.4803982303</v>
      </c>
      <c r="AK622" s="20">
        <f t="shared" si="190"/>
        <v>0.11730740169780109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  <c r="AU622" s="22" t="s">
        <v>3240</v>
      </c>
    </row>
    <row r="623" spans="1:47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54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2288</v>
      </c>
      <c r="K623" s="155" t="s">
        <v>2289</v>
      </c>
      <c r="L623" s="17" t="s">
        <v>67</v>
      </c>
      <c r="M623" s="13" t="s">
        <v>60</v>
      </c>
      <c r="N623" s="13">
        <v>1</v>
      </c>
      <c r="O623" s="13"/>
      <c r="P623" s="33" t="str">
        <f t="shared" si="183"/>
        <v>MAIN UNIT</v>
      </c>
      <c r="Q623" s="13" t="s">
        <v>68</v>
      </c>
      <c r="R623" s="13" t="s">
        <v>62</v>
      </c>
      <c r="S623" s="13" t="s">
        <v>51</v>
      </c>
      <c r="T623" s="13" t="s">
        <v>349</v>
      </c>
      <c r="U623" s="13" t="s">
        <v>149</v>
      </c>
      <c r="V623" s="13" t="s">
        <v>954</v>
      </c>
      <c r="W623" s="13" t="s">
        <v>64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  <c r="AU623" s="22" t="s">
        <v>3240</v>
      </c>
    </row>
    <row r="624" spans="1:47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54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2288</v>
      </c>
      <c r="K624" s="155" t="s">
        <v>2289</v>
      </c>
      <c r="L624" s="17" t="s">
        <v>67</v>
      </c>
      <c r="M624" s="13" t="s">
        <v>60</v>
      </c>
      <c r="N624" s="13">
        <v>1</v>
      </c>
      <c r="O624" s="13"/>
      <c r="P624" s="33" t="str">
        <f t="shared" si="183"/>
        <v>MAIN UNIT</v>
      </c>
      <c r="Q624" s="13" t="s">
        <v>68</v>
      </c>
      <c r="R624" s="13" t="s">
        <v>62</v>
      </c>
      <c r="S624" s="13" t="s">
        <v>51</v>
      </c>
      <c r="T624" s="13" t="s">
        <v>349</v>
      </c>
      <c r="U624" s="13" t="s">
        <v>149</v>
      </c>
      <c r="V624" s="13" t="s">
        <v>954</v>
      </c>
      <c r="W624" s="13" t="s">
        <v>64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  <c r="AU624" s="22" t="s">
        <v>3240</v>
      </c>
    </row>
    <row r="625" spans="1:47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54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2318</v>
      </c>
      <c r="K625" s="155" t="s">
        <v>2319</v>
      </c>
      <c r="L625" s="17" t="s">
        <v>92</v>
      </c>
      <c r="M625" s="13" t="s">
        <v>60</v>
      </c>
      <c r="N625" s="13">
        <v>1</v>
      </c>
      <c r="O625" s="13"/>
      <c r="P625" s="33" t="str">
        <f t="shared" si="183"/>
        <v>MAIN UNIT</v>
      </c>
      <c r="Q625" s="13" t="s">
        <v>61</v>
      </c>
      <c r="R625" s="13" t="s">
        <v>62</v>
      </c>
      <c r="S625" s="13" t="s">
        <v>51</v>
      </c>
      <c r="T625" s="13" t="s">
        <v>349</v>
      </c>
      <c r="U625" s="13" t="s">
        <v>149</v>
      </c>
      <c r="V625" s="13" t="s">
        <v>954</v>
      </c>
      <c r="W625" s="13" t="s">
        <v>64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  <c r="AU625" s="22" t="s">
        <v>3240</v>
      </c>
    </row>
    <row r="626" spans="1:47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54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2318</v>
      </c>
      <c r="K626" s="155" t="s">
        <v>2319</v>
      </c>
      <c r="L626" s="17" t="s">
        <v>67</v>
      </c>
      <c r="M626" s="13" t="s">
        <v>60</v>
      </c>
      <c r="N626" s="13">
        <v>1</v>
      </c>
      <c r="O626" s="13"/>
      <c r="P626" s="33" t="str">
        <f t="shared" si="183"/>
        <v>MAIN UNIT</v>
      </c>
      <c r="Q626" s="13" t="s">
        <v>61</v>
      </c>
      <c r="R626" s="13" t="s">
        <v>62</v>
      </c>
      <c r="S626" s="13" t="s">
        <v>51</v>
      </c>
      <c r="T626" s="13" t="s">
        <v>349</v>
      </c>
      <c r="U626" s="13" t="s">
        <v>149</v>
      </c>
      <c r="V626" s="13" t="s">
        <v>954</v>
      </c>
      <c r="W626" s="13" t="s">
        <v>64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  <c r="AU626" s="22" t="s">
        <v>3240</v>
      </c>
    </row>
    <row r="627" spans="1:47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41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544</v>
      </c>
      <c r="K627" s="155" t="s">
        <v>545</v>
      </c>
      <c r="L627" s="17" t="s">
        <v>92</v>
      </c>
      <c r="M627" s="13" t="s">
        <v>60</v>
      </c>
      <c r="N627" s="13">
        <v>1</v>
      </c>
      <c r="O627" s="13"/>
      <c r="P627" s="33" t="str">
        <f t="shared" si="183"/>
        <v>MAIN UNIT</v>
      </c>
      <c r="Q627" s="13" t="s">
        <v>61</v>
      </c>
      <c r="R627" s="13" t="s">
        <v>62</v>
      </c>
      <c r="S627" s="13" t="s">
        <v>51</v>
      </c>
      <c r="T627" s="13" t="s">
        <v>349</v>
      </c>
      <c r="U627" s="13" t="s">
        <v>149</v>
      </c>
      <c r="V627" s="13" t="s">
        <v>160</v>
      </c>
      <c r="W627" s="13" t="s">
        <v>64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61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  <c r="AU627" s="22" t="s">
        <v>3240</v>
      </c>
    </row>
    <row r="628" spans="1:47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41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544</v>
      </c>
      <c r="K628" s="155" t="s">
        <v>545</v>
      </c>
      <c r="L628" s="17" t="s">
        <v>59</v>
      </c>
      <c r="M628" s="13" t="s">
        <v>60</v>
      </c>
      <c r="N628" s="13">
        <v>1</v>
      </c>
      <c r="O628" s="13"/>
      <c r="P628" s="33" t="str">
        <f t="shared" si="183"/>
        <v>MAIN UNIT</v>
      </c>
      <c r="Q628" s="13" t="s">
        <v>61</v>
      </c>
      <c r="R628" s="13" t="s">
        <v>62</v>
      </c>
      <c r="S628" s="13" t="s">
        <v>51</v>
      </c>
      <c r="T628" s="13" t="s">
        <v>349</v>
      </c>
      <c r="U628" s="13" t="s">
        <v>149</v>
      </c>
      <c r="V628" s="13" t="s">
        <v>160</v>
      </c>
      <c r="W628" s="13" t="s">
        <v>64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61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  <c r="AU628" s="22" t="s">
        <v>3240</v>
      </c>
    </row>
    <row r="629" spans="1:47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47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898</v>
      </c>
      <c r="K629" s="155" t="s">
        <v>545</v>
      </c>
      <c r="L629" s="17" t="s">
        <v>92</v>
      </c>
      <c r="M629" s="13" t="s">
        <v>60</v>
      </c>
      <c r="N629" s="13">
        <v>1</v>
      </c>
      <c r="O629" s="13"/>
      <c r="P629" s="33" t="str">
        <f t="shared" si="183"/>
        <v>MAIN UNIT</v>
      </c>
      <c r="Q629" s="13" t="s">
        <v>61</v>
      </c>
      <c r="R629" s="13" t="s">
        <v>62</v>
      </c>
      <c r="S629" s="13" t="s">
        <v>51</v>
      </c>
      <c r="T629" s="13" t="s">
        <v>349</v>
      </c>
      <c r="U629" s="13" t="s">
        <v>149</v>
      </c>
      <c r="V629" s="13" t="s">
        <v>564</v>
      </c>
      <c r="W629" s="13" t="s">
        <v>64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  <c r="AU629" s="22" t="s">
        <v>3240</v>
      </c>
    </row>
    <row r="630" spans="1:47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48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1490</v>
      </c>
      <c r="K630" s="155" t="s">
        <v>1491</v>
      </c>
      <c r="L630" s="17" t="s">
        <v>67</v>
      </c>
      <c r="M630" s="13" t="s">
        <v>60</v>
      </c>
      <c r="N630" s="13">
        <v>1</v>
      </c>
      <c r="O630" s="13"/>
      <c r="P630" s="33" t="str">
        <f t="shared" si="183"/>
        <v>MAIN UNIT</v>
      </c>
      <c r="Q630" s="13" t="s">
        <v>68</v>
      </c>
      <c r="R630" s="13" t="s">
        <v>62</v>
      </c>
      <c r="S630" s="13" t="s">
        <v>51</v>
      </c>
      <c r="T630" s="13" t="s">
        <v>349</v>
      </c>
      <c r="U630" s="13" t="s">
        <v>149</v>
      </c>
      <c r="V630" s="13" t="s">
        <v>954</v>
      </c>
      <c r="W630" s="13" t="s">
        <v>64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  <c r="AU630" s="22" t="s">
        <v>3240</v>
      </c>
    </row>
    <row r="631" spans="1:47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185</v>
      </c>
      <c r="F631" s="13" t="s">
        <v>185</v>
      </c>
      <c r="G631" s="152" t="s">
        <v>185</v>
      </c>
      <c r="H631" s="155"/>
      <c r="I631" s="33" t="str">
        <f t="shared" si="182"/>
        <v>Cancel</v>
      </c>
      <c r="J631" s="186" t="s">
        <v>2359</v>
      </c>
      <c r="K631" s="155" t="s">
        <v>1491</v>
      </c>
      <c r="L631" s="17" t="s">
        <v>67</v>
      </c>
      <c r="M631" s="13" t="s">
        <v>60</v>
      </c>
      <c r="N631" s="13">
        <v>1</v>
      </c>
      <c r="O631" s="13"/>
      <c r="P631" s="33" t="str">
        <f t="shared" si="183"/>
        <v>MAIN UNIT</v>
      </c>
      <c r="Q631" s="13" t="s">
        <v>61</v>
      </c>
      <c r="R631" s="13" t="s">
        <v>62</v>
      </c>
      <c r="S631" s="13" t="s">
        <v>51</v>
      </c>
      <c r="T631" s="13" t="s">
        <v>349</v>
      </c>
      <c r="U631" s="13" t="s">
        <v>149</v>
      </c>
      <c r="V631" s="13" t="s">
        <v>954</v>
      </c>
      <c r="W631" s="13" t="s">
        <v>64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499582152.5142017</v>
      </c>
      <c r="AJ631" s="19">
        <f t="shared" si="189"/>
        <v>59520528.679470733</v>
      </c>
      <c r="AK631" s="20">
        <f t="shared" si="190"/>
        <v>0.11914062257814291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  <c r="AU631" s="22" t="s">
        <v>3240</v>
      </c>
    </row>
    <row r="632" spans="1:47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185</v>
      </c>
      <c r="F632" s="13" t="s">
        <v>185</v>
      </c>
      <c r="G632" s="152" t="s">
        <v>185</v>
      </c>
      <c r="H632" s="155"/>
      <c r="I632" s="33" t="str">
        <f t="shared" si="182"/>
        <v>Cancel</v>
      </c>
      <c r="J632" s="186" t="s">
        <v>2359</v>
      </c>
      <c r="K632" s="155" t="s">
        <v>1491</v>
      </c>
      <c r="L632" s="17" t="s">
        <v>67</v>
      </c>
      <c r="M632" s="13" t="s">
        <v>60</v>
      </c>
      <c r="N632" s="13">
        <v>1</v>
      </c>
      <c r="O632" s="13"/>
      <c r="P632" s="33" t="str">
        <f t="shared" si="183"/>
        <v>MAIN UNIT</v>
      </c>
      <c r="Q632" s="13" t="s">
        <v>61</v>
      </c>
      <c r="R632" s="13" t="s">
        <v>62</v>
      </c>
      <c r="S632" s="13" t="s">
        <v>51</v>
      </c>
      <c r="T632" s="13" t="s">
        <v>349</v>
      </c>
      <c r="U632" s="13" t="s">
        <v>149</v>
      </c>
      <c r="V632" s="13" t="s">
        <v>954</v>
      </c>
      <c r="W632" s="13" t="s">
        <v>64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499582152.5142017</v>
      </c>
      <c r="AJ632" s="19">
        <f t="shared" si="189"/>
        <v>59520528.679470733</v>
      </c>
      <c r="AK632" s="20">
        <f t="shared" si="190"/>
        <v>0.11914062257814291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  <c r="AU632" s="22" t="s">
        <v>3240</v>
      </c>
    </row>
    <row r="633" spans="1:47" s="12" customFormat="1">
      <c r="A633" s="33" t="str">
        <f t="shared" si="180"/>
        <v/>
      </c>
      <c r="B633" s="152" t="s">
        <v>2584</v>
      </c>
      <c r="C633" s="152" t="s">
        <v>2584</v>
      </c>
      <c r="D633" s="33" t="b">
        <f t="shared" si="181"/>
        <v>0</v>
      </c>
      <c r="E633" s="33" t="s">
        <v>2584</v>
      </c>
      <c r="F633" s="152" t="s">
        <v>2584</v>
      </c>
      <c r="G633" s="152" t="s">
        <v>2584</v>
      </c>
      <c r="H633" s="155"/>
      <c r="I633" s="33" t="str">
        <f t="shared" si="182"/>
        <v>TBA</v>
      </c>
      <c r="J633" s="186" t="s">
        <v>2584</v>
      </c>
      <c r="K633" s="155" t="s">
        <v>1491</v>
      </c>
      <c r="L633" s="17" t="s">
        <v>92</v>
      </c>
      <c r="M633" s="13" t="s">
        <v>60</v>
      </c>
      <c r="N633" s="13">
        <v>1</v>
      </c>
      <c r="O633" s="13"/>
      <c r="P633" s="33" t="str">
        <f t="shared" si="183"/>
        <v>MAIN UNIT</v>
      </c>
      <c r="Q633" s="13" t="s">
        <v>61</v>
      </c>
      <c r="R633" s="13" t="s">
        <v>62</v>
      </c>
      <c r="S633" s="13" t="s">
        <v>51</v>
      </c>
      <c r="T633" s="13" t="s">
        <v>349</v>
      </c>
      <c r="U633" s="13" t="s">
        <v>149</v>
      </c>
      <c r="V633" s="13" t="s">
        <v>954</v>
      </c>
      <c r="W633" s="13" t="s">
        <v>64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25672271.628318585</v>
      </c>
      <c r="AJ633" s="19">
        <f t="shared" si="189"/>
        <v>3011547.4803982303</v>
      </c>
      <c r="AK633" s="20">
        <f t="shared" si="190"/>
        <v>0.11730740169780109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  <c r="AU633" s="22" t="s">
        <v>3240</v>
      </c>
    </row>
    <row r="634" spans="1:47" s="12" customFormat="1">
      <c r="A634" s="33" t="str">
        <f t="shared" si="180"/>
        <v/>
      </c>
      <c r="B634" s="152" t="s">
        <v>2584</v>
      </c>
      <c r="C634" s="152" t="s">
        <v>2584</v>
      </c>
      <c r="D634" s="33" t="b">
        <f t="shared" si="181"/>
        <v>0</v>
      </c>
      <c r="E634" s="33" t="s">
        <v>2584</v>
      </c>
      <c r="F634" s="152" t="s">
        <v>2584</v>
      </c>
      <c r="G634" s="152" t="s">
        <v>2584</v>
      </c>
      <c r="H634" s="155"/>
      <c r="I634" s="33" t="str">
        <f t="shared" si="182"/>
        <v>TBA</v>
      </c>
      <c r="J634" s="186" t="s">
        <v>2584</v>
      </c>
      <c r="K634" s="155" t="s">
        <v>1491</v>
      </c>
      <c r="L634" s="17" t="s">
        <v>67</v>
      </c>
      <c r="M634" s="13" t="s">
        <v>60</v>
      </c>
      <c r="N634" s="13">
        <v>1</v>
      </c>
      <c r="O634" s="13"/>
      <c r="P634" s="33" t="str">
        <f t="shared" si="183"/>
        <v>MAIN UNIT</v>
      </c>
      <c r="Q634" s="13" t="s">
        <v>61</v>
      </c>
      <c r="R634" s="13" t="s">
        <v>62</v>
      </c>
      <c r="S634" s="13" t="s">
        <v>51</v>
      </c>
      <c r="T634" s="13" t="s">
        <v>349</v>
      </c>
      <c r="U634" s="13" t="s">
        <v>149</v>
      </c>
      <c r="V634" s="13" t="s">
        <v>954</v>
      </c>
      <c r="W634" s="13" t="s">
        <v>64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25672271.628318585</v>
      </c>
      <c r="AJ634" s="19">
        <f t="shared" si="189"/>
        <v>3011547.4803982303</v>
      </c>
      <c r="AK634" s="20">
        <f t="shared" si="190"/>
        <v>0.11730740169780109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  <c r="AU634" s="22" t="s">
        <v>3240</v>
      </c>
    </row>
    <row r="635" spans="1:47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47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637</v>
      </c>
      <c r="K635" s="155" t="s">
        <v>638</v>
      </c>
      <c r="L635" s="17" t="s">
        <v>67</v>
      </c>
      <c r="M635" s="13" t="s">
        <v>60</v>
      </c>
      <c r="N635" s="13">
        <v>1</v>
      </c>
      <c r="O635" s="13"/>
      <c r="P635" s="33" t="str">
        <f t="shared" si="183"/>
        <v>MAIN UNIT</v>
      </c>
      <c r="Q635" s="13" t="s">
        <v>68</v>
      </c>
      <c r="R635" s="13" t="s">
        <v>62</v>
      </c>
      <c r="S635" s="13" t="s">
        <v>49</v>
      </c>
      <c r="T635" s="13" t="s">
        <v>78</v>
      </c>
      <c r="U635" s="13" t="s">
        <v>79</v>
      </c>
      <c r="V635" s="13" t="s">
        <v>311</v>
      </c>
      <c r="W635" s="13" t="s">
        <v>109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  <c r="AU635" s="22" t="s">
        <v>3751</v>
      </c>
    </row>
    <row r="636" spans="1:47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41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575</v>
      </c>
      <c r="K636" s="155" t="s">
        <v>576</v>
      </c>
      <c r="L636" s="17" t="s">
        <v>92</v>
      </c>
      <c r="M636" s="13" t="s">
        <v>60</v>
      </c>
      <c r="N636" s="13">
        <v>1</v>
      </c>
      <c r="O636" s="13"/>
      <c r="P636" s="33" t="str">
        <f t="shared" si="183"/>
        <v>MAIN UNIT</v>
      </c>
      <c r="Q636" s="13" t="s">
        <v>68</v>
      </c>
      <c r="R636" s="13" t="s">
        <v>62</v>
      </c>
      <c r="S636" s="13" t="s">
        <v>49</v>
      </c>
      <c r="T636" s="13" t="s">
        <v>577</v>
      </c>
      <c r="U636" s="13" t="s">
        <v>79</v>
      </c>
      <c r="V636" s="13" t="s">
        <v>112</v>
      </c>
      <c r="W636" s="13" t="s">
        <v>109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  <c r="AU636" s="22" t="s">
        <v>3751</v>
      </c>
    </row>
    <row r="637" spans="1:47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41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575</v>
      </c>
      <c r="K637" s="155" t="s">
        <v>576</v>
      </c>
      <c r="L637" s="17" t="s">
        <v>92</v>
      </c>
      <c r="M637" s="13" t="s">
        <v>60</v>
      </c>
      <c r="N637" s="13">
        <v>1</v>
      </c>
      <c r="O637" s="13"/>
      <c r="P637" s="33" t="str">
        <f t="shared" si="183"/>
        <v>MAIN UNIT</v>
      </c>
      <c r="Q637" s="13" t="s">
        <v>68</v>
      </c>
      <c r="R637" s="13" t="s">
        <v>62</v>
      </c>
      <c r="S637" s="13" t="s">
        <v>49</v>
      </c>
      <c r="T637" s="13" t="s">
        <v>577</v>
      </c>
      <c r="U637" s="13" t="s">
        <v>79</v>
      </c>
      <c r="V637" s="13" t="s">
        <v>112</v>
      </c>
      <c r="W637" s="13" t="s">
        <v>109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  <c r="AU637" s="22" t="s">
        <v>3751</v>
      </c>
    </row>
    <row r="638" spans="1:47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48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1552</v>
      </c>
      <c r="K638" s="155" t="s">
        <v>1553</v>
      </c>
      <c r="L638" s="17" t="s">
        <v>67</v>
      </c>
      <c r="M638" s="13" t="s">
        <v>60</v>
      </c>
      <c r="N638" s="13">
        <v>1</v>
      </c>
      <c r="O638" s="13"/>
      <c r="P638" s="33" t="str">
        <f t="shared" si="183"/>
        <v>MAIN UNIT</v>
      </c>
      <c r="Q638" s="13" t="s">
        <v>61</v>
      </c>
      <c r="R638" s="13" t="s">
        <v>62</v>
      </c>
      <c r="S638" s="13" t="s">
        <v>49</v>
      </c>
      <c r="T638" s="13" t="s">
        <v>78</v>
      </c>
      <c r="U638" s="13" t="s">
        <v>79</v>
      </c>
      <c r="V638" s="13" t="s">
        <v>112</v>
      </c>
      <c r="W638" s="13" t="s">
        <v>109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  <c r="AU638" s="22" t="s">
        <v>3751</v>
      </c>
    </row>
    <row r="639" spans="1:47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48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1552</v>
      </c>
      <c r="K639" s="155" t="s">
        <v>1553</v>
      </c>
      <c r="L639" s="17" t="s">
        <v>67</v>
      </c>
      <c r="M639" s="13" t="s">
        <v>60</v>
      </c>
      <c r="N639" s="13">
        <v>1</v>
      </c>
      <c r="O639" s="13"/>
      <c r="P639" s="33" t="str">
        <f t="shared" si="183"/>
        <v>MAIN UNIT</v>
      </c>
      <c r="Q639" s="13" t="s">
        <v>61</v>
      </c>
      <c r="R639" s="13" t="s">
        <v>62</v>
      </c>
      <c r="S639" s="13" t="s">
        <v>49</v>
      </c>
      <c r="T639" s="13" t="s">
        <v>78</v>
      </c>
      <c r="U639" s="13" t="s">
        <v>79</v>
      </c>
      <c r="V639" s="13" t="s">
        <v>112</v>
      </c>
      <c r="W639" s="13" t="s">
        <v>109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  <c r="AU639" s="22" t="s">
        <v>3751</v>
      </c>
    </row>
    <row r="640" spans="1:47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48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1231</v>
      </c>
      <c r="K640" s="155" t="s">
        <v>1232</v>
      </c>
      <c r="L640" s="17" t="s">
        <v>92</v>
      </c>
      <c r="M640" s="13" t="s">
        <v>60</v>
      </c>
      <c r="N640" s="13">
        <v>1</v>
      </c>
      <c r="O640" s="13"/>
      <c r="P640" s="33" t="str">
        <f t="shared" si="183"/>
        <v>MAIN UNIT</v>
      </c>
      <c r="Q640" s="13" t="s">
        <v>61</v>
      </c>
      <c r="R640" s="13" t="s">
        <v>62</v>
      </c>
      <c r="S640" s="13" t="s">
        <v>50</v>
      </c>
      <c r="T640" s="13" t="s">
        <v>88</v>
      </c>
      <c r="U640" s="13" t="s">
        <v>70</v>
      </c>
      <c r="V640" s="13" t="s">
        <v>169</v>
      </c>
      <c r="W640" s="13" t="s">
        <v>64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  <c r="AU640" s="22" t="s">
        <v>3240</v>
      </c>
    </row>
    <row r="641" spans="1:47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48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1231</v>
      </c>
      <c r="K641" s="155" t="s">
        <v>1232</v>
      </c>
      <c r="L641" s="17" t="s">
        <v>67</v>
      </c>
      <c r="M641" s="13" t="s">
        <v>60</v>
      </c>
      <c r="N641" s="13">
        <v>1</v>
      </c>
      <c r="O641" s="13"/>
      <c r="P641" s="33" t="str">
        <f t="shared" si="183"/>
        <v>MAIN UNIT</v>
      </c>
      <c r="Q641" s="13" t="s">
        <v>61</v>
      </c>
      <c r="R641" s="13" t="s">
        <v>62</v>
      </c>
      <c r="S641" s="13" t="s">
        <v>50</v>
      </c>
      <c r="T641" s="13" t="s">
        <v>88</v>
      </c>
      <c r="U641" s="13" t="s">
        <v>70</v>
      </c>
      <c r="V641" s="13" t="s">
        <v>169</v>
      </c>
      <c r="W641" s="13" t="s">
        <v>64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  <c r="AU641" s="22" t="s">
        <v>3240</v>
      </c>
    </row>
    <row r="642" spans="1:47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55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2518</v>
      </c>
      <c r="K642" s="155" t="s">
        <v>2519</v>
      </c>
      <c r="L642" s="17" t="s">
        <v>67</v>
      </c>
      <c r="M642" s="13" t="s">
        <v>60</v>
      </c>
      <c r="N642" s="13">
        <v>1</v>
      </c>
      <c r="O642" s="13"/>
      <c r="P642" s="33" t="str">
        <f t="shared" si="183"/>
        <v>MAIN UNIT</v>
      </c>
      <c r="Q642" s="13" t="s">
        <v>68</v>
      </c>
      <c r="R642" s="13" t="s">
        <v>62</v>
      </c>
      <c r="S642" s="13" t="s">
        <v>49</v>
      </c>
      <c r="T642" s="13" t="s">
        <v>78</v>
      </c>
      <c r="U642" s="13" t="s">
        <v>79</v>
      </c>
      <c r="V642" s="13" t="s">
        <v>112</v>
      </c>
      <c r="W642" s="13" t="s">
        <v>64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  <c r="AU642" s="22" t="s">
        <v>3757</v>
      </c>
    </row>
    <row r="643" spans="1:47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55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2518</v>
      </c>
      <c r="K643" s="155" t="s">
        <v>2519</v>
      </c>
      <c r="L643" s="17" t="s">
        <v>67</v>
      </c>
      <c r="M643" s="13" t="s">
        <v>60</v>
      </c>
      <c r="N643" s="13">
        <v>1</v>
      </c>
      <c r="O643" s="13"/>
      <c r="P643" s="33" t="str">
        <f t="shared" si="183"/>
        <v>MAIN UNIT</v>
      </c>
      <c r="Q643" s="13" t="s">
        <v>68</v>
      </c>
      <c r="R643" s="13" t="s">
        <v>62</v>
      </c>
      <c r="S643" s="13" t="s">
        <v>49</v>
      </c>
      <c r="T643" s="13" t="s">
        <v>78</v>
      </c>
      <c r="U643" s="13" t="s">
        <v>79</v>
      </c>
      <c r="V643" s="13" t="s">
        <v>112</v>
      </c>
      <c r="W643" s="13" t="s">
        <v>64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  <c r="AU643" s="22" t="s">
        <v>3757</v>
      </c>
    </row>
    <row r="644" spans="1:47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54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2117</v>
      </c>
      <c r="K644" s="155" t="s">
        <v>2118</v>
      </c>
      <c r="L644" s="17" t="s">
        <v>92</v>
      </c>
      <c r="M644" s="13" t="s">
        <v>60</v>
      </c>
      <c r="N644" s="13">
        <v>1</v>
      </c>
      <c r="O644" s="13"/>
      <c r="P644" s="33" t="str">
        <f t="shared" si="183"/>
        <v>MAIN UNIT</v>
      </c>
      <c r="Q644" s="13" t="s">
        <v>68</v>
      </c>
      <c r="R644" s="13" t="s">
        <v>62</v>
      </c>
      <c r="S644" s="13" t="s">
        <v>52</v>
      </c>
      <c r="T644" s="13" t="s">
        <v>1659</v>
      </c>
      <c r="U644" s="13" t="s">
        <v>177</v>
      </c>
      <c r="V644" s="13" t="s">
        <v>178</v>
      </c>
      <c r="W644" s="13" t="s">
        <v>64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  <c r="AU644" s="22" t="s">
        <v>3240</v>
      </c>
    </row>
    <row r="645" spans="1:47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54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2117</v>
      </c>
      <c r="K645" s="155" t="s">
        <v>2118</v>
      </c>
      <c r="L645" s="17" t="s">
        <v>92</v>
      </c>
      <c r="M645" s="13" t="s">
        <v>60</v>
      </c>
      <c r="N645" s="13">
        <v>1</v>
      </c>
      <c r="O645" s="13"/>
      <c r="P645" s="33" t="str">
        <f t="shared" si="183"/>
        <v>MAIN UNIT</v>
      </c>
      <c r="Q645" s="13" t="s">
        <v>68</v>
      </c>
      <c r="R645" s="13" t="s">
        <v>62</v>
      </c>
      <c r="S645" s="13" t="s">
        <v>52</v>
      </c>
      <c r="T645" s="13" t="s">
        <v>1659</v>
      </c>
      <c r="U645" s="13" t="s">
        <v>177</v>
      </c>
      <c r="V645" s="13" t="s">
        <v>178</v>
      </c>
      <c r="W645" s="13" t="s">
        <v>64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  <c r="AU645" s="22" t="s">
        <v>3240</v>
      </c>
    </row>
    <row r="646" spans="1:47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54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2117</v>
      </c>
      <c r="K646" s="155" t="s">
        <v>2118</v>
      </c>
      <c r="L646" s="17" t="s">
        <v>92</v>
      </c>
      <c r="M646" s="13" t="s">
        <v>60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68</v>
      </c>
      <c r="R646" s="13" t="s">
        <v>62</v>
      </c>
      <c r="S646" s="13" t="s">
        <v>52</v>
      </c>
      <c r="T646" s="13" t="s">
        <v>1659</v>
      </c>
      <c r="U646" s="13" t="s">
        <v>177</v>
      </c>
      <c r="V646" s="13" t="s">
        <v>178</v>
      </c>
      <c r="W646" s="13" t="s">
        <v>64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  <c r="AU646" s="22" t="s">
        <v>3240</v>
      </c>
    </row>
    <row r="647" spans="1:47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53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1834</v>
      </c>
      <c r="K647" s="155" t="s">
        <v>1835</v>
      </c>
      <c r="L647" s="17" t="s">
        <v>67</v>
      </c>
      <c r="M647" s="13" t="s">
        <v>60</v>
      </c>
      <c r="N647" s="13">
        <v>1</v>
      </c>
      <c r="O647" s="13"/>
      <c r="P647" s="33" t="str">
        <f t="shared" si="203"/>
        <v>MAIN UNIT</v>
      </c>
      <c r="Q647" s="13" t="s">
        <v>68</v>
      </c>
      <c r="R647" s="13" t="s">
        <v>62</v>
      </c>
      <c r="S647" s="13" t="s">
        <v>52</v>
      </c>
      <c r="T647" s="13" t="s">
        <v>1659</v>
      </c>
      <c r="U647" s="13" t="s">
        <v>177</v>
      </c>
      <c r="V647" s="13" t="s">
        <v>178</v>
      </c>
      <c r="W647" s="13" t="s">
        <v>64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  <c r="AU647" s="22" t="s">
        <v>3240</v>
      </c>
    </row>
    <row r="648" spans="1:47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54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2435</v>
      </c>
      <c r="K648" s="155" t="s">
        <v>1835</v>
      </c>
      <c r="L648" s="17" t="s">
        <v>92</v>
      </c>
      <c r="M648" s="13" t="s">
        <v>60</v>
      </c>
      <c r="N648" s="13">
        <v>1</v>
      </c>
      <c r="O648" s="13"/>
      <c r="P648" s="33" t="str">
        <f t="shared" si="203"/>
        <v>MAIN UNIT</v>
      </c>
      <c r="Q648" s="13" t="s">
        <v>61</v>
      </c>
      <c r="R648" s="13" t="s">
        <v>62</v>
      </c>
      <c r="S648" s="13" t="s">
        <v>52</v>
      </c>
      <c r="T648" s="13" t="s">
        <v>1659</v>
      </c>
      <c r="U648" s="13" t="s">
        <v>177</v>
      </c>
      <c r="V648" s="13" t="s">
        <v>178</v>
      </c>
      <c r="W648" s="13" t="s">
        <v>64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  <c r="AU648" s="22" t="s">
        <v>3240</v>
      </c>
    </row>
    <row r="649" spans="1:47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55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2539</v>
      </c>
      <c r="K649" s="155" t="s">
        <v>1835</v>
      </c>
      <c r="L649" s="17" t="s">
        <v>2540</v>
      </c>
      <c r="M649" s="13" t="s">
        <v>60</v>
      </c>
      <c r="N649" s="13">
        <v>0</v>
      </c>
      <c r="O649" s="13">
        <v>1</v>
      </c>
      <c r="P649" s="33" t="str">
        <f t="shared" si="203"/>
        <v>SERVICE/ PARTS</v>
      </c>
      <c r="Q649" s="13" t="s">
        <v>61</v>
      </c>
      <c r="R649" s="13" t="s">
        <v>62</v>
      </c>
      <c r="S649" s="13" t="s">
        <v>52</v>
      </c>
      <c r="T649" s="13" t="s">
        <v>1659</v>
      </c>
      <c r="U649" s="13" t="s">
        <v>177</v>
      </c>
      <c r="V649" s="13" t="s">
        <v>178</v>
      </c>
      <c r="W649" s="13" t="s">
        <v>64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  <c r="AU649" s="22" t="s">
        <v>3240</v>
      </c>
    </row>
    <row r="650" spans="1:47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55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2557</v>
      </c>
      <c r="K650" s="155" t="s">
        <v>1835</v>
      </c>
      <c r="L650" s="17" t="s">
        <v>67</v>
      </c>
      <c r="M650" s="13" t="s">
        <v>60</v>
      </c>
      <c r="N650" s="13">
        <v>1</v>
      </c>
      <c r="O650" s="13"/>
      <c r="P650" s="33" t="str">
        <f t="shared" si="203"/>
        <v>MAIN UNIT</v>
      </c>
      <c r="Q650" s="13" t="s">
        <v>61</v>
      </c>
      <c r="R650" s="13" t="s">
        <v>62</v>
      </c>
      <c r="S650" s="13" t="s">
        <v>52</v>
      </c>
      <c r="T650" s="13" t="s">
        <v>1659</v>
      </c>
      <c r="U650" s="13" t="s">
        <v>177</v>
      </c>
      <c r="V650" s="13" t="s">
        <v>178</v>
      </c>
      <c r="W650" s="13" t="s">
        <v>64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  <c r="AU650" s="22" t="s">
        <v>3240</v>
      </c>
    </row>
    <row r="651" spans="1:47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3352</v>
      </c>
      <c r="K651" s="29" t="s">
        <v>1214</v>
      </c>
      <c r="L651" s="17" t="s">
        <v>3353</v>
      </c>
      <c r="M651" s="22" t="s">
        <v>3357</v>
      </c>
      <c r="N651" s="22">
        <v>1</v>
      </c>
      <c r="O651" s="22"/>
      <c r="P651" s="33" t="str">
        <f t="shared" si="203"/>
        <v>MAIN UNIT</v>
      </c>
      <c r="Q651" s="13" t="s">
        <v>61</v>
      </c>
      <c r="R651" s="22" t="s">
        <v>2055</v>
      </c>
      <c r="S651" s="22" t="s">
        <v>49</v>
      </c>
      <c r="T651" s="22" t="s">
        <v>78</v>
      </c>
      <c r="U651" s="22" t="s">
        <v>246</v>
      </c>
      <c r="V651" s="22" t="s">
        <v>2057</v>
      </c>
      <c r="W651" s="22" t="s">
        <v>64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  <c r="AU651" s="22" t="s">
        <v>3757</v>
      </c>
    </row>
    <row r="652" spans="1:47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54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2430</v>
      </c>
      <c r="K652" s="155" t="s">
        <v>2431</v>
      </c>
      <c r="L652" s="17" t="s">
        <v>92</v>
      </c>
      <c r="M652" s="13" t="s">
        <v>60</v>
      </c>
      <c r="N652" s="13">
        <v>1</v>
      </c>
      <c r="O652" s="13"/>
      <c r="P652" s="33" t="str">
        <f t="shared" si="203"/>
        <v>MAIN UNIT</v>
      </c>
      <c r="Q652" s="13" t="s">
        <v>61</v>
      </c>
      <c r="R652" s="13" t="s">
        <v>62</v>
      </c>
      <c r="S652" s="13" t="s">
        <v>49</v>
      </c>
      <c r="T652" s="13" t="s">
        <v>78</v>
      </c>
      <c r="U652" s="13" t="s">
        <v>79</v>
      </c>
      <c r="V652" s="13" t="s">
        <v>311</v>
      </c>
      <c r="W652" s="13" t="s">
        <v>64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  <c r="AU652" s="22" t="s">
        <v>3757</v>
      </c>
    </row>
    <row r="653" spans="1:47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41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2824</v>
      </c>
      <c r="L653" s="17" t="s">
        <v>2060</v>
      </c>
      <c r="M653" s="13" t="s">
        <v>2054</v>
      </c>
      <c r="N653" s="13">
        <v>0.5</v>
      </c>
      <c r="O653" s="13"/>
      <c r="P653" s="33" t="str">
        <f t="shared" si="203"/>
        <v>MAIN UNIT</v>
      </c>
      <c r="Q653" s="13" t="s">
        <v>61</v>
      </c>
      <c r="R653" s="13" t="s">
        <v>2825</v>
      </c>
      <c r="S653" s="13" t="s">
        <v>51</v>
      </c>
      <c r="T653" s="13" t="s">
        <v>1659</v>
      </c>
      <c r="U653" s="13" t="s">
        <v>316</v>
      </c>
      <c r="V653" s="13" t="s">
        <v>2826</v>
      </c>
      <c r="W653" s="13" t="s">
        <v>64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  <c r="AU653" s="22" t="s">
        <v>3240</v>
      </c>
    </row>
    <row r="654" spans="1:47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41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2827</v>
      </c>
      <c r="L654" s="17" t="s">
        <v>2060</v>
      </c>
      <c r="M654" s="13" t="s">
        <v>2054</v>
      </c>
      <c r="N654" s="13">
        <v>0.5</v>
      </c>
      <c r="O654" s="13"/>
      <c r="P654" s="33" t="str">
        <f t="shared" si="203"/>
        <v>MAIN UNIT</v>
      </c>
      <c r="Q654" s="13" t="s">
        <v>61</v>
      </c>
      <c r="R654" s="13" t="s">
        <v>2055</v>
      </c>
      <c r="S654" s="13" t="s">
        <v>49</v>
      </c>
      <c r="T654" s="13" t="s">
        <v>78</v>
      </c>
      <c r="U654" s="13" t="s">
        <v>79</v>
      </c>
      <c r="V654" s="13" t="s">
        <v>2828</v>
      </c>
      <c r="W654" s="13" t="s">
        <v>64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  <c r="AU654" s="22" t="s">
        <v>3240</v>
      </c>
    </row>
    <row r="655" spans="1:47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53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1934</v>
      </c>
      <c r="K655" s="155" t="s">
        <v>1935</v>
      </c>
      <c r="L655" s="17" t="s">
        <v>67</v>
      </c>
      <c r="M655" s="13" t="s">
        <v>60</v>
      </c>
      <c r="N655" s="13">
        <v>1</v>
      </c>
      <c r="O655" s="13"/>
      <c r="P655" s="33" t="str">
        <f t="shared" si="203"/>
        <v>MAIN UNIT</v>
      </c>
      <c r="Q655" s="13" t="s">
        <v>61</v>
      </c>
      <c r="R655" s="13" t="s">
        <v>62</v>
      </c>
      <c r="S655" s="13" t="s">
        <v>52</v>
      </c>
      <c r="T655" s="13" t="s">
        <v>1659</v>
      </c>
      <c r="U655" s="13" t="s">
        <v>177</v>
      </c>
      <c r="V655" s="13" t="s">
        <v>178</v>
      </c>
      <c r="W655" s="13" t="s">
        <v>64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  <c r="AU655" s="22" t="s">
        <v>3240</v>
      </c>
    </row>
    <row r="656" spans="1:47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48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1128</v>
      </c>
      <c r="K656" s="155" t="s">
        <v>1129</v>
      </c>
      <c r="L656" s="17" t="s">
        <v>67</v>
      </c>
      <c r="M656" s="13" t="s">
        <v>60</v>
      </c>
      <c r="N656" s="13">
        <v>1</v>
      </c>
      <c r="O656" s="13"/>
      <c r="P656" s="33" t="str">
        <f t="shared" si="203"/>
        <v>MAIN UNIT</v>
      </c>
      <c r="Q656" s="13" t="s">
        <v>68</v>
      </c>
      <c r="R656" s="13" t="s">
        <v>62</v>
      </c>
      <c r="S656" s="13" t="s">
        <v>52</v>
      </c>
      <c r="T656" s="13" t="s">
        <v>176</v>
      </c>
      <c r="U656" s="13" t="s">
        <v>177</v>
      </c>
      <c r="V656" s="13" t="s">
        <v>178</v>
      </c>
      <c r="W656" s="13" t="s">
        <v>64</v>
      </c>
      <c r="X656" s="135">
        <v>698000</v>
      </c>
      <c r="Y656" s="156" t="s">
        <v>1058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  <c r="AU656" s="22" t="s">
        <v>3240</v>
      </c>
    </row>
    <row r="657" spans="1:47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48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1108</v>
      </c>
      <c r="K657" s="155" t="s">
        <v>1109</v>
      </c>
      <c r="L657" s="17" t="s">
        <v>67</v>
      </c>
      <c r="M657" s="13" t="s">
        <v>60</v>
      </c>
      <c r="N657" s="13">
        <v>1</v>
      </c>
      <c r="O657" s="13"/>
      <c r="P657" s="33" t="str">
        <f t="shared" si="203"/>
        <v>MAIN UNIT</v>
      </c>
      <c r="Q657" s="13" t="s">
        <v>68</v>
      </c>
      <c r="R657" s="13" t="s">
        <v>62</v>
      </c>
      <c r="S657" s="13" t="s">
        <v>52</v>
      </c>
      <c r="T657" s="13" t="s">
        <v>176</v>
      </c>
      <c r="U657" s="13" t="s">
        <v>177</v>
      </c>
      <c r="V657" s="13" t="s">
        <v>178</v>
      </c>
      <c r="W657" s="13" t="s">
        <v>64</v>
      </c>
      <c r="X657" s="135">
        <v>760000</v>
      </c>
      <c r="Y657" s="156" t="s">
        <v>1110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  <c r="AU657" s="22" t="s">
        <v>3240</v>
      </c>
    </row>
    <row r="658" spans="1:47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48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1108</v>
      </c>
      <c r="K658" s="155" t="s">
        <v>1109</v>
      </c>
      <c r="L658" s="17" t="s">
        <v>92</v>
      </c>
      <c r="M658" s="13" t="s">
        <v>60</v>
      </c>
      <c r="N658" s="13">
        <v>1</v>
      </c>
      <c r="O658" s="13"/>
      <c r="P658" s="33" t="str">
        <f t="shared" si="203"/>
        <v>MAIN UNIT</v>
      </c>
      <c r="Q658" s="13" t="s">
        <v>68</v>
      </c>
      <c r="R658" s="13" t="s">
        <v>62</v>
      </c>
      <c r="S658" s="13" t="s">
        <v>52</v>
      </c>
      <c r="T658" s="13" t="s">
        <v>176</v>
      </c>
      <c r="U658" s="13" t="s">
        <v>177</v>
      </c>
      <c r="V658" s="13" t="s">
        <v>178</v>
      </c>
      <c r="W658" s="13" t="s">
        <v>64</v>
      </c>
      <c r="X658" s="135">
        <v>1000000</v>
      </c>
      <c r="Y658" s="156" t="s">
        <v>1110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  <c r="AU658" s="22" t="s">
        <v>3240</v>
      </c>
    </row>
    <row r="659" spans="1:47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54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2002</v>
      </c>
      <c r="K659" s="155" t="s">
        <v>2003</v>
      </c>
      <c r="L659" s="17" t="s">
        <v>67</v>
      </c>
      <c r="M659" s="13" t="s">
        <v>60</v>
      </c>
      <c r="N659" s="13">
        <v>1</v>
      </c>
      <c r="O659" s="13"/>
      <c r="P659" s="33" t="str">
        <f t="shared" si="203"/>
        <v>MAIN UNIT</v>
      </c>
      <c r="Q659" s="13" t="s">
        <v>68</v>
      </c>
      <c r="R659" s="13" t="s">
        <v>62</v>
      </c>
      <c r="S659" s="13" t="s">
        <v>52</v>
      </c>
      <c r="T659" s="13" t="s">
        <v>1659</v>
      </c>
      <c r="U659" s="13" t="s">
        <v>177</v>
      </c>
      <c r="V659" s="13" t="s">
        <v>178</v>
      </c>
      <c r="W659" s="13" t="s">
        <v>64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  <c r="AU659" s="22" t="s">
        <v>3240</v>
      </c>
    </row>
    <row r="660" spans="1:47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48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1529</v>
      </c>
      <c r="K660" s="155" t="s">
        <v>1530</v>
      </c>
      <c r="L660" s="17" t="s">
        <v>67</v>
      </c>
      <c r="M660" s="13" t="s">
        <v>60</v>
      </c>
      <c r="N660" s="13">
        <v>1</v>
      </c>
      <c r="O660" s="13"/>
      <c r="P660" s="33" t="str">
        <f t="shared" si="203"/>
        <v>MAIN UNIT</v>
      </c>
      <c r="Q660" s="13" t="s">
        <v>61</v>
      </c>
      <c r="R660" s="13" t="s">
        <v>62</v>
      </c>
      <c r="S660" s="13" t="s">
        <v>52</v>
      </c>
      <c r="T660" s="13" t="s">
        <v>176</v>
      </c>
      <c r="U660" s="13" t="s">
        <v>177</v>
      </c>
      <c r="V660" s="13" t="s">
        <v>178</v>
      </c>
      <c r="W660" s="13" t="s">
        <v>64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  <c r="AU660" s="22" t="s">
        <v>3240</v>
      </c>
    </row>
    <row r="661" spans="1:47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48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1445</v>
      </c>
      <c r="K661" s="155" t="s">
        <v>1446</v>
      </c>
      <c r="L661" s="17" t="s">
        <v>67</v>
      </c>
      <c r="M661" s="13" t="s">
        <v>60</v>
      </c>
      <c r="N661" s="13">
        <v>1</v>
      </c>
      <c r="O661" s="13"/>
      <c r="P661" s="33" t="str">
        <f t="shared" si="203"/>
        <v>MAIN UNIT</v>
      </c>
      <c r="Q661" s="13" t="s">
        <v>61</v>
      </c>
      <c r="R661" s="13" t="s">
        <v>62</v>
      </c>
      <c r="S661" s="13" t="s">
        <v>52</v>
      </c>
      <c r="T661" s="13" t="s">
        <v>176</v>
      </c>
      <c r="U661" s="13" t="s">
        <v>177</v>
      </c>
      <c r="V661" s="13" t="s">
        <v>178</v>
      </c>
      <c r="W661" s="13" t="s">
        <v>64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  <c r="AU661" s="22" t="s">
        <v>3240</v>
      </c>
    </row>
    <row r="662" spans="1:47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48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1658</v>
      </c>
      <c r="K662" s="155" t="s">
        <v>1446</v>
      </c>
      <c r="L662" s="17" t="s">
        <v>67</v>
      </c>
      <c r="M662" s="13" t="s">
        <v>60</v>
      </c>
      <c r="N662" s="13">
        <v>1</v>
      </c>
      <c r="O662" s="13"/>
      <c r="P662" s="33" t="str">
        <f t="shared" si="203"/>
        <v>MAIN UNIT</v>
      </c>
      <c r="Q662" s="13" t="s">
        <v>61</v>
      </c>
      <c r="R662" s="13" t="s">
        <v>62</v>
      </c>
      <c r="S662" s="13" t="s">
        <v>52</v>
      </c>
      <c r="T662" s="13" t="s">
        <v>1659</v>
      </c>
      <c r="U662" s="13" t="s">
        <v>177</v>
      </c>
      <c r="V662" s="13" t="s">
        <v>178</v>
      </c>
      <c r="W662" s="13" t="s">
        <v>64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  <c r="AU662" s="22" t="s">
        <v>3240</v>
      </c>
    </row>
    <row r="663" spans="1:47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48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1658</v>
      </c>
      <c r="K663" s="155" t="s">
        <v>1446</v>
      </c>
      <c r="L663" s="17" t="s">
        <v>67</v>
      </c>
      <c r="M663" s="13" t="s">
        <v>60</v>
      </c>
      <c r="N663" s="13">
        <v>1</v>
      </c>
      <c r="O663" s="13"/>
      <c r="P663" s="33" t="str">
        <f t="shared" si="203"/>
        <v>MAIN UNIT</v>
      </c>
      <c r="Q663" s="13" t="s">
        <v>61</v>
      </c>
      <c r="R663" s="13" t="s">
        <v>62</v>
      </c>
      <c r="S663" s="13" t="s">
        <v>52</v>
      </c>
      <c r="T663" s="13" t="s">
        <v>1659</v>
      </c>
      <c r="U663" s="13" t="s">
        <v>177</v>
      </c>
      <c r="V663" s="13" t="s">
        <v>178</v>
      </c>
      <c r="W663" s="13" t="s">
        <v>64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  <c r="AU663" s="22" t="s">
        <v>3240</v>
      </c>
    </row>
    <row r="664" spans="1:47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41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314</v>
      </c>
      <c r="K664" s="155" t="s">
        <v>315</v>
      </c>
      <c r="L664" s="17" t="s">
        <v>92</v>
      </c>
      <c r="M664" s="13" t="s">
        <v>60</v>
      </c>
      <c r="N664" s="13">
        <v>1</v>
      </c>
      <c r="O664" s="13"/>
      <c r="P664" s="33" t="str">
        <f t="shared" si="203"/>
        <v>MAIN UNIT</v>
      </c>
      <c r="Q664" s="13" t="s">
        <v>61</v>
      </c>
      <c r="R664" s="13" t="s">
        <v>62</v>
      </c>
      <c r="S664" s="13" t="s">
        <v>52</v>
      </c>
      <c r="T664" s="13" t="s">
        <v>316</v>
      </c>
      <c r="U664" s="13" t="s">
        <v>275</v>
      </c>
      <c r="V664" s="13" t="s">
        <v>178</v>
      </c>
      <c r="W664" s="13" t="s">
        <v>64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  <c r="AU664" s="22" t="s">
        <v>3240</v>
      </c>
    </row>
    <row r="665" spans="1:47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47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752</v>
      </c>
      <c r="K665" s="155" t="s">
        <v>315</v>
      </c>
      <c r="L665" s="17" t="s">
        <v>92</v>
      </c>
      <c r="M665" s="13" t="s">
        <v>60</v>
      </c>
      <c r="N665" s="13">
        <v>1</v>
      </c>
      <c r="O665" s="13"/>
      <c r="P665" s="33" t="str">
        <f t="shared" si="203"/>
        <v>MAIN UNIT</v>
      </c>
      <c r="Q665" s="13" t="s">
        <v>61</v>
      </c>
      <c r="R665" s="13" t="s">
        <v>62</v>
      </c>
      <c r="S665" s="13" t="s">
        <v>52</v>
      </c>
      <c r="T665" s="13" t="s">
        <v>316</v>
      </c>
      <c r="U665" s="13" t="s">
        <v>275</v>
      </c>
      <c r="V665" s="13" t="s">
        <v>178</v>
      </c>
      <c r="W665" s="13" t="s">
        <v>64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  <c r="AU665" s="22" t="s">
        <v>3240</v>
      </c>
    </row>
    <row r="666" spans="1:47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53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1761</v>
      </c>
      <c r="K666" s="155" t="s">
        <v>1762</v>
      </c>
      <c r="L666" s="17" t="s">
        <v>67</v>
      </c>
      <c r="M666" s="13" t="s">
        <v>60</v>
      </c>
      <c r="N666" s="13">
        <v>1</v>
      </c>
      <c r="O666" s="13"/>
      <c r="P666" s="33" t="str">
        <f t="shared" si="203"/>
        <v>MAIN UNIT</v>
      </c>
      <c r="Q666" s="13" t="s">
        <v>61</v>
      </c>
      <c r="R666" s="13" t="s">
        <v>62</v>
      </c>
      <c r="S666" s="13" t="s">
        <v>49</v>
      </c>
      <c r="T666" s="13" t="s">
        <v>78</v>
      </c>
      <c r="U666" s="13" t="s">
        <v>79</v>
      </c>
      <c r="V666" s="13" t="s">
        <v>126</v>
      </c>
      <c r="W666" s="13" t="s">
        <v>109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  <c r="AU666" s="22" t="s">
        <v>3751</v>
      </c>
    </row>
    <row r="667" spans="1:47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53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1761</v>
      </c>
      <c r="K667" s="155" t="s">
        <v>1762</v>
      </c>
      <c r="L667" s="17" t="s">
        <v>67</v>
      </c>
      <c r="M667" s="13" t="s">
        <v>60</v>
      </c>
      <c r="N667" s="13">
        <v>1</v>
      </c>
      <c r="O667" s="13"/>
      <c r="P667" s="33" t="str">
        <f t="shared" si="203"/>
        <v>MAIN UNIT</v>
      </c>
      <c r="Q667" s="13" t="s">
        <v>61</v>
      </c>
      <c r="R667" s="13" t="s">
        <v>62</v>
      </c>
      <c r="S667" s="13" t="s">
        <v>49</v>
      </c>
      <c r="T667" s="13" t="s">
        <v>78</v>
      </c>
      <c r="U667" s="13" t="s">
        <v>79</v>
      </c>
      <c r="V667" s="13" t="s">
        <v>126</v>
      </c>
      <c r="W667" s="13" t="s">
        <v>109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  <c r="AU667" s="22" t="s">
        <v>3751</v>
      </c>
    </row>
    <row r="668" spans="1:47" s="12" customFormat="1">
      <c r="A668" s="33" t="str">
        <f t="shared" si="200"/>
        <v>cancel</v>
      </c>
      <c r="B668" s="152"/>
      <c r="C668" s="152" t="s">
        <v>185</v>
      </c>
      <c r="D668" s="33" t="str">
        <f t="shared" si="201"/>
        <v/>
      </c>
      <c r="E668" s="33" t="s">
        <v>185</v>
      </c>
      <c r="F668" s="13" t="s">
        <v>185</v>
      </c>
      <c r="G668" s="152" t="s">
        <v>185</v>
      </c>
      <c r="H668" s="155"/>
      <c r="I668" s="33" t="str">
        <f t="shared" si="202"/>
        <v>Cancel</v>
      </c>
      <c r="J668" s="186" t="s">
        <v>2739</v>
      </c>
      <c r="K668" s="155" t="s">
        <v>2740</v>
      </c>
      <c r="L668" s="17" t="s">
        <v>92</v>
      </c>
      <c r="M668" s="13" t="s">
        <v>60</v>
      </c>
      <c r="N668" s="13">
        <v>1</v>
      </c>
      <c r="O668" s="13"/>
      <c r="P668" s="33" t="str">
        <f t="shared" si="203"/>
        <v>MAIN UNIT</v>
      </c>
      <c r="Q668" s="13" t="s">
        <v>68</v>
      </c>
      <c r="R668" s="13" t="s">
        <v>62</v>
      </c>
      <c r="S668" s="13" t="s">
        <v>49</v>
      </c>
      <c r="T668" s="13" t="s">
        <v>78</v>
      </c>
      <c r="U668" s="13" t="s">
        <v>79</v>
      </c>
      <c r="V668" s="13" t="s">
        <v>112</v>
      </c>
      <c r="W668" s="13" t="s">
        <v>64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499582152.5142017</v>
      </c>
      <c r="AJ668" s="19">
        <f t="shared" si="209"/>
        <v>59520528.679470733</v>
      </c>
      <c r="AK668" s="20">
        <f t="shared" si="210"/>
        <v>0.11914062257814291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  <c r="AU668" s="22" t="s">
        <v>3757</v>
      </c>
    </row>
    <row r="669" spans="1:47" s="12" customFormat="1">
      <c r="A669" s="33" t="str">
        <f t="shared" si="200"/>
        <v>cancel</v>
      </c>
      <c r="B669" s="152"/>
      <c r="C669" s="152" t="s">
        <v>185</v>
      </c>
      <c r="D669" s="33" t="str">
        <f t="shared" si="201"/>
        <v/>
      </c>
      <c r="E669" s="33" t="s">
        <v>185</v>
      </c>
      <c r="F669" s="13" t="s">
        <v>185</v>
      </c>
      <c r="G669" s="152" t="s">
        <v>185</v>
      </c>
      <c r="H669" s="155"/>
      <c r="I669" s="33" t="str">
        <f t="shared" si="202"/>
        <v>Cancel</v>
      </c>
      <c r="J669" s="186" t="s">
        <v>2739</v>
      </c>
      <c r="K669" s="155" t="s">
        <v>2740</v>
      </c>
      <c r="L669" s="17" t="s">
        <v>92</v>
      </c>
      <c r="M669" s="13" t="s">
        <v>60</v>
      </c>
      <c r="N669" s="13">
        <v>1</v>
      </c>
      <c r="O669" s="13"/>
      <c r="P669" s="33" t="str">
        <f t="shared" si="203"/>
        <v>MAIN UNIT</v>
      </c>
      <c r="Q669" s="13" t="s">
        <v>68</v>
      </c>
      <c r="R669" s="13" t="s">
        <v>62</v>
      </c>
      <c r="S669" s="13" t="s">
        <v>49</v>
      </c>
      <c r="T669" s="13" t="s">
        <v>78</v>
      </c>
      <c r="U669" s="13" t="s">
        <v>79</v>
      </c>
      <c r="V669" s="13" t="s">
        <v>112</v>
      </c>
      <c r="W669" s="13" t="s">
        <v>64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499582152.5142017</v>
      </c>
      <c r="AJ669" s="19">
        <f t="shared" si="209"/>
        <v>59520528.679470733</v>
      </c>
      <c r="AK669" s="20">
        <f t="shared" si="210"/>
        <v>0.11914062257814291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  <c r="AU669" s="22" t="s">
        <v>3757</v>
      </c>
    </row>
    <row r="670" spans="1:47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53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1738</v>
      </c>
      <c r="K670" s="155" t="s">
        <v>1739</v>
      </c>
      <c r="L670" s="17" t="s">
        <v>92</v>
      </c>
      <c r="M670" s="13" t="s">
        <v>60</v>
      </c>
      <c r="N670" s="13">
        <v>1</v>
      </c>
      <c r="O670" s="13"/>
      <c r="P670" s="33" t="str">
        <f t="shared" si="203"/>
        <v>MAIN UNIT</v>
      </c>
      <c r="Q670" s="13" t="s">
        <v>61</v>
      </c>
      <c r="R670" s="13" t="s">
        <v>62</v>
      </c>
      <c r="S670" s="13" t="s">
        <v>49</v>
      </c>
      <c r="T670" s="13" t="s">
        <v>78</v>
      </c>
      <c r="U670" s="13" t="s">
        <v>79</v>
      </c>
      <c r="V670" s="13" t="s">
        <v>1516</v>
      </c>
      <c r="W670" s="13" t="s">
        <v>109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  <c r="AU670" s="22" t="s">
        <v>3751</v>
      </c>
    </row>
    <row r="671" spans="1:47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53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1738</v>
      </c>
      <c r="K671" s="155" t="s">
        <v>1739</v>
      </c>
      <c r="L671" s="17" t="s">
        <v>92</v>
      </c>
      <c r="M671" s="13" t="s">
        <v>60</v>
      </c>
      <c r="N671" s="13">
        <v>1</v>
      </c>
      <c r="O671" s="13"/>
      <c r="P671" s="33" t="str">
        <f t="shared" si="203"/>
        <v>MAIN UNIT</v>
      </c>
      <c r="Q671" s="13" t="s">
        <v>61</v>
      </c>
      <c r="R671" s="13" t="s">
        <v>62</v>
      </c>
      <c r="S671" s="13" t="s">
        <v>49</v>
      </c>
      <c r="T671" s="13" t="s">
        <v>78</v>
      </c>
      <c r="U671" s="13" t="s">
        <v>79</v>
      </c>
      <c r="V671" s="13" t="s">
        <v>1516</v>
      </c>
      <c r="W671" s="13" t="s">
        <v>109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  <c r="AU671" s="22" t="s">
        <v>3751</v>
      </c>
    </row>
    <row r="672" spans="1:47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55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2501</v>
      </c>
      <c r="K672" s="155" t="s">
        <v>1739</v>
      </c>
      <c r="L672" s="17" t="s">
        <v>92</v>
      </c>
      <c r="M672" s="13" t="s">
        <v>60</v>
      </c>
      <c r="N672" s="13">
        <v>1</v>
      </c>
      <c r="O672" s="13"/>
      <c r="P672" s="33" t="str">
        <f t="shared" si="203"/>
        <v>MAIN UNIT</v>
      </c>
      <c r="Q672" s="13" t="s">
        <v>61</v>
      </c>
      <c r="R672" s="13" t="s">
        <v>62</v>
      </c>
      <c r="S672" s="13" t="s">
        <v>49</v>
      </c>
      <c r="T672" s="13" t="s">
        <v>78</v>
      </c>
      <c r="U672" s="13" t="s">
        <v>79</v>
      </c>
      <c r="V672" s="13" t="s">
        <v>1407</v>
      </c>
      <c r="W672" s="13" t="s">
        <v>64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  <c r="AU672" s="22" t="s">
        <v>3757</v>
      </c>
    </row>
    <row r="673" spans="1:47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54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2383</v>
      </c>
      <c r="K673" s="155" t="s">
        <v>2384</v>
      </c>
      <c r="L673" s="17" t="s">
        <v>516</v>
      </c>
      <c r="M673" s="13" t="s">
        <v>60</v>
      </c>
      <c r="N673" s="13">
        <v>0</v>
      </c>
      <c r="O673" s="13">
        <v>10</v>
      </c>
      <c r="P673" s="33" t="str">
        <f t="shared" si="203"/>
        <v>SERVICE/ PARTS</v>
      </c>
      <c r="Q673" s="13" t="s">
        <v>61</v>
      </c>
      <c r="R673" s="13" t="s">
        <v>62</v>
      </c>
      <c r="S673" s="13" t="s">
        <v>50</v>
      </c>
      <c r="T673" s="13" t="s">
        <v>238</v>
      </c>
      <c r="U673" s="13" t="s">
        <v>70</v>
      </c>
      <c r="V673" s="13" t="s">
        <v>1400</v>
      </c>
      <c r="W673" s="13" t="s">
        <v>64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  <c r="AU673" s="22" t="s">
        <v>3240</v>
      </c>
    </row>
    <row r="674" spans="1:47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48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1581</v>
      </c>
      <c r="K674" s="155" t="s">
        <v>1582</v>
      </c>
      <c r="L674" s="17" t="s">
        <v>67</v>
      </c>
      <c r="M674" s="13" t="s">
        <v>60</v>
      </c>
      <c r="N674" s="13">
        <v>1</v>
      </c>
      <c r="O674" s="13"/>
      <c r="P674" s="33" t="str">
        <f t="shared" si="203"/>
        <v>MAIN UNIT</v>
      </c>
      <c r="Q674" s="13" t="s">
        <v>68</v>
      </c>
      <c r="R674" s="13" t="s">
        <v>62</v>
      </c>
      <c r="S674" s="13" t="s">
        <v>50</v>
      </c>
      <c r="T674" s="13" t="s">
        <v>238</v>
      </c>
      <c r="U674" s="13" t="s">
        <v>70</v>
      </c>
      <c r="V674" s="13" t="s">
        <v>1400</v>
      </c>
      <c r="W674" s="13" t="s">
        <v>64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  <c r="AU674" s="22" t="s">
        <v>3240</v>
      </c>
    </row>
    <row r="675" spans="1:47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48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2893</v>
      </c>
      <c r="K675" s="155" t="s">
        <v>2894</v>
      </c>
      <c r="L675" s="17" t="s">
        <v>2889</v>
      </c>
      <c r="M675" s="13" t="s">
        <v>377</v>
      </c>
      <c r="N675" s="13">
        <v>1</v>
      </c>
      <c r="O675" s="13"/>
      <c r="P675" s="33" t="str">
        <f t="shared" si="203"/>
        <v>MAIN UNIT</v>
      </c>
      <c r="Q675" s="13" t="s">
        <v>68</v>
      </c>
      <c r="R675" s="13" t="s">
        <v>2055</v>
      </c>
      <c r="S675" s="13" t="s">
        <v>50</v>
      </c>
      <c r="T675" s="13" t="s">
        <v>325</v>
      </c>
      <c r="U675" s="13" t="s">
        <v>70</v>
      </c>
      <c r="V675" s="13" t="s">
        <v>102</v>
      </c>
      <c r="W675" s="13" t="s">
        <v>64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  <c r="AU675" s="22" t="s">
        <v>3240</v>
      </c>
    </row>
    <row r="676" spans="1:47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48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2893</v>
      </c>
      <c r="K676" s="155" t="s">
        <v>2894</v>
      </c>
      <c r="L676" s="17" t="s">
        <v>2889</v>
      </c>
      <c r="M676" s="13" t="s">
        <v>377</v>
      </c>
      <c r="N676" s="13">
        <v>1</v>
      </c>
      <c r="O676" s="13"/>
      <c r="P676" s="33" t="str">
        <f t="shared" si="203"/>
        <v>MAIN UNIT</v>
      </c>
      <c r="Q676" s="13" t="s">
        <v>68</v>
      </c>
      <c r="R676" s="13" t="s">
        <v>2055</v>
      </c>
      <c r="S676" s="13" t="s">
        <v>50</v>
      </c>
      <c r="T676" s="13" t="s">
        <v>325</v>
      </c>
      <c r="U676" s="13" t="s">
        <v>70</v>
      </c>
      <c r="V676" s="13" t="s">
        <v>102</v>
      </c>
      <c r="W676" s="13" t="s">
        <v>64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  <c r="AU676" s="22" t="s">
        <v>3240</v>
      </c>
    </row>
    <row r="677" spans="1:47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48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2893</v>
      </c>
      <c r="K677" s="155" t="s">
        <v>2894</v>
      </c>
      <c r="L677" s="17" t="s">
        <v>2889</v>
      </c>
      <c r="M677" s="13" t="s">
        <v>377</v>
      </c>
      <c r="N677" s="13">
        <v>1</v>
      </c>
      <c r="O677" s="13"/>
      <c r="P677" s="33" t="str">
        <f t="shared" si="203"/>
        <v>MAIN UNIT</v>
      </c>
      <c r="Q677" s="13" t="s">
        <v>68</v>
      </c>
      <c r="R677" s="13" t="s">
        <v>2055</v>
      </c>
      <c r="S677" s="13" t="s">
        <v>50</v>
      </c>
      <c r="T677" s="13" t="s">
        <v>325</v>
      </c>
      <c r="U677" s="13" t="s">
        <v>70</v>
      </c>
      <c r="V677" s="13" t="s">
        <v>102</v>
      </c>
      <c r="W677" s="13" t="s">
        <v>64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  <c r="AU677" s="22" t="s">
        <v>3240</v>
      </c>
    </row>
    <row r="678" spans="1:47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48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2893</v>
      </c>
      <c r="K678" s="155" t="s">
        <v>2894</v>
      </c>
      <c r="L678" s="17" t="s">
        <v>2620</v>
      </c>
      <c r="M678" s="13" t="s">
        <v>60</v>
      </c>
      <c r="N678" s="13">
        <v>1</v>
      </c>
      <c r="O678" s="13"/>
      <c r="P678" s="33" t="str">
        <f t="shared" si="203"/>
        <v>MAIN UNIT</v>
      </c>
      <c r="Q678" s="13" t="s">
        <v>68</v>
      </c>
      <c r="R678" s="13" t="s">
        <v>2055</v>
      </c>
      <c r="S678" s="13" t="s">
        <v>50</v>
      </c>
      <c r="T678" s="13" t="s">
        <v>325</v>
      </c>
      <c r="U678" s="13" t="s">
        <v>70</v>
      </c>
      <c r="V678" s="13" t="s">
        <v>102</v>
      </c>
      <c r="W678" s="13" t="s">
        <v>64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  <c r="AU678" s="22" t="s">
        <v>3240</v>
      </c>
    </row>
    <row r="679" spans="1:47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48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2893</v>
      </c>
      <c r="K679" s="155" t="s">
        <v>2894</v>
      </c>
      <c r="L679" s="17" t="s">
        <v>2889</v>
      </c>
      <c r="M679" s="13" t="s">
        <v>377</v>
      </c>
      <c r="N679" s="13">
        <v>1</v>
      </c>
      <c r="O679" s="13"/>
      <c r="P679" s="33" t="str">
        <f t="shared" si="203"/>
        <v>MAIN UNIT</v>
      </c>
      <c r="Q679" s="13" t="s">
        <v>68</v>
      </c>
      <c r="R679" s="13" t="s">
        <v>2055</v>
      </c>
      <c r="S679" s="13" t="s">
        <v>50</v>
      </c>
      <c r="T679" s="13" t="s">
        <v>325</v>
      </c>
      <c r="U679" s="13" t="s">
        <v>70</v>
      </c>
      <c r="V679" s="13" t="s">
        <v>102</v>
      </c>
      <c r="W679" s="13" t="s">
        <v>64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  <c r="AU679" s="22" t="s">
        <v>3240</v>
      </c>
    </row>
    <row r="680" spans="1:47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53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1862</v>
      </c>
      <c r="K680" s="155" t="s">
        <v>1863</v>
      </c>
      <c r="L680" s="17" t="s">
        <v>516</v>
      </c>
      <c r="M680" s="13" t="s">
        <v>60</v>
      </c>
      <c r="N680" s="13">
        <v>0</v>
      </c>
      <c r="O680" s="13">
        <v>2</v>
      </c>
      <c r="P680" s="33" t="str">
        <f t="shared" si="203"/>
        <v>SERVICE/ PARTS</v>
      </c>
      <c r="Q680" s="13" t="s">
        <v>61</v>
      </c>
      <c r="R680" s="13" t="s">
        <v>62</v>
      </c>
      <c r="S680" s="13" t="s">
        <v>50</v>
      </c>
      <c r="T680" s="13" t="s">
        <v>325</v>
      </c>
      <c r="U680" s="13" t="s">
        <v>70</v>
      </c>
      <c r="V680" s="13" t="s">
        <v>169</v>
      </c>
      <c r="W680" s="13" t="s">
        <v>64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  <c r="AU680" s="22" t="s">
        <v>3240</v>
      </c>
    </row>
    <row r="681" spans="1:47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54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2381</v>
      </c>
      <c r="K681" s="155" t="s">
        <v>2382</v>
      </c>
      <c r="L681" s="17" t="s">
        <v>67</v>
      </c>
      <c r="M681" s="13" t="s">
        <v>60</v>
      </c>
      <c r="N681" s="13">
        <v>1</v>
      </c>
      <c r="O681" s="13"/>
      <c r="P681" s="33" t="str">
        <f t="shared" si="203"/>
        <v>MAIN UNIT</v>
      </c>
      <c r="Q681" s="13" t="s">
        <v>61</v>
      </c>
      <c r="R681" s="13" t="s">
        <v>62</v>
      </c>
      <c r="S681" s="13" t="s">
        <v>50</v>
      </c>
      <c r="T681" s="13" t="s">
        <v>325</v>
      </c>
      <c r="U681" s="13" t="s">
        <v>70</v>
      </c>
      <c r="V681" s="13" t="s">
        <v>169</v>
      </c>
      <c r="W681" s="13" t="s">
        <v>64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  <c r="AU681" s="22" t="s">
        <v>3240</v>
      </c>
    </row>
    <row r="682" spans="1:47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41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508</v>
      </c>
      <c r="K682" s="155" t="s">
        <v>509</v>
      </c>
      <c r="L682" s="17" t="s">
        <v>67</v>
      </c>
      <c r="M682" s="13" t="s">
        <v>60</v>
      </c>
      <c r="N682" s="13">
        <v>0.5</v>
      </c>
      <c r="O682" s="13"/>
      <c r="P682" s="33" t="str">
        <f t="shared" si="203"/>
        <v>MAIN UNIT</v>
      </c>
      <c r="Q682" s="13" t="s">
        <v>68</v>
      </c>
      <c r="R682" s="13" t="s">
        <v>62</v>
      </c>
      <c r="S682" s="13" t="s">
        <v>50</v>
      </c>
      <c r="T682" s="13" t="s">
        <v>101</v>
      </c>
      <c r="U682" s="13" t="s">
        <v>70</v>
      </c>
      <c r="V682" s="13" t="s">
        <v>169</v>
      </c>
      <c r="W682" s="13" t="s">
        <v>64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  <c r="AU682" s="22" t="s">
        <v>3240</v>
      </c>
    </row>
    <row r="683" spans="1:47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41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508</v>
      </c>
      <c r="K683" s="155" t="s">
        <v>509</v>
      </c>
      <c r="L683" s="17" t="s">
        <v>67</v>
      </c>
      <c r="M683" s="13" t="s">
        <v>60</v>
      </c>
      <c r="N683" s="13">
        <v>0.5</v>
      </c>
      <c r="O683" s="13"/>
      <c r="P683" s="33" t="str">
        <f t="shared" si="203"/>
        <v>MAIN UNIT</v>
      </c>
      <c r="Q683" s="13" t="s">
        <v>68</v>
      </c>
      <c r="R683" s="13" t="s">
        <v>62</v>
      </c>
      <c r="S683" s="13" t="s">
        <v>50</v>
      </c>
      <c r="T683" s="13" t="s">
        <v>101</v>
      </c>
      <c r="U683" s="13" t="s">
        <v>70</v>
      </c>
      <c r="V683" s="13" t="s">
        <v>169</v>
      </c>
      <c r="W683" s="13" t="s">
        <v>64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  <c r="AU683" s="22" t="s">
        <v>3240</v>
      </c>
    </row>
    <row r="684" spans="1:47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47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784</v>
      </c>
      <c r="K684" s="155" t="s">
        <v>509</v>
      </c>
      <c r="L684" s="17" t="s">
        <v>92</v>
      </c>
      <c r="M684" s="13" t="s">
        <v>60</v>
      </c>
      <c r="N684" s="13">
        <v>1</v>
      </c>
      <c r="O684" s="13"/>
      <c r="P684" s="33" t="str">
        <f t="shared" si="203"/>
        <v>MAIN UNIT</v>
      </c>
      <c r="Q684" s="13" t="s">
        <v>61</v>
      </c>
      <c r="R684" s="13" t="s">
        <v>62</v>
      </c>
      <c r="S684" s="13" t="s">
        <v>50</v>
      </c>
      <c r="T684" s="13" t="s">
        <v>325</v>
      </c>
      <c r="U684" s="13" t="s">
        <v>70</v>
      </c>
      <c r="V684" s="13" t="s">
        <v>169</v>
      </c>
      <c r="W684" s="13" t="s">
        <v>64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  <c r="AU684" s="22" t="s">
        <v>3240</v>
      </c>
    </row>
    <row r="685" spans="1:47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48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1579</v>
      </c>
      <c r="K685" s="155" t="s">
        <v>1580</v>
      </c>
      <c r="L685" s="17" t="s">
        <v>67</v>
      </c>
      <c r="M685" s="13" t="s">
        <v>60</v>
      </c>
      <c r="N685" s="13">
        <v>3</v>
      </c>
      <c r="O685" s="13"/>
      <c r="P685" s="33" t="str">
        <f t="shared" si="203"/>
        <v>MAIN UNIT</v>
      </c>
      <c r="Q685" s="13" t="s">
        <v>68</v>
      </c>
      <c r="R685" s="13" t="s">
        <v>62</v>
      </c>
      <c r="S685" s="13" t="s">
        <v>50</v>
      </c>
      <c r="T685" s="13" t="s">
        <v>88</v>
      </c>
      <c r="U685" s="13" t="s">
        <v>70</v>
      </c>
      <c r="V685" s="13" t="s">
        <v>1010</v>
      </c>
      <c r="W685" s="13" t="s">
        <v>64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  <c r="AU685" s="22" t="s">
        <v>3240</v>
      </c>
    </row>
    <row r="686" spans="1:47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48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1579</v>
      </c>
      <c r="K686" s="155" t="s">
        <v>1580</v>
      </c>
      <c r="L686" s="17" t="s">
        <v>92</v>
      </c>
      <c r="M686" s="13" t="s">
        <v>60</v>
      </c>
      <c r="N686" s="13">
        <v>1</v>
      </c>
      <c r="O686" s="13"/>
      <c r="P686" s="33" t="str">
        <f t="shared" si="203"/>
        <v>MAIN UNIT</v>
      </c>
      <c r="Q686" s="13" t="s">
        <v>61</v>
      </c>
      <c r="R686" s="13" t="s">
        <v>62</v>
      </c>
      <c r="S686" s="13" t="s">
        <v>50</v>
      </c>
      <c r="T686" s="13" t="s">
        <v>88</v>
      </c>
      <c r="U686" s="13" t="s">
        <v>70</v>
      </c>
      <c r="V686" s="13" t="s">
        <v>1010</v>
      </c>
      <c r="W686" s="13" t="s">
        <v>64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  <c r="AU686" s="22" t="s">
        <v>3240</v>
      </c>
    </row>
    <row r="687" spans="1:47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55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2560</v>
      </c>
      <c r="K687" s="155" t="s">
        <v>2561</v>
      </c>
      <c r="L687" s="17" t="s">
        <v>67</v>
      </c>
      <c r="M687" s="13" t="s">
        <v>60</v>
      </c>
      <c r="N687" s="13">
        <v>1</v>
      </c>
      <c r="O687" s="13"/>
      <c r="P687" s="33" t="str">
        <f t="shared" si="203"/>
        <v>MAIN UNIT</v>
      </c>
      <c r="Q687" s="13" t="s">
        <v>68</v>
      </c>
      <c r="R687" s="13" t="s">
        <v>62</v>
      </c>
      <c r="S687" s="13" t="s">
        <v>50</v>
      </c>
      <c r="T687" s="13" t="s">
        <v>88</v>
      </c>
      <c r="U687" s="13" t="s">
        <v>70</v>
      </c>
      <c r="V687" s="13" t="s">
        <v>1010</v>
      </c>
      <c r="W687" s="13" t="s">
        <v>64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  <c r="AU687" s="22" t="s">
        <v>3240</v>
      </c>
    </row>
    <row r="688" spans="1:47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3354</v>
      </c>
      <c r="K688" s="29" t="s">
        <v>1214</v>
      </c>
      <c r="L688" s="17" t="s">
        <v>92</v>
      </c>
      <c r="M688" s="22" t="s">
        <v>60</v>
      </c>
      <c r="N688" s="22">
        <v>1</v>
      </c>
      <c r="O688" s="22"/>
      <c r="P688" s="33" t="str">
        <f t="shared" si="203"/>
        <v>MAIN UNIT</v>
      </c>
      <c r="Q688" s="13" t="s">
        <v>61</v>
      </c>
      <c r="R688" s="22" t="s">
        <v>62</v>
      </c>
      <c r="S688" s="22" t="s">
        <v>49</v>
      </c>
      <c r="T688" s="22" t="s">
        <v>78</v>
      </c>
      <c r="U688" s="22" t="s">
        <v>78</v>
      </c>
      <c r="V688" s="22" t="s">
        <v>131</v>
      </c>
      <c r="W688" s="22" t="s">
        <v>64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  <c r="AU688" s="22" t="s">
        <v>3757</v>
      </c>
    </row>
    <row r="689" spans="1:47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3354</v>
      </c>
      <c r="K689" s="29" t="s">
        <v>1214</v>
      </c>
      <c r="L689" s="17" t="s">
        <v>92</v>
      </c>
      <c r="M689" s="22" t="s">
        <v>60</v>
      </c>
      <c r="N689" s="22">
        <v>1</v>
      </c>
      <c r="O689" s="22"/>
      <c r="P689" s="33" t="str">
        <f t="shared" si="203"/>
        <v>MAIN UNIT</v>
      </c>
      <c r="Q689" s="13" t="s">
        <v>61</v>
      </c>
      <c r="R689" s="22" t="s">
        <v>62</v>
      </c>
      <c r="S689" s="22" t="s">
        <v>49</v>
      </c>
      <c r="T689" s="22" t="s">
        <v>78</v>
      </c>
      <c r="U689" s="22" t="s">
        <v>78</v>
      </c>
      <c r="V689" s="22" t="s">
        <v>131</v>
      </c>
      <c r="W689" s="22" t="s">
        <v>64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  <c r="AU689" s="22" t="s">
        <v>3757</v>
      </c>
    </row>
    <row r="690" spans="1:47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3354</v>
      </c>
      <c r="K690" s="29" t="s">
        <v>1214</v>
      </c>
      <c r="L690" s="17" t="s">
        <v>92</v>
      </c>
      <c r="M690" s="22" t="s">
        <v>60</v>
      </c>
      <c r="N690" s="22">
        <v>1</v>
      </c>
      <c r="O690" s="22"/>
      <c r="P690" s="33" t="str">
        <f t="shared" si="203"/>
        <v>MAIN UNIT</v>
      </c>
      <c r="Q690" s="13" t="s">
        <v>61</v>
      </c>
      <c r="R690" s="22" t="s">
        <v>62</v>
      </c>
      <c r="S690" s="22" t="s">
        <v>49</v>
      </c>
      <c r="T690" s="22" t="s">
        <v>78</v>
      </c>
      <c r="U690" s="22" t="s">
        <v>78</v>
      </c>
      <c r="V690" s="22" t="s">
        <v>131</v>
      </c>
      <c r="W690" s="22" t="s">
        <v>64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  <c r="AU690" s="22" t="s">
        <v>3757</v>
      </c>
    </row>
    <row r="691" spans="1:47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54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2400</v>
      </c>
      <c r="K691" s="155" t="s">
        <v>2401</v>
      </c>
      <c r="L691" s="17" t="s">
        <v>67</v>
      </c>
      <c r="M691" s="13" t="s">
        <v>60</v>
      </c>
      <c r="N691" s="13">
        <v>1</v>
      </c>
      <c r="O691" s="13"/>
      <c r="P691" s="33" t="str">
        <f t="shared" si="203"/>
        <v>MAIN UNIT</v>
      </c>
      <c r="Q691" s="13" t="s">
        <v>68</v>
      </c>
      <c r="R691" s="13" t="s">
        <v>62</v>
      </c>
      <c r="S691" s="13" t="s">
        <v>50</v>
      </c>
      <c r="T691" s="13" t="s">
        <v>325</v>
      </c>
      <c r="U691" s="13" t="s">
        <v>70</v>
      </c>
      <c r="V691" s="13" t="s">
        <v>102</v>
      </c>
      <c r="W691" s="13" t="s">
        <v>64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  <c r="AU691" s="22" t="s">
        <v>3240</v>
      </c>
    </row>
    <row r="692" spans="1:47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54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2400</v>
      </c>
      <c r="K692" s="155" t="s">
        <v>2401</v>
      </c>
      <c r="L692" s="17" t="s">
        <v>92</v>
      </c>
      <c r="M692" s="13" t="s">
        <v>60</v>
      </c>
      <c r="N692" s="13">
        <v>1</v>
      </c>
      <c r="O692" s="13"/>
      <c r="P692" s="33" t="str">
        <f t="shared" si="203"/>
        <v>MAIN UNIT</v>
      </c>
      <c r="Q692" s="13" t="s">
        <v>68</v>
      </c>
      <c r="R692" s="13" t="s">
        <v>62</v>
      </c>
      <c r="S692" s="13" t="s">
        <v>50</v>
      </c>
      <c r="T692" s="13" t="s">
        <v>325</v>
      </c>
      <c r="U692" s="13" t="s">
        <v>70</v>
      </c>
      <c r="V692" s="13" t="s">
        <v>102</v>
      </c>
      <c r="W692" s="13" t="s">
        <v>64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  <c r="AU692" s="22" t="s">
        <v>3240</v>
      </c>
    </row>
    <row r="693" spans="1:47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54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2027</v>
      </c>
      <c r="K693" s="155" t="s">
        <v>2028</v>
      </c>
      <c r="L693" s="17" t="s">
        <v>67</v>
      </c>
      <c r="M693" s="13" t="s">
        <v>60</v>
      </c>
      <c r="N693" s="13">
        <v>1</v>
      </c>
      <c r="O693" s="13"/>
      <c r="P693" s="33" t="str">
        <f t="shared" si="203"/>
        <v>MAIN UNIT</v>
      </c>
      <c r="Q693" s="13" t="s">
        <v>61</v>
      </c>
      <c r="R693" s="13" t="s">
        <v>62</v>
      </c>
      <c r="S693" s="13" t="s">
        <v>50</v>
      </c>
      <c r="T693" s="13" t="s">
        <v>325</v>
      </c>
      <c r="U693" s="13" t="s">
        <v>70</v>
      </c>
      <c r="V693" s="13" t="s">
        <v>102</v>
      </c>
      <c r="W693" s="13" t="s">
        <v>64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  <c r="AU693" s="22" t="s">
        <v>3240</v>
      </c>
    </row>
    <row r="694" spans="1:47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47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1243</v>
      </c>
      <c r="K694" s="155" t="s">
        <v>1244</v>
      </c>
      <c r="L694" s="17" t="s">
        <v>67</v>
      </c>
      <c r="M694" s="13" t="s">
        <v>60</v>
      </c>
      <c r="N694" s="13">
        <v>1</v>
      </c>
      <c r="O694" s="13"/>
      <c r="P694" s="33" t="str">
        <f t="shared" si="203"/>
        <v>MAIN UNIT</v>
      </c>
      <c r="Q694" s="13" t="s">
        <v>68</v>
      </c>
      <c r="R694" s="13" t="s">
        <v>62</v>
      </c>
      <c r="S694" s="13" t="s">
        <v>50</v>
      </c>
      <c r="T694" s="13" t="s">
        <v>88</v>
      </c>
      <c r="U694" s="13" t="s">
        <v>70</v>
      </c>
      <c r="V694" s="13" t="s">
        <v>102</v>
      </c>
      <c r="W694" s="13" t="s">
        <v>64</v>
      </c>
      <c r="X694" s="135">
        <v>600000</v>
      </c>
      <c r="Y694" s="156" t="s">
        <v>1058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  <c r="AU694" s="22" t="s">
        <v>3240</v>
      </c>
    </row>
    <row r="695" spans="1:47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3191</v>
      </c>
      <c r="K695" s="29" t="s">
        <v>3192</v>
      </c>
      <c r="L695" s="17" t="s">
        <v>92</v>
      </c>
      <c r="M695" s="13" t="s">
        <v>60</v>
      </c>
      <c r="N695" s="22">
        <v>1</v>
      </c>
      <c r="O695" s="22"/>
      <c r="P695" s="33" t="str">
        <f t="shared" si="203"/>
        <v>MAIN UNIT</v>
      </c>
      <c r="Q695" s="13" t="s">
        <v>61</v>
      </c>
      <c r="R695" s="22" t="s">
        <v>62</v>
      </c>
      <c r="S695" s="22" t="s">
        <v>50</v>
      </c>
      <c r="T695" s="22" t="s">
        <v>325</v>
      </c>
      <c r="U695" s="22" t="s">
        <v>70</v>
      </c>
      <c r="V695" s="22" t="s">
        <v>102</v>
      </c>
      <c r="W695" s="22" t="s">
        <v>64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21241742.157380536</v>
      </c>
      <c r="AJ695" s="27">
        <f t="shared" si="209"/>
        <v>2987081.1613773629</v>
      </c>
      <c r="AK695" s="28">
        <f t="shared" si="210"/>
        <v>0.14062317201884914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  <c r="AU695" s="22" t="s">
        <v>3240</v>
      </c>
    </row>
    <row r="696" spans="1:47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47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699</v>
      </c>
      <c r="K696" s="155" t="s">
        <v>700</v>
      </c>
      <c r="L696" s="17" t="s">
        <v>92</v>
      </c>
      <c r="M696" s="13" t="s">
        <v>60</v>
      </c>
      <c r="N696" s="13">
        <v>1</v>
      </c>
      <c r="O696" s="13"/>
      <c r="P696" s="33" t="str">
        <f t="shared" si="203"/>
        <v>MAIN UNIT</v>
      </c>
      <c r="Q696" s="13" t="s">
        <v>68</v>
      </c>
      <c r="R696" s="13" t="s">
        <v>701</v>
      </c>
      <c r="S696" s="13" t="s">
        <v>50</v>
      </c>
      <c r="T696" s="13" t="s">
        <v>325</v>
      </c>
      <c r="U696" s="13" t="s">
        <v>70</v>
      </c>
      <c r="V696" s="13" t="s">
        <v>702</v>
      </c>
      <c r="W696" s="13" t="s">
        <v>703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704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  <c r="AU696" s="22" t="s">
        <v>3240</v>
      </c>
    </row>
    <row r="697" spans="1:47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48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1401</v>
      </c>
      <c r="K697" s="155" t="s">
        <v>1402</v>
      </c>
      <c r="L697" s="17" t="s">
        <v>67</v>
      </c>
      <c r="M697" s="13" t="s">
        <v>60</v>
      </c>
      <c r="N697" s="13">
        <v>1</v>
      </c>
      <c r="O697" s="13"/>
      <c r="P697" s="33" t="str">
        <f t="shared" si="203"/>
        <v>MAIN UNIT</v>
      </c>
      <c r="Q697" s="13" t="s">
        <v>68</v>
      </c>
      <c r="R697" s="13" t="s">
        <v>62</v>
      </c>
      <c r="S697" s="13" t="s">
        <v>50</v>
      </c>
      <c r="T697" s="13" t="s">
        <v>325</v>
      </c>
      <c r="U697" s="13" t="s">
        <v>70</v>
      </c>
      <c r="V697" s="13" t="s">
        <v>1010</v>
      </c>
      <c r="W697" s="13" t="s">
        <v>64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  <c r="AU697" s="22" t="s">
        <v>3240</v>
      </c>
    </row>
    <row r="698" spans="1:47" s="12" customFormat="1">
      <c r="A698" s="33" t="str">
        <f t="shared" si="200"/>
        <v>cancel</v>
      </c>
      <c r="B698" s="152"/>
      <c r="C698" s="152" t="s">
        <v>185</v>
      </c>
      <c r="D698" s="33" t="str">
        <f t="shared" si="201"/>
        <v/>
      </c>
      <c r="E698" s="33" t="s">
        <v>185</v>
      </c>
      <c r="F698" s="13" t="s">
        <v>185</v>
      </c>
      <c r="G698" s="152" t="s">
        <v>185</v>
      </c>
      <c r="H698" s="155"/>
      <c r="I698" s="33" t="str">
        <f t="shared" si="202"/>
        <v>Cancel</v>
      </c>
      <c r="J698" s="186" t="s">
        <v>2707</v>
      </c>
      <c r="K698" s="155" t="s">
        <v>2708</v>
      </c>
      <c r="L698" s="17" t="s">
        <v>92</v>
      </c>
      <c r="M698" s="13" t="s">
        <v>60</v>
      </c>
      <c r="N698" s="13">
        <v>1</v>
      </c>
      <c r="O698" s="13"/>
      <c r="P698" s="33" t="str">
        <f t="shared" si="203"/>
        <v>MAIN UNIT</v>
      </c>
      <c r="Q698" s="13" t="s">
        <v>68</v>
      </c>
      <c r="R698" s="13" t="s">
        <v>62</v>
      </c>
      <c r="S698" s="13" t="s">
        <v>50</v>
      </c>
      <c r="T698" s="13" t="s">
        <v>325</v>
      </c>
      <c r="U698" s="13" t="s">
        <v>70</v>
      </c>
      <c r="V698" s="13" t="s">
        <v>1010</v>
      </c>
      <c r="W698" s="13" t="s">
        <v>64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499582152.5142017</v>
      </c>
      <c r="AJ698" s="19">
        <f t="shared" si="209"/>
        <v>59520528.679470733</v>
      </c>
      <c r="AK698" s="20">
        <f t="shared" si="210"/>
        <v>0.11914062257814291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  <c r="AU698" s="22" t="s">
        <v>3240</v>
      </c>
    </row>
    <row r="699" spans="1:47" s="12" customFormat="1">
      <c r="A699" s="33" t="str">
        <f t="shared" si="200"/>
        <v>cancel</v>
      </c>
      <c r="B699" s="152"/>
      <c r="C699" s="152" t="s">
        <v>185</v>
      </c>
      <c r="D699" s="33" t="str">
        <f t="shared" si="201"/>
        <v/>
      </c>
      <c r="E699" s="33" t="s">
        <v>185</v>
      </c>
      <c r="F699" s="13" t="s">
        <v>185</v>
      </c>
      <c r="G699" s="152" t="s">
        <v>185</v>
      </c>
      <c r="H699" s="155"/>
      <c r="I699" s="33" t="str">
        <f t="shared" si="202"/>
        <v>Cancel</v>
      </c>
      <c r="J699" s="186" t="s">
        <v>2707</v>
      </c>
      <c r="K699" s="155" t="s">
        <v>2708</v>
      </c>
      <c r="L699" s="17" t="s">
        <v>67</v>
      </c>
      <c r="M699" s="13" t="s">
        <v>60</v>
      </c>
      <c r="N699" s="13">
        <v>1</v>
      </c>
      <c r="O699" s="13"/>
      <c r="P699" s="33" t="str">
        <f t="shared" si="203"/>
        <v>MAIN UNIT</v>
      </c>
      <c r="Q699" s="13" t="s">
        <v>68</v>
      </c>
      <c r="R699" s="13" t="s">
        <v>62</v>
      </c>
      <c r="S699" s="13" t="s">
        <v>50</v>
      </c>
      <c r="T699" s="13" t="s">
        <v>325</v>
      </c>
      <c r="U699" s="13" t="s">
        <v>70</v>
      </c>
      <c r="V699" s="13" t="s">
        <v>1010</v>
      </c>
      <c r="W699" s="13" t="s">
        <v>64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499582152.5142017</v>
      </c>
      <c r="AJ699" s="19">
        <f t="shared" si="209"/>
        <v>59520528.679470733</v>
      </c>
      <c r="AK699" s="20">
        <f t="shared" si="210"/>
        <v>0.11914062257814291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  <c r="AU699" s="22" t="s">
        <v>3240</v>
      </c>
    </row>
    <row r="700" spans="1:47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3355</v>
      </c>
      <c r="K700" s="29" t="s">
        <v>1214</v>
      </c>
      <c r="L700" s="17" t="s">
        <v>3351</v>
      </c>
      <c r="M700" s="22" t="s">
        <v>60</v>
      </c>
      <c r="N700" s="22">
        <v>1</v>
      </c>
      <c r="O700" s="22"/>
      <c r="P700" s="33" t="str">
        <f t="shared" si="203"/>
        <v>MAIN UNIT</v>
      </c>
      <c r="Q700" s="13" t="s">
        <v>61</v>
      </c>
      <c r="R700" s="22" t="s">
        <v>2055</v>
      </c>
      <c r="S700" s="22" t="s">
        <v>49</v>
      </c>
      <c r="T700" s="22" t="s">
        <v>78</v>
      </c>
      <c r="U700" s="22" t="s">
        <v>78</v>
      </c>
      <c r="V700" s="22" t="s">
        <v>2057</v>
      </c>
      <c r="W700" s="22" t="s">
        <v>64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  <c r="AU700" s="22" t="s">
        <v>3757</v>
      </c>
    </row>
    <row r="701" spans="1:47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53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1880</v>
      </c>
      <c r="K701" s="155" t="s">
        <v>1881</v>
      </c>
      <c r="L701" s="17" t="s">
        <v>1882</v>
      </c>
      <c r="M701" s="13" t="s">
        <v>377</v>
      </c>
      <c r="N701" s="13">
        <v>0</v>
      </c>
      <c r="O701" s="13">
        <v>1</v>
      </c>
      <c r="P701" s="33" t="str">
        <f t="shared" si="203"/>
        <v>SERVICE/ PARTS</v>
      </c>
      <c r="Q701" s="13" t="s">
        <v>61</v>
      </c>
      <c r="R701" s="13" t="s">
        <v>62</v>
      </c>
      <c r="S701" s="13" t="s">
        <v>50</v>
      </c>
      <c r="T701" s="13" t="s">
        <v>325</v>
      </c>
      <c r="U701" s="13" t="s">
        <v>70</v>
      </c>
      <c r="V701" s="13" t="s">
        <v>169</v>
      </c>
      <c r="W701" s="13" t="s">
        <v>64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  <c r="AU701" s="22" t="s">
        <v>3240</v>
      </c>
    </row>
    <row r="702" spans="1:47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47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825</v>
      </c>
      <c r="K702" s="155" t="s">
        <v>826</v>
      </c>
      <c r="L702" s="17" t="s">
        <v>67</v>
      </c>
      <c r="M702" s="13" t="s">
        <v>60</v>
      </c>
      <c r="N702" s="13">
        <v>1</v>
      </c>
      <c r="O702" s="13"/>
      <c r="P702" s="33" t="str">
        <f t="shared" si="203"/>
        <v>MAIN UNIT</v>
      </c>
      <c r="Q702" s="13" t="s">
        <v>61</v>
      </c>
      <c r="R702" s="13" t="s">
        <v>62</v>
      </c>
      <c r="S702" s="13" t="s">
        <v>50</v>
      </c>
      <c r="T702" s="13" t="s">
        <v>827</v>
      </c>
      <c r="U702" s="13" t="s">
        <v>828</v>
      </c>
      <c r="V702" s="13" t="s">
        <v>829</v>
      </c>
      <c r="W702" s="13" t="s">
        <v>703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  <c r="AU702" s="22" t="s">
        <v>3240</v>
      </c>
    </row>
    <row r="703" spans="1:47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47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825</v>
      </c>
      <c r="K703" s="155" t="s">
        <v>826</v>
      </c>
      <c r="L703" s="17" t="s">
        <v>67</v>
      </c>
      <c r="M703" s="13" t="s">
        <v>60</v>
      </c>
      <c r="N703" s="13">
        <v>1</v>
      </c>
      <c r="O703" s="13"/>
      <c r="P703" s="33" t="str">
        <f t="shared" si="203"/>
        <v>MAIN UNIT</v>
      </c>
      <c r="Q703" s="13" t="s">
        <v>61</v>
      </c>
      <c r="R703" s="13" t="s">
        <v>62</v>
      </c>
      <c r="S703" s="13" t="s">
        <v>50</v>
      </c>
      <c r="T703" s="13" t="s">
        <v>827</v>
      </c>
      <c r="U703" s="13" t="s">
        <v>828</v>
      </c>
      <c r="V703" s="13" t="s">
        <v>829</v>
      </c>
      <c r="W703" s="13" t="s">
        <v>703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  <c r="AU703" s="22" t="s">
        <v>3240</v>
      </c>
    </row>
    <row r="704" spans="1:47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48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1554</v>
      </c>
      <c r="K704" s="155" t="s">
        <v>1555</v>
      </c>
      <c r="L704" s="17" t="s">
        <v>67</v>
      </c>
      <c r="M704" s="13" t="s">
        <v>60</v>
      </c>
      <c r="N704" s="13">
        <v>1</v>
      </c>
      <c r="O704" s="13"/>
      <c r="P704" s="33" t="str">
        <f t="shared" si="203"/>
        <v>MAIN UNIT</v>
      </c>
      <c r="Q704" s="13" t="s">
        <v>68</v>
      </c>
      <c r="R704" s="13" t="s">
        <v>62</v>
      </c>
      <c r="S704" s="13" t="s">
        <v>50</v>
      </c>
      <c r="T704" s="13" t="s">
        <v>88</v>
      </c>
      <c r="U704" s="13" t="s">
        <v>70</v>
      </c>
      <c r="V704" s="13" t="s">
        <v>169</v>
      </c>
      <c r="W704" s="13" t="s">
        <v>64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  <c r="AU704" s="22" t="s">
        <v>3240</v>
      </c>
    </row>
    <row r="705" spans="1:47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53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2134</v>
      </c>
      <c r="K705" s="155" t="s">
        <v>1555</v>
      </c>
      <c r="L705" s="17" t="s">
        <v>92</v>
      </c>
      <c r="M705" s="13" t="s">
        <v>60</v>
      </c>
      <c r="N705" s="13">
        <v>1</v>
      </c>
      <c r="O705" s="13"/>
      <c r="P705" s="33" t="str">
        <f t="shared" si="203"/>
        <v>MAIN UNIT</v>
      </c>
      <c r="Q705" s="13" t="s">
        <v>61</v>
      </c>
      <c r="R705" s="13" t="s">
        <v>2135</v>
      </c>
      <c r="S705" s="13" t="s">
        <v>50</v>
      </c>
      <c r="T705" s="13" t="s">
        <v>88</v>
      </c>
      <c r="U705" s="13" t="s">
        <v>70</v>
      </c>
      <c r="V705" s="13" t="s">
        <v>169</v>
      </c>
      <c r="W705" s="13" t="s">
        <v>64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  <c r="AU705" s="22" t="s">
        <v>3240</v>
      </c>
    </row>
    <row r="706" spans="1:47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54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2227</v>
      </c>
      <c r="K706" s="155" t="s">
        <v>1555</v>
      </c>
      <c r="L706" s="17" t="s">
        <v>67</v>
      </c>
      <c r="M706" s="13" t="s">
        <v>60</v>
      </c>
      <c r="N706" s="13">
        <v>1</v>
      </c>
      <c r="O706" s="13"/>
      <c r="P706" s="33" t="str">
        <f t="shared" si="203"/>
        <v>MAIN UNIT</v>
      </c>
      <c r="Q706" s="13" t="s">
        <v>61</v>
      </c>
      <c r="R706" s="13" t="s">
        <v>62</v>
      </c>
      <c r="S706" s="13" t="s">
        <v>50</v>
      </c>
      <c r="T706" s="13" t="s">
        <v>325</v>
      </c>
      <c r="U706" s="13" t="s">
        <v>70</v>
      </c>
      <c r="V706" s="13" t="s">
        <v>169</v>
      </c>
      <c r="W706" s="13" t="s">
        <v>64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  <c r="AU706" s="22" t="s">
        <v>3240</v>
      </c>
    </row>
    <row r="707" spans="1:47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48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1565</v>
      </c>
      <c r="K707" s="155" t="s">
        <v>1566</v>
      </c>
      <c r="L707" s="17" t="s">
        <v>92</v>
      </c>
      <c r="M707" s="13" t="s">
        <v>60</v>
      </c>
      <c r="N707" s="13">
        <v>1</v>
      </c>
      <c r="O707" s="13"/>
      <c r="P707" s="33" t="str">
        <f t="shared" si="203"/>
        <v>MAIN UNIT</v>
      </c>
      <c r="Q707" s="13" t="s">
        <v>61</v>
      </c>
      <c r="R707" s="13" t="s">
        <v>62</v>
      </c>
      <c r="S707" s="13" t="s">
        <v>50</v>
      </c>
      <c r="T707" s="13" t="s">
        <v>88</v>
      </c>
      <c r="U707" s="13" t="s">
        <v>70</v>
      </c>
      <c r="V707" s="13" t="s">
        <v>71</v>
      </c>
      <c r="W707" s="13" t="s">
        <v>64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  <c r="AU707" s="22" t="s">
        <v>3240</v>
      </c>
    </row>
    <row r="708" spans="1:47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48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1565</v>
      </c>
      <c r="K708" s="155" t="s">
        <v>1566</v>
      </c>
      <c r="L708" s="17" t="s">
        <v>67</v>
      </c>
      <c r="M708" s="13" t="s">
        <v>60</v>
      </c>
      <c r="N708" s="13">
        <v>1</v>
      </c>
      <c r="O708" s="13"/>
      <c r="P708" s="33" t="str">
        <f t="shared" si="203"/>
        <v>MAIN UNIT</v>
      </c>
      <c r="Q708" s="13" t="s">
        <v>61</v>
      </c>
      <c r="R708" s="13" t="s">
        <v>62</v>
      </c>
      <c r="S708" s="13" t="s">
        <v>50</v>
      </c>
      <c r="T708" s="13" t="s">
        <v>88</v>
      </c>
      <c r="U708" s="13" t="s">
        <v>70</v>
      </c>
      <c r="V708" s="13" t="s">
        <v>71</v>
      </c>
      <c r="W708" s="13" t="s">
        <v>64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  <c r="AU708" s="22" t="s">
        <v>3240</v>
      </c>
    </row>
    <row r="709" spans="1:47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48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1728</v>
      </c>
      <c r="K709" s="155" t="s">
        <v>1566</v>
      </c>
      <c r="L709" s="17" t="s">
        <v>516</v>
      </c>
      <c r="M709" s="13" t="s">
        <v>60</v>
      </c>
      <c r="N709" s="13">
        <v>0</v>
      </c>
      <c r="O709" s="13">
        <v>11</v>
      </c>
      <c r="P709" s="33" t="str">
        <f t="shared" si="203"/>
        <v>SERVICE/ PARTS</v>
      </c>
      <c r="Q709" s="13" t="s">
        <v>61</v>
      </c>
      <c r="R709" s="13" t="s">
        <v>62</v>
      </c>
      <c r="S709" s="13" t="s">
        <v>50</v>
      </c>
      <c r="T709" s="13" t="s">
        <v>88</v>
      </c>
      <c r="U709" s="13" t="s">
        <v>70</v>
      </c>
      <c r="V709" s="13" t="s">
        <v>71</v>
      </c>
      <c r="W709" s="13" t="s">
        <v>64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  <c r="AU709" s="22" t="s">
        <v>3240</v>
      </c>
    </row>
    <row r="710" spans="1:47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54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2197</v>
      </c>
      <c r="K710" s="155" t="s">
        <v>1566</v>
      </c>
      <c r="L710" s="17" t="s">
        <v>67</v>
      </c>
      <c r="M710" s="13" t="s">
        <v>60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61</v>
      </c>
      <c r="R710" s="13" t="s">
        <v>62</v>
      </c>
      <c r="S710" s="13" t="s">
        <v>50</v>
      </c>
      <c r="T710" s="13" t="s">
        <v>88</v>
      </c>
      <c r="U710" s="13" t="s">
        <v>70</v>
      </c>
      <c r="V710" s="13" t="s">
        <v>71</v>
      </c>
      <c r="W710" s="13" t="s">
        <v>64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  <c r="AU710" s="22" t="s">
        <v>3240</v>
      </c>
    </row>
    <row r="711" spans="1:47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54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2239</v>
      </c>
      <c r="K711" s="155" t="s">
        <v>1566</v>
      </c>
      <c r="L711" s="17" t="s">
        <v>1152</v>
      </c>
      <c r="M711" s="13" t="s">
        <v>377</v>
      </c>
      <c r="N711" s="13">
        <v>0</v>
      </c>
      <c r="O711" s="13">
        <v>25</v>
      </c>
      <c r="P711" s="33" t="str">
        <f t="shared" si="221"/>
        <v>SERVICE/ PARTS</v>
      </c>
      <c r="Q711" s="13" t="s">
        <v>61</v>
      </c>
      <c r="R711" s="13" t="s">
        <v>62</v>
      </c>
      <c r="S711" s="13" t="s">
        <v>50</v>
      </c>
      <c r="T711" s="13" t="s">
        <v>88</v>
      </c>
      <c r="U711" s="13" t="s">
        <v>70</v>
      </c>
      <c r="V711" s="13" t="s">
        <v>71</v>
      </c>
      <c r="W711" s="13" t="s">
        <v>64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  <c r="AU711" s="22" t="s">
        <v>3240</v>
      </c>
    </row>
    <row r="712" spans="1:47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54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2239</v>
      </c>
      <c r="K712" s="155" t="s">
        <v>1566</v>
      </c>
      <c r="L712" s="17" t="s">
        <v>2240</v>
      </c>
      <c r="M712" s="13" t="s">
        <v>377</v>
      </c>
      <c r="N712" s="13">
        <v>0</v>
      </c>
      <c r="O712" s="13">
        <v>3</v>
      </c>
      <c r="P712" s="33" t="str">
        <f t="shared" si="221"/>
        <v>SERVICE/ PARTS</v>
      </c>
      <c r="Q712" s="13" t="s">
        <v>61</v>
      </c>
      <c r="R712" s="13" t="s">
        <v>62</v>
      </c>
      <c r="S712" s="13" t="s">
        <v>50</v>
      </c>
      <c r="T712" s="13" t="s">
        <v>88</v>
      </c>
      <c r="U712" s="13" t="s">
        <v>70</v>
      </c>
      <c r="V712" s="13" t="s">
        <v>71</v>
      </c>
      <c r="W712" s="13" t="s">
        <v>64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  <c r="AU712" s="22" t="s">
        <v>3240</v>
      </c>
    </row>
    <row r="713" spans="1:47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41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531</v>
      </c>
      <c r="K713" s="155" t="s">
        <v>532</v>
      </c>
      <c r="L713" s="17" t="s">
        <v>92</v>
      </c>
      <c r="M713" s="13" t="s">
        <v>60</v>
      </c>
      <c r="N713" s="13">
        <v>1</v>
      </c>
      <c r="O713" s="13"/>
      <c r="P713" s="33" t="str">
        <f t="shared" si="221"/>
        <v>MAIN UNIT</v>
      </c>
      <c r="Q713" s="13" t="s">
        <v>68</v>
      </c>
      <c r="R713" s="13" t="s">
        <v>62</v>
      </c>
      <c r="S713" s="13" t="s">
        <v>50</v>
      </c>
      <c r="T713" s="13" t="s">
        <v>325</v>
      </c>
      <c r="U713" s="13" t="s">
        <v>70</v>
      </c>
      <c r="V713" s="13" t="s">
        <v>71</v>
      </c>
      <c r="W713" s="13" t="s">
        <v>64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  <c r="AU713" s="22" t="s">
        <v>3240</v>
      </c>
    </row>
    <row r="714" spans="1:47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41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531</v>
      </c>
      <c r="K714" s="155" t="s">
        <v>532</v>
      </c>
      <c r="L714" s="17" t="s">
        <v>67</v>
      </c>
      <c r="M714" s="13" t="s">
        <v>60</v>
      </c>
      <c r="N714" s="13">
        <v>1</v>
      </c>
      <c r="O714" s="13"/>
      <c r="P714" s="33" t="str">
        <f t="shared" si="221"/>
        <v>MAIN UNIT</v>
      </c>
      <c r="Q714" s="13" t="s">
        <v>68</v>
      </c>
      <c r="R714" s="13" t="s">
        <v>62</v>
      </c>
      <c r="S714" s="13" t="s">
        <v>50</v>
      </c>
      <c r="T714" s="13" t="s">
        <v>325</v>
      </c>
      <c r="U714" s="13" t="s">
        <v>70</v>
      </c>
      <c r="V714" s="13" t="s">
        <v>71</v>
      </c>
      <c r="W714" s="13" t="s">
        <v>64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  <c r="AU714" s="22" t="s">
        <v>3240</v>
      </c>
    </row>
    <row r="715" spans="1:47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41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323</v>
      </c>
      <c r="K715" s="155" t="s">
        <v>324</v>
      </c>
      <c r="L715" s="17" t="s">
        <v>77</v>
      </c>
      <c r="M715" s="13" t="s">
        <v>60</v>
      </c>
      <c r="N715" s="13">
        <v>1</v>
      </c>
      <c r="O715" s="13"/>
      <c r="P715" s="33" t="str">
        <f t="shared" si="221"/>
        <v>MAIN UNIT</v>
      </c>
      <c r="Q715" s="13" t="s">
        <v>68</v>
      </c>
      <c r="R715" s="13" t="s">
        <v>62</v>
      </c>
      <c r="S715" s="13" t="s">
        <v>50</v>
      </c>
      <c r="T715" s="13" t="s">
        <v>325</v>
      </c>
      <c r="U715" s="13" t="s">
        <v>70</v>
      </c>
      <c r="V715" s="13" t="s">
        <v>326</v>
      </c>
      <c r="W715" s="13" t="s">
        <v>64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  <c r="AU715" s="22" t="s">
        <v>3240</v>
      </c>
    </row>
    <row r="716" spans="1:47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54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2392</v>
      </c>
      <c r="K716" s="155" t="s">
        <v>2393</v>
      </c>
      <c r="L716" s="17" t="s">
        <v>92</v>
      </c>
      <c r="M716" s="13" t="s">
        <v>60</v>
      </c>
      <c r="N716" s="13">
        <v>1</v>
      </c>
      <c r="O716" s="13"/>
      <c r="P716" s="33" t="str">
        <f t="shared" si="221"/>
        <v>MAIN UNIT</v>
      </c>
      <c r="Q716" s="13" t="s">
        <v>68</v>
      </c>
      <c r="R716" s="13" t="s">
        <v>62</v>
      </c>
      <c r="S716" s="13" t="s">
        <v>50</v>
      </c>
      <c r="T716" s="13" t="s">
        <v>325</v>
      </c>
      <c r="U716" s="13" t="s">
        <v>70</v>
      </c>
      <c r="V716" s="13" t="s">
        <v>1010</v>
      </c>
      <c r="W716" s="13" t="s">
        <v>64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  <c r="AU716" s="22" t="s">
        <v>3240</v>
      </c>
    </row>
    <row r="717" spans="1:47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53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1669</v>
      </c>
      <c r="K717" s="155" t="s">
        <v>1670</v>
      </c>
      <c r="L717" s="17" t="s">
        <v>67</v>
      </c>
      <c r="M717" s="13" t="s">
        <v>60</v>
      </c>
      <c r="N717" s="13">
        <v>1</v>
      </c>
      <c r="O717" s="13"/>
      <c r="P717" s="33" t="str">
        <f t="shared" si="221"/>
        <v>MAIN UNIT</v>
      </c>
      <c r="Q717" s="13" t="s">
        <v>61</v>
      </c>
      <c r="R717" s="13" t="s">
        <v>62</v>
      </c>
      <c r="S717" s="13" t="s">
        <v>50</v>
      </c>
      <c r="T717" s="13" t="s">
        <v>325</v>
      </c>
      <c r="U717" s="13" t="s">
        <v>70</v>
      </c>
      <c r="V717" s="13" t="s">
        <v>1010</v>
      </c>
      <c r="W717" s="13" t="s">
        <v>64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  <c r="AU717" s="22" t="s">
        <v>3240</v>
      </c>
    </row>
    <row r="718" spans="1:47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53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1669</v>
      </c>
      <c r="K718" s="155" t="s">
        <v>1670</v>
      </c>
      <c r="L718" s="17" t="s">
        <v>67</v>
      </c>
      <c r="M718" s="13" t="s">
        <v>60</v>
      </c>
      <c r="N718" s="13">
        <v>1</v>
      </c>
      <c r="O718" s="13"/>
      <c r="P718" s="33" t="str">
        <f t="shared" si="221"/>
        <v>MAIN UNIT</v>
      </c>
      <c r="Q718" s="13" t="s">
        <v>61</v>
      </c>
      <c r="R718" s="13" t="s">
        <v>62</v>
      </c>
      <c r="S718" s="13" t="s">
        <v>50</v>
      </c>
      <c r="T718" s="13" t="s">
        <v>325</v>
      </c>
      <c r="U718" s="13" t="s">
        <v>70</v>
      </c>
      <c r="V718" s="13" t="s">
        <v>1010</v>
      </c>
      <c r="W718" s="13" t="s">
        <v>64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  <c r="AU718" s="22" t="s">
        <v>3240</v>
      </c>
    </row>
    <row r="719" spans="1:47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48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1408</v>
      </c>
      <c r="K719" s="155" t="s">
        <v>1409</v>
      </c>
      <c r="L719" s="17" t="s">
        <v>67</v>
      </c>
      <c r="M719" s="13" t="s">
        <v>60</v>
      </c>
      <c r="N719" s="13">
        <v>1</v>
      </c>
      <c r="O719" s="13"/>
      <c r="P719" s="33" t="str">
        <f t="shared" si="221"/>
        <v>MAIN UNIT</v>
      </c>
      <c r="Q719" s="13" t="s">
        <v>68</v>
      </c>
      <c r="R719" s="13" t="s">
        <v>62</v>
      </c>
      <c r="S719" s="13" t="s">
        <v>50</v>
      </c>
      <c r="T719" s="13" t="s">
        <v>325</v>
      </c>
      <c r="U719" s="13" t="s">
        <v>70</v>
      </c>
      <c r="V719" s="13" t="s">
        <v>1010</v>
      </c>
      <c r="W719" s="13" t="s">
        <v>64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  <c r="AU719" s="22" t="s">
        <v>3240</v>
      </c>
    </row>
    <row r="720" spans="1:47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48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1408</v>
      </c>
      <c r="K720" s="155" t="s">
        <v>1409</v>
      </c>
      <c r="L720" s="17" t="s">
        <v>67</v>
      </c>
      <c r="M720" s="13" t="s">
        <v>60</v>
      </c>
      <c r="N720" s="13">
        <v>1</v>
      </c>
      <c r="O720" s="13"/>
      <c r="P720" s="33" t="str">
        <f t="shared" si="221"/>
        <v>MAIN UNIT</v>
      </c>
      <c r="Q720" s="13" t="s">
        <v>68</v>
      </c>
      <c r="R720" s="13" t="s">
        <v>62</v>
      </c>
      <c r="S720" s="13" t="s">
        <v>50</v>
      </c>
      <c r="T720" s="13" t="s">
        <v>325</v>
      </c>
      <c r="U720" s="13" t="s">
        <v>70</v>
      </c>
      <c r="V720" s="13" t="s">
        <v>1010</v>
      </c>
      <c r="W720" s="13" t="s">
        <v>64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  <c r="AU720" s="22" t="s">
        <v>3240</v>
      </c>
    </row>
    <row r="721" spans="1:47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3172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3182</v>
      </c>
      <c r="K721" s="29" t="s">
        <v>1314</v>
      </c>
      <c r="L721" s="17" t="s">
        <v>67</v>
      </c>
      <c r="M721" s="22" t="s">
        <v>60</v>
      </c>
      <c r="N721" s="22">
        <v>1</v>
      </c>
      <c r="O721" s="22"/>
      <c r="P721" s="33" t="str">
        <f t="shared" si="221"/>
        <v>MAIN UNIT</v>
      </c>
      <c r="Q721" s="13" t="s">
        <v>61</v>
      </c>
      <c r="R721" s="22" t="s">
        <v>62</v>
      </c>
      <c r="S721" s="22" t="s">
        <v>49</v>
      </c>
      <c r="T721" s="22" t="s">
        <v>1071</v>
      </c>
      <c r="U721" s="22" t="s">
        <v>2110</v>
      </c>
      <c r="V721" s="22" t="s">
        <v>80</v>
      </c>
      <c r="W721" s="22" t="s">
        <v>901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  <c r="AU721" s="22" t="s">
        <v>3752</v>
      </c>
    </row>
    <row r="722" spans="1:47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41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460</v>
      </c>
      <c r="K722" s="155" t="s">
        <v>461</v>
      </c>
      <c r="L722" s="17" t="s">
        <v>77</v>
      </c>
      <c r="M722" s="13" t="s">
        <v>60</v>
      </c>
      <c r="N722" s="13">
        <v>1</v>
      </c>
      <c r="O722" s="13"/>
      <c r="P722" s="33" t="str">
        <f t="shared" si="221"/>
        <v>MAIN UNIT</v>
      </c>
      <c r="Q722" s="13" t="s">
        <v>61</v>
      </c>
      <c r="R722" s="13" t="s">
        <v>62</v>
      </c>
      <c r="S722" s="13" t="s">
        <v>52</v>
      </c>
      <c r="T722" s="13" t="s">
        <v>141</v>
      </c>
      <c r="U722" s="13" t="s">
        <v>149</v>
      </c>
      <c r="V722" s="13" t="s">
        <v>143</v>
      </c>
      <c r="W722" s="13" t="s">
        <v>64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  <c r="AU722" s="22" t="s">
        <v>3240</v>
      </c>
    </row>
    <row r="723" spans="1:47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41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460</v>
      </c>
      <c r="K723" s="155" t="s">
        <v>461</v>
      </c>
      <c r="L723" s="17" t="s">
        <v>77</v>
      </c>
      <c r="M723" s="13" t="s">
        <v>60</v>
      </c>
      <c r="N723" s="13">
        <v>1</v>
      </c>
      <c r="O723" s="13"/>
      <c r="P723" s="33" t="str">
        <f t="shared" si="221"/>
        <v>MAIN UNIT</v>
      </c>
      <c r="Q723" s="13" t="s">
        <v>61</v>
      </c>
      <c r="R723" s="13" t="s">
        <v>62</v>
      </c>
      <c r="S723" s="13" t="s">
        <v>52</v>
      </c>
      <c r="T723" s="13" t="s">
        <v>141</v>
      </c>
      <c r="U723" s="13" t="s">
        <v>149</v>
      </c>
      <c r="V723" s="13" t="s">
        <v>143</v>
      </c>
      <c r="W723" s="13" t="s">
        <v>64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  <c r="AU723" s="22" t="s">
        <v>3240</v>
      </c>
    </row>
    <row r="724" spans="1:47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41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460</v>
      </c>
      <c r="K724" s="155" t="s">
        <v>461</v>
      </c>
      <c r="L724" s="17" t="s">
        <v>67</v>
      </c>
      <c r="M724" s="13" t="s">
        <v>60</v>
      </c>
      <c r="N724" s="13">
        <v>1</v>
      </c>
      <c r="O724" s="13"/>
      <c r="P724" s="33" t="str">
        <f t="shared" si="221"/>
        <v>MAIN UNIT</v>
      </c>
      <c r="Q724" s="13" t="s">
        <v>61</v>
      </c>
      <c r="R724" s="13" t="s">
        <v>62</v>
      </c>
      <c r="S724" s="13" t="s">
        <v>52</v>
      </c>
      <c r="T724" s="13" t="s">
        <v>141</v>
      </c>
      <c r="U724" s="13" t="s">
        <v>149</v>
      </c>
      <c r="V724" s="13" t="s">
        <v>143</v>
      </c>
      <c r="W724" s="13" t="s">
        <v>64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  <c r="AU724" s="22" t="s">
        <v>3240</v>
      </c>
    </row>
    <row r="725" spans="1:47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53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1804</v>
      </c>
      <c r="K725" s="155" t="s">
        <v>1805</v>
      </c>
      <c r="L725" s="17" t="s">
        <v>67</v>
      </c>
      <c r="M725" s="13" t="s">
        <v>60</v>
      </c>
      <c r="N725" s="13">
        <v>1</v>
      </c>
      <c r="O725" s="13"/>
      <c r="P725" s="33" t="str">
        <f t="shared" si="221"/>
        <v>MAIN UNIT</v>
      </c>
      <c r="Q725" s="13" t="s">
        <v>68</v>
      </c>
      <c r="R725" s="13" t="s">
        <v>62</v>
      </c>
      <c r="S725" s="13" t="s">
        <v>49</v>
      </c>
      <c r="T725" s="13" t="s">
        <v>78</v>
      </c>
      <c r="U725" s="13" t="s">
        <v>79</v>
      </c>
      <c r="V725" s="13" t="s">
        <v>121</v>
      </c>
      <c r="W725" s="13" t="s">
        <v>109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  <c r="AU725" s="22" t="s">
        <v>3751</v>
      </c>
    </row>
    <row r="726" spans="1:47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53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1857</v>
      </c>
      <c r="K726" s="155" t="s">
        <v>1805</v>
      </c>
      <c r="L726" s="17" t="s">
        <v>92</v>
      </c>
      <c r="M726" s="13" t="s">
        <v>60</v>
      </c>
      <c r="N726" s="13">
        <v>1</v>
      </c>
      <c r="O726" s="13"/>
      <c r="P726" s="33" t="str">
        <f t="shared" si="221"/>
        <v>MAIN UNIT</v>
      </c>
      <c r="Q726" s="13" t="s">
        <v>61</v>
      </c>
      <c r="R726" s="13" t="s">
        <v>62</v>
      </c>
      <c r="S726" s="13" t="s">
        <v>49</v>
      </c>
      <c r="T726" s="13" t="s">
        <v>78</v>
      </c>
      <c r="U726" s="13" t="s">
        <v>79</v>
      </c>
      <c r="V726" s="13" t="s">
        <v>121</v>
      </c>
      <c r="W726" s="13" t="s">
        <v>109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  <c r="AU726" s="22" t="s">
        <v>3751</v>
      </c>
    </row>
    <row r="727" spans="1:47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53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1975</v>
      </c>
      <c r="K727" s="155" t="s">
        <v>1805</v>
      </c>
      <c r="L727" s="17" t="s">
        <v>67</v>
      </c>
      <c r="M727" s="13" t="s">
        <v>60</v>
      </c>
      <c r="N727" s="13">
        <v>1</v>
      </c>
      <c r="O727" s="13"/>
      <c r="P727" s="33" t="str">
        <f t="shared" si="221"/>
        <v>MAIN UNIT</v>
      </c>
      <c r="Q727" s="13" t="s">
        <v>61</v>
      </c>
      <c r="R727" s="13" t="s">
        <v>62</v>
      </c>
      <c r="S727" s="13" t="s">
        <v>49</v>
      </c>
      <c r="T727" s="13" t="s">
        <v>78</v>
      </c>
      <c r="U727" s="13" t="s">
        <v>79</v>
      </c>
      <c r="V727" s="13" t="s">
        <v>121</v>
      </c>
      <c r="W727" s="13" t="s">
        <v>109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  <c r="AU727" s="22" t="s">
        <v>3751</v>
      </c>
    </row>
    <row r="728" spans="1:47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53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1976</v>
      </c>
      <c r="K728" s="155" t="s">
        <v>1805</v>
      </c>
      <c r="L728" s="17" t="s">
        <v>67</v>
      </c>
      <c r="M728" s="13" t="s">
        <v>60</v>
      </c>
      <c r="N728" s="13">
        <v>1</v>
      </c>
      <c r="O728" s="13"/>
      <c r="P728" s="33" t="str">
        <f t="shared" si="221"/>
        <v>MAIN UNIT</v>
      </c>
      <c r="Q728" s="13" t="s">
        <v>61</v>
      </c>
      <c r="R728" s="13" t="s">
        <v>62</v>
      </c>
      <c r="S728" s="13" t="s">
        <v>49</v>
      </c>
      <c r="T728" s="13" t="s">
        <v>78</v>
      </c>
      <c r="U728" s="13" t="s">
        <v>79</v>
      </c>
      <c r="V728" s="13" t="s">
        <v>121</v>
      </c>
      <c r="W728" s="13" t="s">
        <v>109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  <c r="AU728" s="22" t="s">
        <v>3751</v>
      </c>
    </row>
    <row r="729" spans="1:47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54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1976</v>
      </c>
      <c r="K729" s="155" t="s">
        <v>1805</v>
      </c>
      <c r="L729" s="17" t="s">
        <v>92</v>
      </c>
      <c r="M729" s="13" t="s">
        <v>60</v>
      </c>
      <c r="N729" s="13">
        <v>1</v>
      </c>
      <c r="O729" s="13"/>
      <c r="P729" s="33" t="str">
        <f t="shared" si="221"/>
        <v>MAIN UNIT</v>
      </c>
      <c r="Q729" s="13" t="s">
        <v>61</v>
      </c>
      <c r="R729" s="13" t="s">
        <v>62</v>
      </c>
      <c r="S729" s="13" t="s">
        <v>49</v>
      </c>
      <c r="T729" s="13" t="s">
        <v>78</v>
      </c>
      <c r="U729" s="13" t="s">
        <v>79</v>
      </c>
      <c r="V729" s="13" t="s">
        <v>121</v>
      </c>
      <c r="W729" s="13" t="s">
        <v>109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  <c r="AU729" s="22" t="s">
        <v>3751</v>
      </c>
    </row>
    <row r="730" spans="1:47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54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1975</v>
      </c>
      <c r="K730" s="155" t="s">
        <v>1805</v>
      </c>
      <c r="L730" s="17" t="s">
        <v>92</v>
      </c>
      <c r="M730" s="13" t="s">
        <v>60</v>
      </c>
      <c r="N730" s="13">
        <v>1</v>
      </c>
      <c r="O730" s="13"/>
      <c r="P730" s="33" t="str">
        <f t="shared" si="221"/>
        <v>MAIN UNIT</v>
      </c>
      <c r="Q730" s="13" t="s">
        <v>61</v>
      </c>
      <c r="R730" s="13" t="s">
        <v>62</v>
      </c>
      <c r="S730" s="13" t="s">
        <v>49</v>
      </c>
      <c r="T730" s="13" t="s">
        <v>78</v>
      </c>
      <c r="U730" s="13" t="s">
        <v>79</v>
      </c>
      <c r="V730" s="13" t="s">
        <v>121</v>
      </c>
      <c r="W730" s="13" t="s">
        <v>109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  <c r="AU730" s="22" t="s">
        <v>3751</v>
      </c>
    </row>
    <row r="731" spans="1:47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41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250</v>
      </c>
      <c r="K731" s="155" t="s">
        <v>251</v>
      </c>
      <c r="L731" s="17" t="s">
        <v>67</v>
      </c>
      <c r="M731" s="13" t="s">
        <v>60</v>
      </c>
      <c r="N731" s="13">
        <v>1</v>
      </c>
      <c r="O731" s="13"/>
      <c r="P731" s="33" t="str">
        <f t="shared" si="221"/>
        <v>MAIN UNIT</v>
      </c>
      <c r="Q731" s="13" t="s">
        <v>61</v>
      </c>
      <c r="R731" s="13" t="s">
        <v>62</v>
      </c>
      <c r="S731" s="13" t="s">
        <v>49</v>
      </c>
      <c r="T731" s="13" t="s">
        <v>78</v>
      </c>
      <c r="U731" s="13" t="s">
        <v>79</v>
      </c>
      <c r="V731" s="13" t="s">
        <v>131</v>
      </c>
      <c r="W731" s="13" t="s">
        <v>64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  <c r="AU731" s="22" t="s">
        <v>3750</v>
      </c>
    </row>
    <row r="732" spans="1:47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48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1653</v>
      </c>
      <c r="K732" s="155" t="s">
        <v>1654</v>
      </c>
      <c r="L732" s="17" t="s">
        <v>92</v>
      </c>
      <c r="M732" s="13" t="s">
        <v>60</v>
      </c>
      <c r="N732" s="13">
        <v>1</v>
      </c>
      <c r="O732" s="13"/>
      <c r="P732" s="33" t="str">
        <f t="shared" si="221"/>
        <v>MAIN UNIT</v>
      </c>
      <c r="Q732" s="13" t="s">
        <v>61</v>
      </c>
      <c r="R732" s="13" t="s">
        <v>62</v>
      </c>
      <c r="S732" s="13" t="s">
        <v>49</v>
      </c>
      <c r="T732" s="13" t="s">
        <v>78</v>
      </c>
      <c r="U732" s="13" t="s">
        <v>79</v>
      </c>
      <c r="V732" s="13" t="s">
        <v>131</v>
      </c>
      <c r="W732" s="13" t="s">
        <v>109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  <c r="AU732" s="22" t="s">
        <v>3751</v>
      </c>
    </row>
    <row r="733" spans="1:47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185</v>
      </c>
      <c r="F733" s="13" t="s">
        <v>185</v>
      </c>
      <c r="G733" s="152" t="s">
        <v>185</v>
      </c>
      <c r="H733" s="155"/>
      <c r="I733" s="33" t="str">
        <f t="shared" si="220"/>
        <v>Cancel</v>
      </c>
      <c r="J733" s="186" t="s">
        <v>1625</v>
      </c>
      <c r="K733" s="155" t="s">
        <v>1626</v>
      </c>
      <c r="L733" s="17" t="s">
        <v>293</v>
      </c>
      <c r="M733" s="13" t="s">
        <v>60</v>
      </c>
      <c r="N733" s="13">
        <v>1</v>
      </c>
      <c r="O733" s="13"/>
      <c r="P733" s="33" t="str">
        <f t="shared" si="221"/>
        <v>MAIN UNIT</v>
      </c>
      <c r="Q733" s="13" t="s">
        <v>61</v>
      </c>
      <c r="R733" s="13" t="s">
        <v>62</v>
      </c>
      <c r="S733" s="13" t="s">
        <v>49</v>
      </c>
      <c r="T733" s="13" t="s">
        <v>78</v>
      </c>
      <c r="U733" s="13" t="s">
        <v>79</v>
      </c>
      <c r="V733" s="13" t="s">
        <v>1104</v>
      </c>
      <c r="W733" s="13" t="s">
        <v>1105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499582152.5142017</v>
      </c>
      <c r="AJ733" s="19">
        <f t="shared" si="227"/>
        <v>59520528.679470733</v>
      </c>
      <c r="AK733" s="20">
        <f t="shared" si="228"/>
        <v>0.11914062257814291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  <c r="AU733" s="22" t="s">
        <v>3240</v>
      </c>
    </row>
    <row r="734" spans="1:47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185</v>
      </c>
      <c r="F734" s="13" t="s">
        <v>185</v>
      </c>
      <c r="G734" s="152" t="s">
        <v>185</v>
      </c>
      <c r="H734" s="155"/>
      <c r="I734" s="33" t="str">
        <f t="shared" si="220"/>
        <v>Cancel</v>
      </c>
      <c r="J734" s="186" t="s">
        <v>1625</v>
      </c>
      <c r="K734" s="155" t="s">
        <v>1626</v>
      </c>
      <c r="L734" s="17" t="s">
        <v>1301</v>
      </c>
      <c r="M734" s="13" t="s">
        <v>60</v>
      </c>
      <c r="N734" s="13">
        <v>1</v>
      </c>
      <c r="O734" s="13"/>
      <c r="P734" s="33" t="str">
        <f t="shared" si="221"/>
        <v>MAIN UNIT</v>
      </c>
      <c r="Q734" s="13" t="s">
        <v>61</v>
      </c>
      <c r="R734" s="13" t="s">
        <v>62</v>
      </c>
      <c r="S734" s="13" t="s">
        <v>49</v>
      </c>
      <c r="T734" s="13" t="s">
        <v>78</v>
      </c>
      <c r="U734" s="13" t="s">
        <v>79</v>
      </c>
      <c r="V734" s="13" t="s">
        <v>1104</v>
      </c>
      <c r="W734" s="13" t="s">
        <v>1105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499582152.5142017</v>
      </c>
      <c r="AJ734" s="19">
        <f t="shared" si="227"/>
        <v>59520528.679470733</v>
      </c>
      <c r="AK734" s="20">
        <f t="shared" si="228"/>
        <v>0.11914062257814291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  <c r="AU734" s="22" t="s">
        <v>3240</v>
      </c>
    </row>
    <row r="735" spans="1:47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53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1688</v>
      </c>
      <c r="K735" s="155" t="s">
        <v>1689</v>
      </c>
      <c r="L735" s="17" t="s">
        <v>293</v>
      </c>
      <c r="M735" s="13" t="s">
        <v>60</v>
      </c>
      <c r="N735" s="13">
        <v>1</v>
      </c>
      <c r="O735" s="13"/>
      <c r="P735" s="33" t="str">
        <f t="shared" si="221"/>
        <v>MAIN UNIT</v>
      </c>
      <c r="Q735" s="13" t="s">
        <v>61</v>
      </c>
      <c r="R735" s="13" t="s">
        <v>62</v>
      </c>
      <c r="S735" s="13" t="s">
        <v>49</v>
      </c>
      <c r="T735" s="13" t="s">
        <v>78</v>
      </c>
      <c r="U735" s="13" t="s">
        <v>79</v>
      </c>
      <c r="V735" s="13" t="s">
        <v>131</v>
      </c>
      <c r="W735" s="13" t="s">
        <v>109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  <c r="AU735" s="22" t="s">
        <v>3752</v>
      </c>
    </row>
    <row r="736" spans="1:47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53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1688</v>
      </c>
      <c r="K736" s="155" t="s">
        <v>1689</v>
      </c>
      <c r="L736" s="17" t="s">
        <v>92</v>
      </c>
      <c r="M736" s="13" t="s">
        <v>60</v>
      </c>
      <c r="N736" s="13">
        <v>1</v>
      </c>
      <c r="O736" s="13"/>
      <c r="P736" s="33" t="str">
        <f t="shared" si="221"/>
        <v>MAIN UNIT</v>
      </c>
      <c r="Q736" s="13" t="s">
        <v>61</v>
      </c>
      <c r="R736" s="13" t="s">
        <v>62</v>
      </c>
      <c r="S736" s="13" t="s">
        <v>49</v>
      </c>
      <c r="T736" s="13" t="s">
        <v>78</v>
      </c>
      <c r="U736" s="13" t="s">
        <v>79</v>
      </c>
      <c r="V736" s="13" t="s">
        <v>131</v>
      </c>
      <c r="W736" s="13" t="s">
        <v>109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  <c r="AU736" s="22" t="s">
        <v>3752</v>
      </c>
    </row>
    <row r="737" spans="1:47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54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2000</v>
      </c>
      <c r="K737" s="155" t="s">
        <v>2001</v>
      </c>
      <c r="L737" s="17" t="s">
        <v>92</v>
      </c>
      <c r="M737" s="13" t="s">
        <v>60</v>
      </c>
      <c r="N737" s="13">
        <v>1</v>
      </c>
      <c r="O737" s="13"/>
      <c r="P737" s="33" t="str">
        <f t="shared" si="221"/>
        <v>MAIN UNIT</v>
      </c>
      <c r="Q737" s="13" t="s">
        <v>68</v>
      </c>
      <c r="R737" s="13" t="s">
        <v>62</v>
      </c>
      <c r="S737" s="13" t="s">
        <v>49</v>
      </c>
      <c r="T737" s="13" t="s">
        <v>78</v>
      </c>
      <c r="U737" s="13" t="s">
        <v>79</v>
      </c>
      <c r="V737" s="13" t="s">
        <v>112</v>
      </c>
      <c r="W737" s="13" t="s">
        <v>109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  <c r="AU737" s="22" t="s">
        <v>3751</v>
      </c>
    </row>
    <row r="738" spans="1:47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54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2000</v>
      </c>
      <c r="K738" s="155" t="s">
        <v>2001</v>
      </c>
      <c r="L738" s="17" t="s">
        <v>67</v>
      </c>
      <c r="M738" s="13" t="s">
        <v>60</v>
      </c>
      <c r="N738" s="13">
        <v>1</v>
      </c>
      <c r="O738" s="13"/>
      <c r="P738" s="33" t="str">
        <f t="shared" si="221"/>
        <v>MAIN UNIT</v>
      </c>
      <c r="Q738" s="13" t="s">
        <v>68</v>
      </c>
      <c r="R738" s="13" t="s">
        <v>62</v>
      </c>
      <c r="S738" s="13" t="s">
        <v>49</v>
      </c>
      <c r="T738" s="13" t="s">
        <v>78</v>
      </c>
      <c r="U738" s="13" t="s">
        <v>79</v>
      </c>
      <c r="V738" s="13" t="s">
        <v>112</v>
      </c>
      <c r="W738" s="13" t="s">
        <v>109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  <c r="AU738" s="22" t="s">
        <v>3751</v>
      </c>
    </row>
    <row r="739" spans="1:47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54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2207</v>
      </c>
      <c r="K739" s="155" t="s">
        <v>2001</v>
      </c>
      <c r="L739" s="17" t="s">
        <v>67</v>
      </c>
      <c r="M739" s="13" t="s">
        <v>60</v>
      </c>
      <c r="N739" s="13">
        <v>1</v>
      </c>
      <c r="O739" s="13"/>
      <c r="P739" s="33" t="str">
        <f t="shared" si="221"/>
        <v>MAIN UNIT</v>
      </c>
      <c r="Q739" s="13" t="s">
        <v>61</v>
      </c>
      <c r="R739" s="13" t="s">
        <v>62</v>
      </c>
      <c r="S739" s="13" t="s">
        <v>49</v>
      </c>
      <c r="T739" s="13" t="s">
        <v>78</v>
      </c>
      <c r="U739" s="13" t="s">
        <v>79</v>
      </c>
      <c r="V739" s="13" t="s">
        <v>112</v>
      </c>
      <c r="W739" s="13" t="s">
        <v>64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  <c r="AU739" s="22" t="s">
        <v>3757</v>
      </c>
    </row>
    <row r="740" spans="1:47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54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2207</v>
      </c>
      <c r="K740" s="155" t="s">
        <v>2001</v>
      </c>
      <c r="L740" s="17" t="s">
        <v>92</v>
      </c>
      <c r="M740" s="13" t="s">
        <v>60</v>
      </c>
      <c r="N740" s="13">
        <v>1</v>
      </c>
      <c r="O740" s="13"/>
      <c r="P740" s="33" t="str">
        <f t="shared" si="221"/>
        <v>MAIN UNIT</v>
      </c>
      <c r="Q740" s="13" t="s">
        <v>61</v>
      </c>
      <c r="R740" s="13" t="s">
        <v>62</v>
      </c>
      <c r="S740" s="13" t="s">
        <v>49</v>
      </c>
      <c r="T740" s="13" t="s">
        <v>78</v>
      </c>
      <c r="U740" s="13" t="s">
        <v>79</v>
      </c>
      <c r="V740" s="13" t="s">
        <v>112</v>
      </c>
      <c r="W740" s="13" t="s">
        <v>64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  <c r="AU740" s="22" t="s">
        <v>3757</v>
      </c>
    </row>
    <row r="741" spans="1:47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47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709</v>
      </c>
      <c r="K741" s="155" t="s">
        <v>710</v>
      </c>
      <c r="L741" s="17" t="s">
        <v>67</v>
      </c>
      <c r="M741" s="13" t="s">
        <v>60</v>
      </c>
      <c r="N741" s="13">
        <v>1</v>
      </c>
      <c r="O741" s="13"/>
      <c r="P741" s="33" t="str">
        <f t="shared" si="221"/>
        <v>MAIN UNIT</v>
      </c>
      <c r="Q741" s="13" t="s">
        <v>61</v>
      </c>
      <c r="R741" s="13" t="s">
        <v>62</v>
      </c>
      <c r="S741" s="13" t="s">
        <v>49</v>
      </c>
      <c r="T741" s="13" t="s">
        <v>78</v>
      </c>
      <c r="U741" s="13" t="s">
        <v>79</v>
      </c>
      <c r="V741" s="13" t="s">
        <v>311</v>
      </c>
      <c r="W741" s="13" t="s">
        <v>109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  <c r="AU741" s="22" t="s">
        <v>3751</v>
      </c>
    </row>
    <row r="742" spans="1:47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47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1245</v>
      </c>
      <c r="K742" s="155" t="s">
        <v>710</v>
      </c>
      <c r="L742" s="17" t="s">
        <v>67</v>
      </c>
      <c r="M742" s="13" t="s">
        <v>60</v>
      </c>
      <c r="N742" s="13">
        <v>1</v>
      </c>
      <c r="O742" s="13"/>
      <c r="P742" s="33" t="str">
        <f t="shared" si="221"/>
        <v>MAIN UNIT</v>
      </c>
      <c r="Q742" s="13" t="s">
        <v>61</v>
      </c>
      <c r="R742" s="13" t="s">
        <v>62</v>
      </c>
      <c r="S742" s="13" t="s">
        <v>49</v>
      </c>
      <c r="T742" s="13" t="s">
        <v>78</v>
      </c>
      <c r="U742" s="13" t="s">
        <v>79</v>
      </c>
      <c r="V742" s="13" t="s">
        <v>311</v>
      </c>
      <c r="W742" s="13" t="s">
        <v>109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  <c r="AU742" s="22" t="s">
        <v>3751</v>
      </c>
    </row>
    <row r="743" spans="1:47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48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1334</v>
      </c>
      <c r="K743" s="155" t="s">
        <v>1335</v>
      </c>
      <c r="L743" s="17" t="s">
        <v>92</v>
      </c>
      <c r="M743" s="13" t="s">
        <v>60</v>
      </c>
      <c r="N743" s="13">
        <v>1</v>
      </c>
      <c r="O743" s="13"/>
      <c r="P743" s="33" t="str">
        <f t="shared" si="221"/>
        <v>MAIN UNIT</v>
      </c>
      <c r="Q743" s="13" t="s">
        <v>61</v>
      </c>
      <c r="R743" s="13" t="s">
        <v>62</v>
      </c>
      <c r="S743" s="13" t="s">
        <v>49</v>
      </c>
      <c r="T743" s="13" t="s">
        <v>78</v>
      </c>
      <c r="U743" s="13" t="s">
        <v>79</v>
      </c>
      <c r="V743" s="13" t="s">
        <v>1125</v>
      </c>
      <c r="W743" s="13" t="s">
        <v>1105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  <c r="AU743" s="22" t="s">
        <v>3751</v>
      </c>
    </row>
    <row r="744" spans="1:47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48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1420</v>
      </c>
      <c r="K744" s="155" t="s">
        <v>710</v>
      </c>
      <c r="L744" s="17" t="s">
        <v>92</v>
      </c>
      <c r="M744" s="13" t="s">
        <v>60</v>
      </c>
      <c r="N744" s="13">
        <v>1</v>
      </c>
      <c r="O744" s="13"/>
      <c r="P744" s="33" t="str">
        <f t="shared" si="221"/>
        <v>MAIN UNIT</v>
      </c>
      <c r="Q744" s="13" t="s">
        <v>61</v>
      </c>
      <c r="R744" s="13" t="s">
        <v>62</v>
      </c>
      <c r="S744" s="13" t="s">
        <v>49</v>
      </c>
      <c r="T744" s="13" t="s">
        <v>78</v>
      </c>
      <c r="U744" s="13" t="s">
        <v>79</v>
      </c>
      <c r="V744" s="13" t="s">
        <v>311</v>
      </c>
      <c r="W744" s="13" t="s">
        <v>109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  <c r="AU744" s="22" t="s">
        <v>3751</v>
      </c>
    </row>
    <row r="745" spans="1:47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48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1420</v>
      </c>
      <c r="K745" s="155" t="s">
        <v>710</v>
      </c>
      <c r="L745" s="17" t="s">
        <v>92</v>
      </c>
      <c r="M745" s="13" t="s">
        <v>60</v>
      </c>
      <c r="N745" s="13">
        <v>1</v>
      </c>
      <c r="O745" s="13"/>
      <c r="P745" s="33" t="str">
        <f t="shared" si="221"/>
        <v>MAIN UNIT</v>
      </c>
      <c r="Q745" s="13" t="s">
        <v>61</v>
      </c>
      <c r="R745" s="13" t="s">
        <v>62</v>
      </c>
      <c r="S745" s="13" t="s">
        <v>49</v>
      </c>
      <c r="T745" s="13" t="s">
        <v>78</v>
      </c>
      <c r="U745" s="13" t="s">
        <v>79</v>
      </c>
      <c r="V745" s="13" t="s">
        <v>311</v>
      </c>
      <c r="W745" s="13" t="s">
        <v>109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  <c r="AU745" s="22" t="s">
        <v>3751</v>
      </c>
    </row>
    <row r="746" spans="1:47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48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1421</v>
      </c>
      <c r="K746" s="155" t="s">
        <v>1422</v>
      </c>
      <c r="L746" s="17" t="s">
        <v>92</v>
      </c>
      <c r="M746" s="13" t="s">
        <v>60</v>
      </c>
      <c r="N746" s="13">
        <v>1</v>
      </c>
      <c r="O746" s="13"/>
      <c r="P746" s="33" t="str">
        <f t="shared" si="221"/>
        <v>MAIN UNIT</v>
      </c>
      <c r="Q746" s="13" t="s">
        <v>61</v>
      </c>
      <c r="R746" s="13" t="s">
        <v>62</v>
      </c>
      <c r="S746" s="13" t="s">
        <v>49</v>
      </c>
      <c r="T746" s="13" t="s">
        <v>78</v>
      </c>
      <c r="U746" s="13" t="s">
        <v>79</v>
      </c>
      <c r="V746" s="13" t="s">
        <v>311</v>
      </c>
      <c r="W746" s="13" t="s">
        <v>109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  <c r="AU746" s="22" t="s">
        <v>3240</v>
      </c>
    </row>
    <row r="747" spans="1:47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47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956</v>
      </c>
      <c r="K747" s="155" t="s">
        <v>957</v>
      </c>
      <c r="L747" s="17" t="s">
        <v>67</v>
      </c>
      <c r="M747" s="13" t="s">
        <v>60</v>
      </c>
      <c r="N747" s="13">
        <v>1</v>
      </c>
      <c r="O747" s="13"/>
      <c r="P747" s="33" t="str">
        <f t="shared" si="221"/>
        <v>MAIN UNIT</v>
      </c>
      <c r="Q747" s="13" t="s">
        <v>68</v>
      </c>
      <c r="R747" s="13" t="s">
        <v>62</v>
      </c>
      <c r="S747" s="13" t="s">
        <v>49</v>
      </c>
      <c r="T747" s="13" t="s">
        <v>78</v>
      </c>
      <c r="U747" s="13" t="s">
        <v>79</v>
      </c>
      <c r="V747" s="13" t="s">
        <v>311</v>
      </c>
      <c r="W747" s="13" t="s">
        <v>64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  <c r="AU747" s="22" t="s">
        <v>3750</v>
      </c>
    </row>
    <row r="748" spans="1:47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3172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3182</v>
      </c>
      <c r="K748" s="29" t="s">
        <v>1314</v>
      </c>
      <c r="L748" s="17" t="s">
        <v>67</v>
      </c>
      <c r="M748" s="22" t="s">
        <v>60</v>
      </c>
      <c r="N748" s="22">
        <v>1</v>
      </c>
      <c r="O748" s="22"/>
      <c r="P748" s="33" t="str">
        <f t="shared" si="221"/>
        <v>MAIN UNIT</v>
      </c>
      <c r="Q748" s="13" t="s">
        <v>61</v>
      </c>
      <c r="R748" s="22" t="s">
        <v>62</v>
      </c>
      <c r="S748" s="22" t="s">
        <v>49</v>
      </c>
      <c r="T748" s="22" t="s">
        <v>1071</v>
      </c>
      <c r="U748" s="22" t="s">
        <v>2110</v>
      </c>
      <c r="V748" s="22" t="s">
        <v>80</v>
      </c>
      <c r="W748" s="22" t="s">
        <v>901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  <c r="AU748" s="22" t="s">
        <v>3752</v>
      </c>
    </row>
    <row r="749" spans="1:47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3360</v>
      </c>
      <c r="K749" s="29" t="s">
        <v>1550</v>
      </c>
      <c r="L749" s="17" t="s">
        <v>92</v>
      </c>
      <c r="M749" s="22" t="s">
        <v>60</v>
      </c>
      <c r="N749" s="22">
        <v>1</v>
      </c>
      <c r="O749" s="22"/>
      <c r="P749" s="33" t="str">
        <f t="shared" si="221"/>
        <v>MAIN UNIT</v>
      </c>
      <c r="Q749" s="13" t="s">
        <v>61</v>
      </c>
      <c r="R749" s="22" t="s">
        <v>62</v>
      </c>
      <c r="S749" s="22" t="s">
        <v>49</v>
      </c>
      <c r="T749" s="22" t="s">
        <v>78</v>
      </c>
      <c r="U749" s="22" t="s">
        <v>78</v>
      </c>
      <c r="V749" s="22" t="s">
        <v>131</v>
      </c>
      <c r="W749" s="22" t="s">
        <v>109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  <c r="AU749" s="22" t="s">
        <v>3751</v>
      </c>
    </row>
    <row r="750" spans="1:47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48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1175</v>
      </c>
      <c r="K750" s="155" t="s">
        <v>1176</v>
      </c>
      <c r="L750" s="17" t="s">
        <v>293</v>
      </c>
      <c r="M750" s="13" t="s">
        <v>60</v>
      </c>
      <c r="N750" s="13">
        <v>1</v>
      </c>
      <c r="O750" s="13"/>
      <c r="P750" s="33" t="str">
        <f t="shared" si="221"/>
        <v>MAIN UNIT</v>
      </c>
      <c r="Q750" s="13" t="s">
        <v>68</v>
      </c>
      <c r="R750" s="13" t="s">
        <v>62</v>
      </c>
      <c r="S750" s="13" t="s">
        <v>49</v>
      </c>
      <c r="T750" s="13" t="s">
        <v>78</v>
      </c>
      <c r="U750" s="13" t="s">
        <v>79</v>
      </c>
      <c r="V750" s="13" t="s">
        <v>1177</v>
      </c>
      <c r="W750" s="13" t="s">
        <v>1101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  <c r="AU750" s="22" t="s">
        <v>3750</v>
      </c>
    </row>
    <row r="751" spans="1:47" s="12" customFormat="1">
      <c r="A751" s="33" t="str">
        <f t="shared" si="218"/>
        <v>cancel</v>
      </c>
      <c r="B751" s="152"/>
      <c r="C751" s="152" t="s">
        <v>185</v>
      </c>
      <c r="D751" s="33" t="str">
        <f t="shared" si="219"/>
        <v/>
      </c>
      <c r="E751" s="33" t="s">
        <v>185</v>
      </c>
      <c r="F751" s="13" t="s">
        <v>185</v>
      </c>
      <c r="G751" s="152" t="s">
        <v>185</v>
      </c>
      <c r="H751" s="155"/>
      <c r="I751" s="33" t="str">
        <f t="shared" si="220"/>
        <v>Cancel</v>
      </c>
      <c r="J751" s="186" t="s">
        <v>2715</v>
      </c>
      <c r="K751" s="155" t="s">
        <v>2716</v>
      </c>
      <c r="L751" s="17" t="s">
        <v>293</v>
      </c>
      <c r="M751" s="13" t="s">
        <v>60</v>
      </c>
      <c r="N751" s="13">
        <v>1</v>
      </c>
      <c r="O751" s="13"/>
      <c r="P751" s="33" t="str">
        <f t="shared" si="221"/>
        <v>MAIN UNIT</v>
      </c>
      <c r="Q751" s="13" t="s">
        <v>68</v>
      </c>
      <c r="R751" s="13" t="s">
        <v>62</v>
      </c>
      <c r="S751" s="13" t="s">
        <v>49</v>
      </c>
      <c r="T751" s="13" t="s">
        <v>78</v>
      </c>
      <c r="U751" s="13" t="s">
        <v>79</v>
      </c>
      <c r="V751" s="13" t="s">
        <v>134</v>
      </c>
      <c r="W751" s="13" t="s">
        <v>64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499582152.5142017</v>
      </c>
      <c r="AJ751" s="19">
        <f t="shared" si="227"/>
        <v>59520528.679470733</v>
      </c>
      <c r="AK751" s="20">
        <f t="shared" si="228"/>
        <v>0.11914062257814291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  <c r="AU751" s="22" t="s">
        <v>3750</v>
      </c>
    </row>
    <row r="752" spans="1:47" s="12" customFormat="1">
      <c r="A752" s="33" t="str">
        <f t="shared" si="218"/>
        <v>cancel</v>
      </c>
      <c r="B752" s="152"/>
      <c r="C752" s="152" t="s">
        <v>185</v>
      </c>
      <c r="D752" s="33" t="str">
        <f t="shared" si="219"/>
        <v/>
      </c>
      <c r="E752" s="33" t="s">
        <v>185</v>
      </c>
      <c r="F752" s="13" t="s">
        <v>185</v>
      </c>
      <c r="G752" s="152" t="s">
        <v>185</v>
      </c>
      <c r="H752" s="155"/>
      <c r="I752" s="33" t="str">
        <f t="shared" si="220"/>
        <v>Cancel</v>
      </c>
      <c r="J752" s="186" t="s">
        <v>2715</v>
      </c>
      <c r="K752" s="155" t="s">
        <v>2716</v>
      </c>
      <c r="L752" s="17" t="s">
        <v>293</v>
      </c>
      <c r="M752" s="13" t="s">
        <v>60</v>
      </c>
      <c r="N752" s="13">
        <v>1</v>
      </c>
      <c r="O752" s="13"/>
      <c r="P752" s="33" t="str">
        <f t="shared" si="221"/>
        <v>MAIN UNIT</v>
      </c>
      <c r="Q752" s="13" t="s">
        <v>68</v>
      </c>
      <c r="R752" s="13" t="s">
        <v>62</v>
      </c>
      <c r="S752" s="13" t="s">
        <v>49</v>
      </c>
      <c r="T752" s="13" t="s">
        <v>78</v>
      </c>
      <c r="U752" s="13" t="s">
        <v>79</v>
      </c>
      <c r="V752" s="13" t="s">
        <v>134</v>
      </c>
      <c r="W752" s="13" t="s">
        <v>64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499582152.5142017</v>
      </c>
      <c r="AJ752" s="19">
        <f t="shared" si="227"/>
        <v>59520528.679470733</v>
      </c>
      <c r="AK752" s="20">
        <f t="shared" si="228"/>
        <v>0.11914062257814291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  <c r="AU752" s="22" t="s">
        <v>3750</v>
      </c>
    </row>
    <row r="753" spans="1:47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41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862</v>
      </c>
      <c r="K753" s="155" t="s">
        <v>863</v>
      </c>
      <c r="L753" s="17" t="s">
        <v>77</v>
      </c>
      <c r="M753" s="13" t="s">
        <v>60</v>
      </c>
      <c r="N753" s="13">
        <v>1</v>
      </c>
      <c r="O753" s="13"/>
      <c r="P753" s="33" t="str">
        <f t="shared" si="221"/>
        <v>MAIN UNIT</v>
      </c>
      <c r="Q753" s="13" t="s">
        <v>68</v>
      </c>
      <c r="R753" s="13" t="s">
        <v>62</v>
      </c>
      <c r="S753" s="13" t="s">
        <v>51</v>
      </c>
      <c r="T753" s="13" t="s">
        <v>349</v>
      </c>
      <c r="U753" s="13" t="s">
        <v>149</v>
      </c>
      <c r="V753" s="13" t="s">
        <v>564</v>
      </c>
      <c r="W753" s="13" t="s">
        <v>64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  <c r="AU753" s="22" t="s">
        <v>3240</v>
      </c>
    </row>
    <row r="754" spans="1:47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41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571</v>
      </c>
      <c r="K754" s="155" t="s">
        <v>572</v>
      </c>
      <c r="L754" s="17" t="s">
        <v>92</v>
      </c>
      <c r="M754" s="13" t="s">
        <v>60</v>
      </c>
      <c r="N754" s="13">
        <v>1</v>
      </c>
      <c r="O754" s="13"/>
      <c r="P754" s="33" t="str">
        <f t="shared" si="221"/>
        <v>MAIN UNIT</v>
      </c>
      <c r="Q754" s="13" t="s">
        <v>61</v>
      </c>
      <c r="R754" s="13" t="s">
        <v>62</v>
      </c>
      <c r="S754" s="13" t="s">
        <v>49</v>
      </c>
      <c r="T754" s="13" t="s">
        <v>78</v>
      </c>
      <c r="U754" s="13" t="s">
        <v>79</v>
      </c>
      <c r="V754" s="13" t="s">
        <v>570</v>
      </c>
      <c r="W754" s="13" t="s">
        <v>109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  <c r="AU754" s="22" t="s">
        <v>3751</v>
      </c>
    </row>
    <row r="755" spans="1:47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41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571</v>
      </c>
      <c r="K755" s="155" t="s">
        <v>572</v>
      </c>
      <c r="L755" s="17" t="s">
        <v>92</v>
      </c>
      <c r="M755" s="13" t="s">
        <v>60</v>
      </c>
      <c r="N755" s="13">
        <v>1</v>
      </c>
      <c r="O755" s="13"/>
      <c r="P755" s="33" t="str">
        <f t="shared" si="221"/>
        <v>MAIN UNIT</v>
      </c>
      <c r="Q755" s="13" t="s">
        <v>61</v>
      </c>
      <c r="R755" s="13" t="s">
        <v>62</v>
      </c>
      <c r="S755" s="13" t="s">
        <v>49</v>
      </c>
      <c r="T755" s="13" t="s">
        <v>78</v>
      </c>
      <c r="U755" s="13" t="s">
        <v>79</v>
      </c>
      <c r="V755" s="13" t="s">
        <v>570</v>
      </c>
      <c r="W755" s="13" t="s">
        <v>109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  <c r="AU755" s="22" t="s">
        <v>3751</v>
      </c>
    </row>
    <row r="756" spans="1:47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47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768</v>
      </c>
      <c r="K756" s="155" t="s">
        <v>769</v>
      </c>
      <c r="L756" s="17" t="s">
        <v>67</v>
      </c>
      <c r="M756" s="13" t="s">
        <v>60</v>
      </c>
      <c r="N756" s="13">
        <v>1</v>
      </c>
      <c r="O756" s="13"/>
      <c r="P756" s="33" t="str">
        <f t="shared" si="221"/>
        <v>MAIN UNIT</v>
      </c>
      <c r="Q756" s="13" t="s">
        <v>61</v>
      </c>
      <c r="R756" s="13" t="s">
        <v>701</v>
      </c>
      <c r="S756" s="13" t="s">
        <v>49</v>
      </c>
      <c r="T756" s="13" t="s">
        <v>78</v>
      </c>
      <c r="U756" s="13" t="s">
        <v>79</v>
      </c>
      <c r="V756" s="13" t="s">
        <v>770</v>
      </c>
      <c r="W756" s="13" t="s">
        <v>64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  <c r="AU756" s="22" t="s">
        <v>3750</v>
      </c>
    </row>
    <row r="757" spans="1:47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41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848</v>
      </c>
      <c r="K757" s="155" t="s">
        <v>572</v>
      </c>
      <c r="L757" s="17" t="s">
        <v>67</v>
      </c>
      <c r="M757" s="13" t="s">
        <v>60</v>
      </c>
      <c r="N757" s="13">
        <v>1</v>
      </c>
      <c r="O757" s="13"/>
      <c r="P757" s="33" t="str">
        <f t="shared" si="221"/>
        <v>MAIN UNIT</v>
      </c>
      <c r="Q757" s="13" t="s">
        <v>61</v>
      </c>
      <c r="R757" s="13" t="s">
        <v>62</v>
      </c>
      <c r="S757" s="13" t="s">
        <v>49</v>
      </c>
      <c r="T757" s="13" t="s">
        <v>78</v>
      </c>
      <c r="U757" s="13" t="s">
        <v>79</v>
      </c>
      <c r="V757" s="13" t="s">
        <v>311</v>
      </c>
      <c r="W757" s="13" t="s">
        <v>109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  <c r="AU757" s="22" t="s">
        <v>3751</v>
      </c>
    </row>
    <row r="758" spans="1:47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41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861</v>
      </c>
      <c r="K758" s="155" t="s">
        <v>572</v>
      </c>
      <c r="L758" s="17" t="s">
        <v>92</v>
      </c>
      <c r="M758" s="13" t="s">
        <v>60</v>
      </c>
      <c r="N758" s="13">
        <v>1</v>
      </c>
      <c r="O758" s="13"/>
      <c r="P758" s="33" t="str">
        <f t="shared" si="221"/>
        <v>MAIN UNIT</v>
      </c>
      <c r="Q758" s="13" t="s">
        <v>61</v>
      </c>
      <c r="R758" s="13" t="s">
        <v>62</v>
      </c>
      <c r="S758" s="13" t="s">
        <v>49</v>
      </c>
      <c r="T758" s="13" t="s">
        <v>78</v>
      </c>
      <c r="U758" s="13" t="s">
        <v>79</v>
      </c>
      <c r="V758" s="13" t="s">
        <v>112</v>
      </c>
      <c r="W758" s="13" t="s">
        <v>109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  <c r="AU758" s="22" t="s">
        <v>3751</v>
      </c>
    </row>
    <row r="759" spans="1:47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48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1281</v>
      </c>
      <c r="K759" s="155" t="s">
        <v>1282</v>
      </c>
      <c r="L759" s="17" t="s">
        <v>67</v>
      </c>
      <c r="M759" s="13" t="s">
        <v>60</v>
      </c>
      <c r="N759" s="13">
        <v>1</v>
      </c>
      <c r="O759" s="13"/>
      <c r="P759" s="33" t="str">
        <f t="shared" si="221"/>
        <v>MAIN UNIT</v>
      </c>
      <c r="Q759" s="13" t="s">
        <v>61</v>
      </c>
      <c r="R759" s="13" t="s">
        <v>62</v>
      </c>
      <c r="S759" s="13" t="s">
        <v>49</v>
      </c>
      <c r="T759" s="13" t="s">
        <v>78</v>
      </c>
      <c r="U759" s="13" t="s">
        <v>79</v>
      </c>
      <c r="V759" s="13" t="s">
        <v>112</v>
      </c>
      <c r="W759" s="13" t="s">
        <v>64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  <c r="AU759" s="22" t="s">
        <v>3750</v>
      </c>
    </row>
    <row r="760" spans="1:47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48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1492</v>
      </c>
      <c r="K760" s="155" t="s">
        <v>1282</v>
      </c>
      <c r="L760" s="17" t="s">
        <v>67</v>
      </c>
      <c r="M760" s="13" t="s">
        <v>60</v>
      </c>
      <c r="N760" s="13">
        <v>1</v>
      </c>
      <c r="O760" s="13"/>
      <c r="P760" s="33" t="str">
        <f t="shared" si="221"/>
        <v>MAIN UNIT</v>
      </c>
      <c r="Q760" s="13" t="s">
        <v>61</v>
      </c>
      <c r="R760" s="13" t="s">
        <v>62</v>
      </c>
      <c r="S760" s="13" t="s">
        <v>49</v>
      </c>
      <c r="T760" s="13" t="s">
        <v>78</v>
      </c>
      <c r="U760" s="13" t="s">
        <v>79</v>
      </c>
      <c r="V760" s="13" t="s">
        <v>112</v>
      </c>
      <c r="W760" s="13" t="s">
        <v>109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  <c r="AU760" s="22" t="s">
        <v>3751</v>
      </c>
    </row>
    <row r="761" spans="1:47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48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1492</v>
      </c>
      <c r="K761" s="155" t="s">
        <v>1282</v>
      </c>
      <c r="L761" s="17" t="s">
        <v>92</v>
      </c>
      <c r="M761" s="13" t="s">
        <v>60</v>
      </c>
      <c r="N761" s="13">
        <v>1</v>
      </c>
      <c r="O761" s="13"/>
      <c r="P761" s="33" t="str">
        <f t="shared" si="221"/>
        <v>MAIN UNIT</v>
      </c>
      <c r="Q761" s="13" t="s">
        <v>61</v>
      </c>
      <c r="R761" s="13" t="s">
        <v>62</v>
      </c>
      <c r="S761" s="13" t="s">
        <v>49</v>
      </c>
      <c r="T761" s="13" t="s">
        <v>78</v>
      </c>
      <c r="U761" s="13" t="s">
        <v>79</v>
      </c>
      <c r="V761" s="13" t="s">
        <v>112</v>
      </c>
      <c r="W761" s="13" t="s">
        <v>109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  <c r="AU761" s="22" t="s">
        <v>3751</v>
      </c>
    </row>
    <row r="762" spans="1:47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48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1492</v>
      </c>
      <c r="K762" s="155" t="s">
        <v>1282</v>
      </c>
      <c r="L762" s="17" t="s">
        <v>92</v>
      </c>
      <c r="M762" s="13" t="s">
        <v>60</v>
      </c>
      <c r="N762" s="13">
        <v>1</v>
      </c>
      <c r="O762" s="13"/>
      <c r="P762" s="33" t="str">
        <f t="shared" si="221"/>
        <v>MAIN UNIT</v>
      </c>
      <c r="Q762" s="13" t="s">
        <v>61</v>
      </c>
      <c r="R762" s="13" t="s">
        <v>62</v>
      </c>
      <c r="S762" s="13" t="s">
        <v>49</v>
      </c>
      <c r="T762" s="13" t="s">
        <v>78</v>
      </c>
      <c r="U762" s="13" t="s">
        <v>79</v>
      </c>
      <c r="V762" s="13" t="s">
        <v>112</v>
      </c>
      <c r="W762" s="13" t="s">
        <v>109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  <c r="AU762" s="22" t="s">
        <v>3751</v>
      </c>
    </row>
    <row r="763" spans="1:47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3089</v>
      </c>
      <c r="K763" s="155" t="s">
        <v>1282</v>
      </c>
      <c r="L763" s="17" t="s">
        <v>92</v>
      </c>
      <c r="M763" s="13" t="s">
        <v>60</v>
      </c>
      <c r="N763" s="13">
        <v>1</v>
      </c>
      <c r="O763" s="13"/>
      <c r="P763" s="33" t="str">
        <f t="shared" si="221"/>
        <v>MAIN UNIT</v>
      </c>
      <c r="Q763" s="13" t="s">
        <v>61</v>
      </c>
      <c r="R763" s="13" t="s">
        <v>62</v>
      </c>
      <c r="S763" s="13" t="s">
        <v>49</v>
      </c>
      <c r="T763" s="13" t="s">
        <v>78</v>
      </c>
      <c r="U763" s="13" t="s">
        <v>79</v>
      </c>
      <c r="V763" s="13" t="s">
        <v>112</v>
      </c>
      <c r="W763" s="13" t="s">
        <v>109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  <c r="AU763" s="22" t="s">
        <v>3751</v>
      </c>
    </row>
    <row r="764" spans="1:47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3089</v>
      </c>
      <c r="K764" s="155" t="s">
        <v>1282</v>
      </c>
      <c r="L764" s="17" t="s">
        <v>67</v>
      </c>
      <c r="M764" s="13" t="s">
        <v>60</v>
      </c>
      <c r="N764" s="13">
        <v>1</v>
      </c>
      <c r="O764" s="13"/>
      <c r="P764" s="33" t="str">
        <f t="shared" si="221"/>
        <v>MAIN UNIT</v>
      </c>
      <c r="Q764" s="13" t="s">
        <v>61</v>
      </c>
      <c r="R764" s="13" t="s">
        <v>62</v>
      </c>
      <c r="S764" s="13" t="s">
        <v>49</v>
      </c>
      <c r="T764" s="13" t="s">
        <v>78</v>
      </c>
      <c r="U764" s="13" t="s">
        <v>79</v>
      </c>
      <c r="V764" s="13" t="s">
        <v>112</v>
      </c>
      <c r="W764" s="13" t="s">
        <v>109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  <c r="AU764" s="22" t="s">
        <v>3751</v>
      </c>
    </row>
    <row r="765" spans="1:47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41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491</v>
      </c>
      <c r="K765" s="155" t="s">
        <v>492</v>
      </c>
      <c r="L765" s="17" t="s">
        <v>92</v>
      </c>
      <c r="M765" s="13" t="s">
        <v>60</v>
      </c>
      <c r="N765" s="13">
        <v>2</v>
      </c>
      <c r="O765" s="13"/>
      <c r="P765" s="33" t="str">
        <f t="shared" si="221"/>
        <v>MAIN UNIT</v>
      </c>
      <c r="Q765" s="13" t="s">
        <v>68</v>
      </c>
      <c r="R765" s="13" t="s">
        <v>62</v>
      </c>
      <c r="S765" s="13" t="s">
        <v>49</v>
      </c>
      <c r="T765" s="13" t="s">
        <v>78</v>
      </c>
      <c r="U765" s="13" t="s">
        <v>79</v>
      </c>
      <c r="V765" s="13" t="s">
        <v>270</v>
      </c>
      <c r="W765" s="13" t="s">
        <v>109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  <c r="AU765" s="22" t="s">
        <v>3751</v>
      </c>
    </row>
    <row r="766" spans="1:47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48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1598</v>
      </c>
      <c r="K766" s="155" t="s">
        <v>1599</v>
      </c>
      <c r="L766" s="17" t="s">
        <v>67</v>
      </c>
      <c r="M766" s="13" t="s">
        <v>60</v>
      </c>
      <c r="N766" s="13">
        <v>1</v>
      </c>
      <c r="O766" s="13"/>
      <c r="P766" s="33" t="str">
        <f t="shared" si="221"/>
        <v>MAIN UNIT</v>
      </c>
      <c r="Q766" s="13" t="s">
        <v>68</v>
      </c>
      <c r="R766" s="13" t="s">
        <v>62</v>
      </c>
      <c r="S766" s="13" t="s">
        <v>49</v>
      </c>
      <c r="T766" s="13" t="s">
        <v>78</v>
      </c>
      <c r="U766" s="13" t="s">
        <v>79</v>
      </c>
      <c r="V766" s="13" t="s">
        <v>471</v>
      </c>
      <c r="W766" s="13" t="s">
        <v>109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  <c r="AU766" s="22" t="s">
        <v>3751</v>
      </c>
    </row>
    <row r="767" spans="1:47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54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2328</v>
      </c>
      <c r="K767" s="155" t="s">
        <v>1599</v>
      </c>
      <c r="L767" s="17" t="s">
        <v>92</v>
      </c>
      <c r="M767" s="13" t="s">
        <v>60</v>
      </c>
      <c r="N767" s="13">
        <v>1</v>
      </c>
      <c r="O767" s="13"/>
      <c r="P767" s="33" t="str">
        <f t="shared" si="221"/>
        <v>MAIN UNIT</v>
      </c>
      <c r="Q767" s="13" t="s">
        <v>61</v>
      </c>
      <c r="R767" s="13" t="s">
        <v>62</v>
      </c>
      <c r="S767" s="13" t="s">
        <v>49</v>
      </c>
      <c r="T767" s="13" t="s">
        <v>78</v>
      </c>
      <c r="U767" s="13" t="s">
        <v>79</v>
      </c>
      <c r="V767" s="13" t="s">
        <v>112</v>
      </c>
      <c r="W767" s="13" t="s">
        <v>64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  <c r="AU767" s="22" t="s">
        <v>3757</v>
      </c>
    </row>
    <row r="768" spans="1:47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48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1141</v>
      </c>
      <c r="K768" s="155" t="s">
        <v>1142</v>
      </c>
      <c r="L768" s="17" t="s">
        <v>92</v>
      </c>
      <c r="M768" s="13" t="s">
        <v>60</v>
      </c>
      <c r="N768" s="13">
        <v>1</v>
      </c>
      <c r="O768" s="13"/>
      <c r="P768" s="33" t="str">
        <f t="shared" si="221"/>
        <v>MAIN UNIT</v>
      </c>
      <c r="Q768" s="13" t="s">
        <v>61</v>
      </c>
      <c r="R768" s="13" t="s">
        <v>62</v>
      </c>
      <c r="S768" s="13" t="s">
        <v>50</v>
      </c>
      <c r="T768" s="13" t="s">
        <v>88</v>
      </c>
      <c r="U768" s="13" t="s">
        <v>70</v>
      </c>
      <c r="V768" s="13" t="s">
        <v>94</v>
      </c>
      <c r="W768" s="13" t="s">
        <v>703</v>
      </c>
      <c r="X768" s="135">
        <v>790000</v>
      </c>
      <c r="Y768" s="156" t="s">
        <v>1110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  <c r="AU768" s="22" t="s">
        <v>3240</v>
      </c>
    </row>
    <row r="769" spans="1:47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47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763</v>
      </c>
      <c r="K769" s="155" t="s">
        <v>764</v>
      </c>
      <c r="L769" s="17" t="s">
        <v>92</v>
      </c>
      <c r="M769" s="13" t="s">
        <v>60</v>
      </c>
      <c r="N769" s="13">
        <v>1</v>
      </c>
      <c r="O769" s="13"/>
      <c r="P769" s="33" t="str">
        <f t="shared" si="221"/>
        <v>MAIN UNIT</v>
      </c>
      <c r="Q769" s="13" t="s">
        <v>61</v>
      </c>
      <c r="R769" s="13" t="s">
        <v>260</v>
      </c>
      <c r="S769" s="13" t="s">
        <v>261</v>
      </c>
      <c r="T769" s="13" t="s">
        <v>78</v>
      </c>
      <c r="U769" s="13" t="s">
        <v>765</v>
      </c>
      <c r="V769" s="13" t="s">
        <v>766</v>
      </c>
      <c r="W769" s="13" t="s">
        <v>265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  <c r="AU769" s="22" t="s">
        <v>3752</v>
      </c>
    </row>
    <row r="770" spans="1:47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47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763</v>
      </c>
      <c r="K770" s="155" t="s">
        <v>764</v>
      </c>
      <c r="L770" s="17" t="s">
        <v>92</v>
      </c>
      <c r="M770" s="13" t="s">
        <v>60</v>
      </c>
      <c r="N770" s="13">
        <v>1</v>
      </c>
      <c r="O770" s="13"/>
      <c r="P770" s="33" t="str">
        <f t="shared" si="221"/>
        <v>MAIN UNIT</v>
      </c>
      <c r="Q770" s="13" t="s">
        <v>61</v>
      </c>
      <c r="R770" s="13" t="s">
        <v>260</v>
      </c>
      <c r="S770" s="13" t="s">
        <v>261</v>
      </c>
      <c r="T770" s="13" t="s">
        <v>78</v>
      </c>
      <c r="U770" s="13" t="s">
        <v>765</v>
      </c>
      <c r="V770" s="13" t="s">
        <v>766</v>
      </c>
      <c r="W770" s="13" t="s">
        <v>265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  <c r="AU770" s="22" t="s">
        <v>3752</v>
      </c>
    </row>
    <row r="771" spans="1:47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54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2037</v>
      </c>
      <c r="K771" s="155" t="s">
        <v>2038</v>
      </c>
      <c r="L771" s="17" t="s">
        <v>67</v>
      </c>
      <c r="M771" s="13" t="s">
        <v>60</v>
      </c>
      <c r="N771" s="13">
        <v>1</v>
      </c>
      <c r="O771" s="13"/>
      <c r="P771" s="33" t="str">
        <f t="shared" si="221"/>
        <v>MAIN UNIT</v>
      </c>
      <c r="Q771" s="13" t="s">
        <v>68</v>
      </c>
      <c r="R771" s="13" t="s">
        <v>62</v>
      </c>
      <c r="S771" s="13" t="s">
        <v>49</v>
      </c>
      <c r="T771" s="13" t="s">
        <v>78</v>
      </c>
      <c r="U771" s="13" t="s">
        <v>79</v>
      </c>
      <c r="V771" s="13" t="s">
        <v>131</v>
      </c>
      <c r="W771" s="13" t="s">
        <v>109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  <c r="AU771" s="22" t="s">
        <v>3751</v>
      </c>
    </row>
    <row r="772" spans="1:47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55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2550</v>
      </c>
      <c r="K772" s="155" t="s">
        <v>2551</v>
      </c>
      <c r="L772" s="17" t="s">
        <v>92</v>
      </c>
      <c r="M772" s="13" t="s">
        <v>60</v>
      </c>
      <c r="N772" s="13">
        <v>1</v>
      </c>
      <c r="O772" s="13"/>
      <c r="P772" s="33" t="str">
        <f t="shared" si="221"/>
        <v>MAIN UNIT</v>
      </c>
      <c r="Q772" s="13" t="s">
        <v>68</v>
      </c>
      <c r="R772" s="13" t="s">
        <v>62</v>
      </c>
      <c r="S772" s="13" t="s">
        <v>51</v>
      </c>
      <c r="T772" s="13" t="s">
        <v>2552</v>
      </c>
      <c r="U772" s="13" t="s">
        <v>149</v>
      </c>
      <c r="V772" s="13" t="s">
        <v>134</v>
      </c>
      <c r="W772" s="13" t="s">
        <v>64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  <c r="AU772" s="22" t="s">
        <v>3240</v>
      </c>
    </row>
    <row r="773" spans="1:47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55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2550</v>
      </c>
      <c r="K773" s="155" t="s">
        <v>2551</v>
      </c>
      <c r="L773" s="17" t="s">
        <v>67</v>
      </c>
      <c r="M773" s="13" t="s">
        <v>60</v>
      </c>
      <c r="N773" s="13">
        <v>1</v>
      </c>
      <c r="O773" s="13"/>
      <c r="P773" s="33" t="str">
        <f t="shared" si="221"/>
        <v>MAIN UNIT</v>
      </c>
      <c r="Q773" s="13" t="s">
        <v>68</v>
      </c>
      <c r="R773" s="13" t="s">
        <v>62</v>
      </c>
      <c r="S773" s="13" t="s">
        <v>51</v>
      </c>
      <c r="T773" s="13" t="s">
        <v>2552</v>
      </c>
      <c r="U773" s="13" t="s">
        <v>149</v>
      </c>
      <c r="V773" s="13" t="s">
        <v>134</v>
      </c>
      <c r="W773" s="13" t="s">
        <v>64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  <c r="AU773" s="22" t="s">
        <v>3240</v>
      </c>
    </row>
    <row r="774" spans="1:47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185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185</v>
      </c>
      <c r="F774" s="13" t="s">
        <v>185</v>
      </c>
      <c r="G774" s="152" t="s">
        <v>185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2654</v>
      </c>
      <c r="K774" s="155" t="s">
        <v>2655</v>
      </c>
      <c r="L774" s="17" t="s">
        <v>77</v>
      </c>
      <c r="M774" s="13" t="s">
        <v>60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68</v>
      </c>
      <c r="R774" s="13" t="s">
        <v>62</v>
      </c>
      <c r="S774" s="13" t="s">
        <v>50</v>
      </c>
      <c r="T774" s="13" t="s">
        <v>93</v>
      </c>
      <c r="U774" s="13" t="s">
        <v>70</v>
      </c>
      <c r="V774" s="13" t="s">
        <v>169</v>
      </c>
      <c r="W774" s="13" t="s">
        <v>64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499582152.5142017</v>
      </c>
      <c r="AJ774" s="19">
        <f t="shared" ref="AJ774:AJ837" si="245">IF(P774="C66 SERVICE","",SUMIFS(AC:AC,F:F,F774,G:G,G774,E:E,E774))</f>
        <v>59520528.679470733</v>
      </c>
      <c r="AK774" s="20">
        <f t="shared" ref="AK774:AK837" si="246">IF(AJ774&gt;0,AJ774/AI774,"")</f>
        <v>0.11914062257814291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  <c r="AU774" s="22" t="s">
        <v>3240</v>
      </c>
    </row>
    <row r="775" spans="1:47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41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229</v>
      </c>
      <c r="K775" s="155" t="s">
        <v>230</v>
      </c>
      <c r="L775" s="17" t="s">
        <v>67</v>
      </c>
      <c r="M775" s="13" t="s">
        <v>60</v>
      </c>
      <c r="N775" s="13">
        <v>2</v>
      </c>
      <c r="O775" s="13"/>
      <c r="P775" s="33" t="str">
        <f t="shared" si="240"/>
        <v>MAIN UNIT</v>
      </c>
      <c r="Q775" s="13" t="s">
        <v>68</v>
      </c>
      <c r="R775" s="13" t="s">
        <v>62</v>
      </c>
      <c r="S775" s="13" t="s">
        <v>49</v>
      </c>
      <c r="T775" s="13" t="s">
        <v>78</v>
      </c>
      <c r="U775" s="13" t="s">
        <v>79</v>
      </c>
      <c r="V775" s="13" t="s">
        <v>126</v>
      </c>
      <c r="W775" s="13" t="s">
        <v>64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  <c r="AU775" s="22" t="s">
        <v>3750</v>
      </c>
    </row>
    <row r="776" spans="1:47" s="12" customFormat="1">
      <c r="A776" s="33" t="str">
        <f t="shared" si="237"/>
        <v>cancel</v>
      </c>
      <c r="B776" s="152"/>
      <c r="C776" s="152" t="s">
        <v>185</v>
      </c>
      <c r="D776" s="33" t="str">
        <f t="shared" si="238"/>
        <v/>
      </c>
      <c r="E776" s="33" t="s">
        <v>185</v>
      </c>
      <c r="F776" s="13" t="s">
        <v>185</v>
      </c>
      <c r="G776" s="152" t="s">
        <v>185</v>
      </c>
      <c r="H776" s="155"/>
      <c r="I776" s="33" t="str">
        <f t="shared" si="239"/>
        <v>Cancel</v>
      </c>
      <c r="J776" s="186" t="s">
        <v>2636</v>
      </c>
      <c r="K776" s="155" t="s">
        <v>2637</v>
      </c>
      <c r="L776" s="17" t="s">
        <v>67</v>
      </c>
      <c r="M776" s="13" t="s">
        <v>60</v>
      </c>
      <c r="N776" s="13">
        <v>1</v>
      </c>
      <c r="O776" s="13"/>
      <c r="P776" s="33" t="str">
        <f t="shared" si="240"/>
        <v>MAIN UNIT</v>
      </c>
      <c r="Q776" s="13" t="s">
        <v>61</v>
      </c>
      <c r="R776" s="13" t="s">
        <v>62</v>
      </c>
      <c r="S776" s="13" t="s">
        <v>49</v>
      </c>
      <c r="T776" s="13" t="s">
        <v>78</v>
      </c>
      <c r="U776" s="13" t="s">
        <v>79</v>
      </c>
      <c r="V776" s="13" t="s">
        <v>134</v>
      </c>
      <c r="W776" s="13" t="s">
        <v>109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499582152.5142017</v>
      </c>
      <c r="AJ776" s="19">
        <f t="shared" si="245"/>
        <v>59520528.679470733</v>
      </c>
      <c r="AK776" s="20">
        <f t="shared" si="246"/>
        <v>0.11914062257814291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  <c r="AU776" s="22" t="s">
        <v>3751</v>
      </c>
    </row>
    <row r="777" spans="1:47" s="12" customFormat="1">
      <c r="A777" s="33" t="str">
        <f t="shared" si="237"/>
        <v>cancel</v>
      </c>
      <c r="B777" s="152"/>
      <c r="C777" s="152" t="s">
        <v>185</v>
      </c>
      <c r="D777" s="33" t="str">
        <f t="shared" si="238"/>
        <v/>
      </c>
      <c r="E777" s="33" t="s">
        <v>185</v>
      </c>
      <c r="F777" s="13" t="s">
        <v>185</v>
      </c>
      <c r="G777" s="152" t="s">
        <v>185</v>
      </c>
      <c r="H777" s="155"/>
      <c r="I777" s="33" t="str">
        <f t="shared" si="239"/>
        <v>Cancel</v>
      </c>
      <c r="J777" s="186" t="s">
        <v>2636</v>
      </c>
      <c r="K777" s="155" t="s">
        <v>2637</v>
      </c>
      <c r="L777" s="17" t="s">
        <v>92</v>
      </c>
      <c r="M777" s="13" t="s">
        <v>60</v>
      </c>
      <c r="N777" s="13">
        <v>2</v>
      </c>
      <c r="O777" s="13"/>
      <c r="P777" s="33" t="str">
        <f t="shared" si="240"/>
        <v>MAIN UNIT</v>
      </c>
      <c r="Q777" s="13" t="s">
        <v>61</v>
      </c>
      <c r="R777" s="13" t="s">
        <v>62</v>
      </c>
      <c r="S777" s="13" t="s">
        <v>49</v>
      </c>
      <c r="T777" s="13" t="s">
        <v>78</v>
      </c>
      <c r="U777" s="13" t="s">
        <v>79</v>
      </c>
      <c r="V777" s="13" t="s">
        <v>134</v>
      </c>
      <c r="W777" s="13" t="s">
        <v>109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499582152.5142017</v>
      </c>
      <c r="AJ777" s="19">
        <f t="shared" si="245"/>
        <v>59520528.679470733</v>
      </c>
      <c r="AK777" s="20">
        <f t="shared" si="246"/>
        <v>0.11914062257814291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  <c r="AU777" s="22" t="s">
        <v>3751</v>
      </c>
    </row>
    <row r="778" spans="1:47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53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1900</v>
      </c>
      <c r="K778" s="155" t="s">
        <v>1901</v>
      </c>
      <c r="L778" s="17" t="s">
        <v>92</v>
      </c>
      <c r="M778" s="13" t="s">
        <v>60</v>
      </c>
      <c r="N778" s="13">
        <v>1</v>
      </c>
      <c r="O778" s="13"/>
      <c r="P778" s="33" t="str">
        <f t="shared" si="240"/>
        <v>MAIN UNIT</v>
      </c>
      <c r="Q778" s="13" t="s">
        <v>61</v>
      </c>
      <c r="R778" s="13" t="s">
        <v>62</v>
      </c>
      <c r="S778" s="13" t="s">
        <v>49</v>
      </c>
      <c r="T778" s="13" t="s">
        <v>78</v>
      </c>
      <c r="U778" s="13" t="s">
        <v>79</v>
      </c>
      <c r="V778" s="13" t="s">
        <v>131</v>
      </c>
      <c r="W778" s="13" t="s">
        <v>109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  <c r="AU778" s="22" t="s">
        <v>3751</v>
      </c>
    </row>
    <row r="779" spans="1:47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53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1900</v>
      </c>
      <c r="K779" s="155" t="s">
        <v>1901</v>
      </c>
      <c r="L779" s="17" t="s">
        <v>92</v>
      </c>
      <c r="M779" s="13" t="s">
        <v>60</v>
      </c>
      <c r="N779" s="13">
        <v>1</v>
      </c>
      <c r="O779" s="13"/>
      <c r="P779" s="33" t="str">
        <f t="shared" si="240"/>
        <v>MAIN UNIT</v>
      </c>
      <c r="Q779" s="13" t="s">
        <v>61</v>
      </c>
      <c r="R779" s="13" t="s">
        <v>62</v>
      </c>
      <c r="S779" s="13" t="s">
        <v>49</v>
      </c>
      <c r="T779" s="13" t="s">
        <v>78</v>
      </c>
      <c r="U779" s="13" t="s">
        <v>79</v>
      </c>
      <c r="V779" s="13" t="s">
        <v>131</v>
      </c>
      <c r="W779" s="13" t="s">
        <v>109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  <c r="AU779" s="22" t="s">
        <v>3751</v>
      </c>
    </row>
    <row r="780" spans="1:47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53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1958</v>
      </c>
      <c r="K780" s="155" t="s">
        <v>1901</v>
      </c>
      <c r="L780" s="17" t="s">
        <v>1959</v>
      </c>
      <c r="M780" s="13" t="s">
        <v>60</v>
      </c>
      <c r="N780" s="13">
        <v>1</v>
      </c>
      <c r="O780" s="13"/>
      <c r="P780" s="33" t="str">
        <f t="shared" si="240"/>
        <v>MAIN UNIT</v>
      </c>
      <c r="Q780" s="13" t="s">
        <v>61</v>
      </c>
      <c r="R780" s="13" t="s">
        <v>62</v>
      </c>
      <c r="S780" s="13" t="s">
        <v>49</v>
      </c>
      <c r="T780" s="13" t="s">
        <v>78</v>
      </c>
      <c r="U780" s="13" t="s">
        <v>79</v>
      </c>
      <c r="V780" s="13" t="s">
        <v>131</v>
      </c>
      <c r="W780" s="13" t="s">
        <v>109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  <c r="AU780" s="22" t="s">
        <v>3751</v>
      </c>
    </row>
    <row r="781" spans="1:47" s="12" customFormat="1">
      <c r="A781" s="33" t="str">
        <f t="shared" si="237"/>
        <v>cancel</v>
      </c>
      <c r="B781" s="152"/>
      <c r="C781" s="152" t="s">
        <v>185</v>
      </c>
      <c r="D781" s="33" t="str">
        <f t="shared" si="238"/>
        <v/>
      </c>
      <c r="E781" s="33" t="s">
        <v>185</v>
      </c>
      <c r="F781" s="13" t="s">
        <v>185</v>
      </c>
      <c r="G781" s="152" t="s">
        <v>185</v>
      </c>
      <c r="H781" s="155"/>
      <c r="I781" s="33" t="str">
        <f t="shared" si="239"/>
        <v>Cancel</v>
      </c>
      <c r="J781" s="186" t="s">
        <v>2647</v>
      </c>
      <c r="K781" s="155" t="s">
        <v>2648</v>
      </c>
      <c r="L781" s="17" t="s">
        <v>67</v>
      </c>
      <c r="M781" s="13" t="s">
        <v>60</v>
      </c>
      <c r="N781" s="13">
        <v>1</v>
      </c>
      <c r="O781" s="13"/>
      <c r="P781" s="33" t="str">
        <f t="shared" si="240"/>
        <v>MAIN UNIT</v>
      </c>
      <c r="Q781" s="13" t="s">
        <v>68</v>
      </c>
      <c r="R781" s="13" t="s">
        <v>62</v>
      </c>
      <c r="S781" s="13" t="s">
        <v>51</v>
      </c>
      <c r="T781" s="13" t="s">
        <v>2649</v>
      </c>
      <c r="U781" s="13" t="s">
        <v>149</v>
      </c>
      <c r="V781" s="13" t="s">
        <v>734</v>
      </c>
      <c r="W781" s="13" t="s">
        <v>64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499582152.5142017</v>
      </c>
      <c r="AJ781" s="19">
        <f t="shared" si="245"/>
        <v>59520528.679470733</v>
      </c>
      <c r="AK781" s="20">
        <f t="shared" si="246"/>
        <v>0.11914062257814291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  <c r="AU781" s="22" t="s">
        <v>3240</v>
      </c>
    </row>
    <row r="782" spans="1:47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53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1878</v>
      </c>
      <c r="K782" s="155" t="s">
        <v>1879</v>
      </c>
      <c r="L782" s="17" t="s">
        <v>516</v>
      </c>
      <c r="M782" s="13" t="s">
        <v>60</v>
      </c>
      <c r="N782" s="13">
        <v>0</v>
      </c>
      <c r="O782" s="13">
        <v>12</v>
      </c>
      <c r="P782" s="33" t="str">
        <f t="shared" si="240"/>
        <v>SERVICE/ PARTS</v>
      </c>
      <c r="Q782" s="13" t="s">
        <v>61</v>
      </c>
      <c r="R782" s="13" t="s">
        <v>62</v>
      </c>
      <c r="S782" s="13" t="s">
        <v>50</v>
      </c>
      <c r="T782" s="13" t="s">
        <v>93</v>
      </c>
      <c r="U782" s="13" t="s">
        <v>89</v>
      </c>
      <c r="V782" s="13" t="s">
        <v>84</v>
      </c>
      <c r="W782" s="13" t="s">
        <v>64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  <c r="AU782" s="22" t="s">
        <v>3240</v>
      </c>
    </row>
    <row r="783" spans="1:47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47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1019</v>
      </c>
      <c r="K783" s="155" t="s">
        <v>1020</v>
      </c>
      <c r="L783" s="17" t="s">
        <v>67</v>
      </c>
      <c r="M783" s="13" t="s">
        <v>60</v>
      </c>
      <c r="N783" s="13">
        <v>1</v>
      </c>
      <c r="O783" s="13"/>
      <c r="P783" s="33" t="str">
        <f t="shared" si="240"/>
        <v>MAIN UNIT</v>
      </c>
      <c r="Q783" s="13" t="s">
        <v>68</v>
      </c>
      <c r="R783" s="13" t="s">
        <v>62</v>
      </c>
      <c r="S783" s="13" t="s">
        <v>50</v>
      </c>
      <c r="T783" s="13" t="s">
        <v>93</v>
      </c>
      <c r="U783" s="13" t="s">
        <v>89</v>
      </c>
      <c r="V783" s="13" t="s">
        <v>84</v>
      </c>
      <c r="W783" s="13" t="s">
        <v>64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  <c r="AU783" s="22" t="s">
        <v>3240</v>
      </c>
    </row>
    <row r="784" spans="1:47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47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1019</v>
      </c>
      <c r="K784" s="155" t="s">
        <v>1020</v>
      </c>
      <c r="L784" s="17" t="s">
        <v>2889</v>
      </c>
      <c r="M784" s="13" t="s">
        <v>377</v>
      </c>
      <c r="N784" s="13">
        <v>1</v>
      </c>
      <c r="O784" s="13"/>
      <c r="P784" s="33" t="str">
        <f t="shared" si="240"/>
        <v>MAIN UNIT</v>
      </c>
      <c r="Q784" s="13" t="s">
        <v>68</v>
      </c>
      <c r="R784" s="13" t="s">
        <v>2055</v>
      </c>
      <c r="S784" s="13" t="s">
        <v>50</v>
      </c>
      <c r="T784" s="13" t="s">
        <v>93</v>
      </c>
      <c r="U784" s="13" t="s">
        <v>89</v>
      </c>
      <c r="V784" s="13" t="s">
        <v>84</v>
      </c>
      <c r="W784" s="13" t="s">
        <v>64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  <c r="AU784" s="22" t="s">
        <v>3240</v>
      </c>
    </row>
    <row r="785" spans="1:47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47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1153</v>
      </c>
      <c r="K785" s="155" t="s">
        <v>1154</v>
      </c>
      <c r="L785" s="17" t="s">
        <v>92</v>
      </c>
      <c r="M785" s="13" t="s">
        <v>60</v>
      </c>
      <c r="N785" s="13">
        <v>1</v>
      </c>
      <c r="O785" s="13"/>
      <c r="P785" s="33" t="str">
        <f t="shared" si="240"/>
        <v>MAIN UNIT</v>
      </c>
      <c r="Q785" s="13" t="s">
        <v>68</v>
      </c>
      <c r="R785" s="13" t="s">
        <v>62</v>
      </c>
      <c r="S785" s="13" t="s">
        <v>49</v>
      </c>
      <c r="T785" s="13" t="s">
        <v>78</v>
      </c>
      <c r="U785" s="13" t="s">
        <v>79</v>
      </c>
      <c r="V785" s="13" t="s">
        <v>672</v>
      </c>
      <c r="W785" s="13" t="s">
        <v>109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  <c r="AU785" s="22" t="s">
        <v>3752</v>
      </c>
    </row>
    <row r="786" spans="1:47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47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1153</v>
      </c>
      <c r="K786" s="155" t="s">
        <v>1154</v>
      </c>
      <c r="L786" s="17" t="s">
        <v>67</v>
      </c>
      <c r="M786" s="13" t="s">
        <v>60</v>
      </c>
      <c r="N786" s="13">
        <v>1</v>
      </c>
      <c r="O786" s="13"/>
      <c r="P786" s="33" t="str">
        <f t="shared" si="240"/>
        <v>MAIN UNIT</v>
      </c>
      <c r="Q786" s="13" t="s">
        <v>68</v>
      </c>
      <c r="R786" s="13" t="s">
        <v>62</v>
      </c>
      <c r="S786" s="13" t="s">
        <v>49</v>
      </c>
      <c r="T786" s="13" t="s">
        <v>78</v>
      </c>
      <c r="U786" s="13" t="s">
        <v>79</v>
      </c>
      <c r="V786" s="13" t="s">
        <v>672</v>
      </c>
      <c r="W786" s="13" t="s">
        <v>109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  <c r="AU786" s="22" t="s">
        <v>3752</v>
      </c>
    </row>
    <row r="787" spans="1:47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41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565</v>
      </c>
      <c r="K787" s="155" t="s">
        <v>566</v>
      </c>
      <c r="L787" s="17" t="s">
        <v>293</v>
      </c>
      <c r="M787" s="13" t="s">
        <v>60</v>
      </c>
      <c r="N787" s="13">
        <v>1</v>
      </c>
      <c r="O787" s="13"/>
      <c r="P787" s="33" t="str">
        <f t="shared" si="240"/>
        <v>MAIN UNIT</v>
      </c>
      <c r="Q787" s="13" t="s">
        <v>68</v>
      </c>
      <c r="R787" s="13" t="s">
        <v>62</v>
      </c>
      <c r="S787" s="13" t="s">
        <v>49</v>
      </c>
      <c r="T787" s="13" t="s">
        <v>249</v>
      </c>
      <c r="U787" s="13" t="s">
        <v>79</v>
      </c>
      <c r="V787" s="13" t="s">
        <v>80</v>
      </c>
      <c r="W787" s="13" t="s">
        <v>64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  <c r="AU787" s="22" t="s">
        <v>3240</v>
      </c>
    </row>
    <row r="788" spans="1:47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41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565</v>
      </c>
      <c r="K788" s="155" t="s">
        <v>567</v>
      </c>
      <c r="L788" s="17" t="s">
        <v>293</v>
      </c>
      <c r="M788" s="13" t="s">
        <v>60</v>
      </c>
      <c r="N788" s="13">
        <v>1</v>
      </c>
      <c r="O788" s="13"/>
      <c r="P788" s="33" t="str">
        <f t="shared" si="240"/>
        <v>MAIN UNIT</v>
      </c>
      <c r="Q788" s="13" t="s">
        <v>68</v>
      </c>
      <c r="R788" s="13" t="s">
        <v>62</v>
      </c>
      <c r="S788" s="13" t="s">
        <v>49</v>
      </c>
      <c r="T788" s="13" t="s">
        <v>249</v>
      </c>
      <c r="U788" s="13" t="s">
        <v>79</v>
      </c>
      <c r="V788" s="13" t="s">
        <v>80</v>
      </c>
      <c r="W788" s="13" t="s">
        <v>64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  <c r="AU788" s="22" t="s">
        <v>3240</v>
      </c>
    </row>
    <row r="789" spans="1:47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47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1021</v>
      </c>
      <c r="K789" s="155" t="s">
        <v>566</v>
      </c>
      <c r="L789" s="17" t="s">
        <v>293</v>
      </c>
      <c r="M789" s="13" t="s">
        <v>60</v>
      </c>
      <c r="N789" s="13">
        <v>1</v>
      </c>
      <c r="O789" s="13"/>
      <c r="P789" s="33" t="str">
        <f t="shared" si="240"/>
        <v>MAIN UNIT</v>
      </c>
      <c r="Q789" s="13" t="s">
        <v>61</v>
      </c>
      <c r="R789" s="13" t="s">
        <v>62</v>
      </c>
      <c r="S789" s="13" t="s">
        <v>49</v>
      </c>
      <c r="T789" s="13" t="s">
        <v>78</v>
      </c>
      <c r="U789" s="13" t="s">
        <v>79</v>
      </c>
      <c r="V789" s="13" t="s">
        <v>311</v>
      </c>
      <c r="W789" s="13" t="s">
        <v>64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  <c r="AU789" s="22" t="s">
        <v>3750</v>
      </c>
    </row>
    <row r="790" spans="1:47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47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1021</v>
      </c>
      <c r="K790" s="155" t="s">
        <v>566</v>
      </c>
      <c r="L790" s="17" t="s">
        <v>293</v>
      </c>
      <c r="M790" s="13" t="s">
        <v>60</v>
      </c>
      <c r="N790" s="13">
        <v>1</v>
      </c>
      <c r="O790" s="13"/>
      <c r="P790" s="33" t="str">
        <f t="shared" si="240"/>
        <v>MAIN UNIT</v>
      </c>
      <c r="Q790" s="13" t="s">
        <v>61</v>
      </c>
      <c r="R790" s="13" t="s">
        <v>62</v>
      </c>
      <c r="S790" s="13" t="s">
        <v>49</v>
      </c>
      <c r="T790" s="13" t="s">
        <v>78</v>
      </c>
      <c r="U790" s="13" t="s">
        <v>79</v>
      </c>
      <c r="V790" s="13" t="s">
        <v>311</v>
      </c>
      <c r="W790" s="13" t="s">
        <v>64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  <c r="AU790" s="22" t="s">
        <v>3750</v>
      </c>
    </row>
    <row r="791" spans="1:47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53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1710</v>
      </c>
      <c r="K791" s="155" t="s">
        <v>566</v>
      </c>
      <c r="L791" s="17" t="s">
        <v>293</v>
      </c>
      <c r="M791" s="13" t="s">
        <v>60</v>
      </c>
      <c r="N791" s="13">
        <v>1</v>
      </c>
      <c r="O791" s="13"/>
      <c r="P791" s="33" t="str">
        <f t="shared" si="240"/>
        <v>MAIN UNIT</v>
      </c>
      <c r="Q791" s="13" t="s">
        <v>61</v>
      </c>
      <c r="R791" s="13" t="s">
        <v>62</v>
      </c>
      <c r="S791" s="13" t="s">
        <v>49</v>
      </c>
      <c r="T791" s="13" t="s">
        <v>78</v>
      </c>
      <c r="U791" s="13" t="s">
        <v>79</v>
      </c>
      <c r="V791" s="13" t="s">
        <v>311</v>
      </c>
      <c r="W791" s="13" t="s">
        <v>64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  <c r="AU791" s="22" t="s">
        <v>3750</v>
      </c>
    </row>
    <row r="792" spans="1:47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53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1710</v>
      </c>
      <c r="K792" s="155" t="s">
        <v>566</v>
      </c>
      <c r="L792" s="17" t="s">
        <v>293</v>
      </c>
      <c r="M792" s="13" t="s">
        <v>60</v>
      </c>
      <c r="N792" s="13">
        <v>1</v>
      </c>
      <c r="O792" s="13"/>
      <c r="P792" s="33" t="str">
        <f t="shared" si="240"/>
        <v>MAIN UNIT</v>
      </c>
      <c r="Q792" s="13" t="s">
        <v>61</v>
      </c>
      <c r="R792" s="13" t="s">
        <v>62</v>
      </c>
      <c r="S792" s="13" t="s">
        <v>49</v>
      </c>
      <c r="T792" s="13" t="s">
        <v>78</v>
      </c>
      <c r="U792" s="13" t="s">
        <v>79</v>
      </c>
      <c r="V792" s="13" t="s">
        <v>311</v>
      </c>
      <c r="W792" s="13" t="s">
        <v>64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  <c r="AU792" s="22" t="s">
        <v>3750</v>
      </c>
    </row>
    <row r="793" spans="1:47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53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1710</v>
      </c>
      <c r="K793" s="155" t="s">
        <v>566</v>
      </c>
      <c r="L793" s="17" t="s">
        <v>293</v>
      </c>
      <c r="M793" s="13" t="s">
        <v>60</v>
      </c>
      <c r="N793" s="13">
        <v>1</v>
      </c>
      <c r="O793" s="13"/>
      <c r="P793" s="33" t="str">
        <f t="shared" si="240"/>
        <v>MAIN UNIT</v>
      </c>
      <c r="Q793" s="13" t="s">
        <v>61</v>
      </c>
      <c r="R793" s="13" t="s">
        <v>62</v>
      </c>
      <c r="S793" s="13" t="s">
        <v>49</v>
      </c>
      <c r="T793" s="13" t="s">
        <v>78</v>
      </c>
      <c r="U793" s="13" t="s">
        <v>79</v>
      </c>
      <c r="V793" s="13" t="s">
        <v>311</v>
      </c>
      <c r="W793" s="13" t="s">
        <v>64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  <c r="AU793" s="22" t="s">
        <v>3750</v>
      </c>
    </row>
    <row r="794" spans="1:47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53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1710</v>
      </c>
      <c r="K794" s="155" t="s">
        <v>566</v>
      </c>
      <c r="L794" s="17" t="s">
        <v>293</v>
      </c>
      <c r="M794" s="13" t="s">
        <v>60</v>
      </c>
      <c r="N794" s="13">
        <v>1</v>
      </c>
      <c r="O794" s="13"/>
      <c r="P794" s="33" t="str">
        <f t="shared" si="240"/>
        <v>MAIN UNIT</v>
      </c>
      <c r="Q794" s="13" t="s">
        <v>61</v>
      </c>
      <c r="R794" s="13" t="s">
        <v>62</v>
      </c>
      <c r="S794" s="13" t="s">
        <v>49</v>
      </c>
      <c r="T794" s="13" t="s">
        <v>78</v>
      </c>
      <c r="U794" s="13" t="s">
        <v>79</v>
      </c>
      <c r="V794" s="13" t="s">
        <v>311</v>
      </c>
      <c r="W794" s="13" t="s">
        <v>64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  <c r="AU794" s="22" t="s">
        <v>3750</v>
      </c>
    </row>
    <row r="795" spans="1:47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53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2127</v>
      </c>
      <c r="K795" s="155" t="s">
        <v>566</v>
      </c>
      <c r="L795" s="17" t="s">
        <v>293</v>
      </c>
      <c r="M795" s="13" t="s">
        <v>60</v>
      </c>
      <c r="N795" s="13">
        <v>1</v>
      </c>
      <c r="O795" s="13"/>
      <c r="P795" s="33" t="str">
        <f t="shared" si="240"/>
        <v>MAIN UNIT</v>
      </c>
      <c r="Q795" s="13" t="s">
        <v>61</v>
      </c>
      <c r="R795" s="13" t="s">
        <v>62</v>
      </c>
      <c r="S795" s="13" t="s">
        <v>49</v>
      </c>
      <c r="T795" s="13" t="s">
        <v>78</v>
      </c>
      <c r="U795" s="13" t="s">
        <v>79</v>
      </c>
      <c r="V795" s="13" t="s">
        <v>311</v>
      </c>
      <c r="W795" s="13" t="s">
        <v>64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  <c r="AU795" s="22" t="s">
        <v>3757</v>
      </c>
    </row>
    <row r="796" spans="1:47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53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2127</v>
      </c>
      <c r="K796" s="155" t="s">
        <v>566</v>
      </c>
      <c r="L796" s="17" t="s">
        <v>293</v>
      </c>
      <c r="M796" s="13" t="s">
        <v>60</v>
      </c>
      <c r="N796" s="13">
        <v>1</v>
      </c>
      <c r="O796" s="13"/>
      <c r="P796" s="33" t="str">
        <f t="shared" si="240"/>
        <v>MAIN UNIT</v>
      </c>
      <c r="Q796" s="13" t="s">
        <v>61</v>
      </c>
      <c r="R796" s="13" t="s">
        <v>62</v>
      </c>
      <c r="S796" s="13" t="s">
        <v>49</v>
      </c>
      <c r="T796" s="13" t="s">
        <v>78</v>
      </c>
      <c r="U796" s="13" t="s">
        <v>79</v>
      </c>
      <c r="V796" s="13" t="s">
        <v>311</v>
      </c>
      <c r="W796" s="13" t="s">
        <v>64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  <c r="AU796" s="22" t="s">
        <v>3757</v>
      </c>
    </row>
    <row r="797" spans="1:47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53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2127</v>
      </c>
      <c r="K797" s="155" t="s">
        <v>566</v>
      </c>
      <c r="L797" s="17" t="s">
        <v>293</v>
      </c>
      <c r="M797" s="13" t="s">
        <v>60</v>
      </c>
      <c r="N797" s="13">
        <v>1</v>
      </c>
      <c r="O797" s="13"/>
      <c r="P797" s="33" t="str">
        <f t="shared" si="240"/>
        <v>MAIN UNIT</v>
      </c>
      <c r="Q797" s="13" t="s">
        <v>61</v>
      </c>
      <c r="R797" s="13" t="s">
        <v>62</v>
      </c>
      <c r="S797" s="13" t="s">
        <v>49</v>
      </c>
      <c r="T797" s="13" t="s">
        <v>78</v>
      </c>
      <c r="U797" s="13" t="s">
        <v>79</v>
      </c>
      <c r="V797" s="13" t="s">
        <v>311</v>
      </c>
      <c r="W797" s="13" t="s">
        <v>64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  <c r="AU797" s="22" t="s">
        <v>3757</v>
      </c>
    </row>
    <row r="798" spans="1:47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53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2127</v>
      </c>
      <c r="K798" s="155" t="s">
        <v>566</v>
      </c>
      <c r="L798" s="17" t="s">
        <v>293</v>
      </c>
      <c r="M798" s="13" t="s">
        <v>60</v>
      </c>
      <c r="N798" s="13">
        <v>1</v>
      </c>
      <c r="O798" s="13"/>
      <c r="P798" s="33" t="str">
        <f t="shared" si="240"/>
        <v>MAIN UNIT</v>
      </c>
      <c r="Q798" s="13" t="s">
        <v>61</v>
      </c>
      <c r="R798" s="13" t="s">
        <v>62</v>
      </c>
      <c r="S798" s="13" t="s">
        <v>49</v>
      </c>
      <c r="T798" s="13" t="s">
        <v>78</v>
      </c>
      <c r="U798" s="13" t="s">
        <v>79</v>
      </c>
      <c r="V798" s="13" t="s">
        <v>311</v>
      </c>
      <c r="W798" s="13" t="s">
        <v>64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  <c r="AU798" s="22" t="s">
        <v>3757</v>
      </c>
    </row>
    <row r="799" spans="1:47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53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2127</v>
      </c>
      <c r="K799" s="155" t="s">
        <v>566</v>
      </c>
      <c r="L799" s="17" t="s">
        <v>293</v>
      </c>
      <c r="M799" s="13" t="s">
        <v>60</v>
      </c>
      <c r="N799" s="13">
        <v>1</v>
      </c>
      <c r="O799" s="13"/>
      <c r="P799" s="33" t="str">
        <f t="shared" si="240"/>
        <v>MAIN UNIT</v>
      </c>
      <c r="Q799" s="13" t="s">
        <v>61</v>
      </c>
      <c r="R799" s="13" t="s">
        <v>62</v>
      </c>
      <c r="S799" s="13" t="s">
        <v>49</v>
      </c>
      <c r="T799" s="13" t="s">
        <v>78</v>
      </c>
      <c r="U799" s="13" t="s">
        <v>79</v>
      </c>
      <c r="V799" s="13" t="s">
        <v>311</v>
      </c>
      <c r="W799" s="13" t="s">
        <v>64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  <c r="AU799" s="22" t="s">
        <v>3757</v>
      </c>
    </row>
    <row r="800" spans="1:47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54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2397</v>
      </c>
      <c r="K800" s="155" t="s">
        <v>566</v>
      </c>
      <c r="L800" s="17" t="s">
        <v>293</v>
      </c>
      <c r="M800" s="13" t="s">
        <v>60</v>
      </c>
      <c r="N800" s="13">
        <v>1</v>
      </c>
      <c r="O800" s="13"/>
      <c r="P800" s="33" t="str">
        <f t="shared" si="240"/>
        <v>MAIN UNIT</v>
      </c>
      <c r="Q800" s="13" t="s">
        <v>61</v>
      </c>
      <c r="R800" s="13" t="s">
        <v>62</v>
      </c>
      <c r="S800" s="13" t="s">
        <v>49</v>
      </c>
      <c r="T800" s="13" t="s">
        <v>78</v>
      </c>
      <c r="U800" s="13" t="s">
        <v>79</v>
      </c>
      <c r="V800" s="13" t="s">
        <v>311</v>
      </c>
      <c r="W800" s="13" t="s">
        <v>64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  <c r="AU800" s="22" t="s">
        <v>3757</v>
      </c>
    </row>
    <row r="801" spans="1:47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54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2397</v>
      </c>
      <c r="K801" s="155" t="s">
        <v>566</v>
      </c>
      <c r="L801" s="17" t="s">
        <v>293</v>
      </c>
      <c r="M801" s="13" t="s">
        <v>60</v>
      </c>
      <c r="N801" s="13">
        <v>1</v>
      </c>
      <c r="O801" s="13"/>
      <c r="P801" s="33" t="str">
        <f t="shared" si="240"/>
        <v>MAIN UNIT</v>
      </c>
      <c r="Q801" s="13" t="s">
        <v>61</v>
      </c>
      <c r="R801" s="13" t="s">
        <v>62</v>
      </c>
      <c r="S801" s="13" t="s">
        <v>49</v>
      </c>
      <c r="T801" s="13" t="s">
        <v>78</v>
      </c>
      <c r="U801" s="13" t="s">
        <v>79</v>
      </c>
      <c r="V801" s="13" t="s">
        <v>311</v>
      </c>
      <c r="W801" s="13" t="s">
        <v>64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  <c r="AU801" s="22" t="s">
        <v>3757</v>
      </c>
    </row>
    <row r="802" spans="1:47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54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2397</v>
      </c>
      <c r="K802" s="155" t="s">
        <v>566</v>
      </c>
      <c r="L802" s="17" t="s">
        <v>293</v>
      </c>
      <c r="M802" s="13" t="s">
        <v>60</v>
      </c>
      <c r="N802" s="13">
        <v>1</v>
      </c>
      <c r="O802" s="13"/>
      <c r="P802" s="33" t="str">
        <f t="shared" si="240"/>
        <v>MAIN UNIT</v>
      </c>
      <c r="Q802" s="13" t="s">
        <v>61</v>
      </c>
      <c r="R802" s="13" t="s">
        <v>62</v>
      </c>
      <c r="S802" s="13" t="s">
        <v>49</v>
      </c>
      <c r="T802" s="13" t="s">
        <v>78</v>
      </c>
      <c r="U802" s="13" t="s">
        <v>79</v>
      </c>
      <c r="V802" s="13" t="s">
        <v>311</v>
      </c>
      <c r="W802" s="13" t="s">
        <v>64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  <c r="AU802" s="22" t="s">
        <v>3757</v>
      </c>
    </row>
    <row r="803" spans="1:47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55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2464</v>
      </c>
      <c r="K803" s="155" t="s">
        <v>566</v>
      </c>
      <c r="L803" s="17" t="s">
        <v>293</v>
      </c>
      <c r="M803" s="13" t="s">
        <v>60</v>
      </c>
      <c r="N803" s="13">
        <v>1</v>
      </c>
      <c r="O803" s="13"/>
      <c r="P803" s="33" t="str">
        <f t="shared" si="240"/>
        <v>MAIN UNIT</v>
      </c>
      <c r="Q803" s="13" t="s">
        <v>61</v>
      </c>
      <c r="R803" s="13" t="s">
        <v>62</v>
      </c>
      <c r="S803" s="13" t="s">
        <v>49</v>
      </c>
      <c r="T803" s="13" t="s">
        <v>78</v>
      </c>
      <c r="U803" s="13" t="s">
        <v>79</v>
      </c>
      <c r="V803" s="13" t="s">
        <v>311</v>
      </c>
      <c r="W803" s="13" t="s">
        <v>64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  <c r="AU803" s="22" t="s">
        <v>3757</v>
      </c>
    </row>
    <row r="804" spans="1:47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55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2464</v>
      </c>
      <c r="K804" s="155" t="s">
        <v>566</v>
      </c>
      <c r="L804" s="17" t="s">
        <v>293</v>
      </c>
      <c r="M804" s="13" t="s">
        <v>60</v>
      </c>
      <c r="N804" s="13">
        <v>1</v>
      </c>
      <c r="O804" s="13"/>
      <c r="P804" s="33" t="str">
        <f t="shared" si="240"/>
        <v>MAIN UNIT</v>
      </c>
      <c r="Q804" s="13" t="s">
        <v>61</v>
      </c>
      <c r="R804" s="13" t="s">
        <v>62</v>
      </c>
      <c r="S804" s="13" t="s">
        <v>49</v>
      </c>
      <c r="T804" s="13" t="s">
        <v>78</v>
      </c>
      <c r="U804" s="13" t="s">
        <v>79</v>
      </c>
      <c r="V804" s="13" t="s">
        <v>311</v>
      </c>
      <c r="W804" s="13" t="s">
        <v>64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  <c r="AU804" s="22" t="s">
        <v>3757</v>
      </c>
    </row>
    <row r="805" spans="1:47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55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2464</v>
      </c>
      <c r="K805" s="155" t="s">
        <v>566</v>
      </c>
      <c r="L805" s="17" t="s">
        <v>293</v>
      </c>
      <c r="M805" s="13" t="s">
        <v>60</v>
      </c>
      <c r="N805" s="13">
        <v>1</v>
      </c>
      <c r="O805" s="13"/>
      <c r="P805" s="33" t="str">
        <f t="shared" si="240"/>
        <v>MAIN UNIT</v>
      </c>
      <c r="Q805" s="13" t="s">
        <v>61</v>
      </c>
      <c r="R805" s="13" t="s">
        <v>62</v>
      </c>
      <c r="S805" s="13" t="s">
        <v>49</v>
      </c>
      <c r="T805" s="13" t="s">
        <v>78</v>
      </c>
      <c r="U805" s="13" t="s">
        <v>79</v>
      </c>
      <c r="V805" s="13" t="s">
        <v>311</v>
      </c>
      <c r="W805" s="13" t="s">
        <v>64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  <c r="AU805" s="22" t="s">
        <v>3757</v>
      </c>
    </row>
    <row r="806" spans="1:47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55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2464</v>
      </c>
      <c r="K806" s="155" t="s">
        <v>566</v>
      </c>
      <c r="L806" s="17" t="s">
        <v>293</v>
      </c>
      <c r="M806" s="13" t="s">
        <v>60</v>
      </c>
      <c r="N806" s="13">
        <v>1</v>
      </c>
      <c r="O806" s="13"/>
      <c r="P806" s="33" t="str">
        <f t="shared" si="240"/>
        <v>MAIN UNIT</v>
      </c>
      <c r="Q806" s="13" t="s">
        <v>61</v>
      </c>
      <c r="R806" s="13" t="s">
        <v>62</v>
      </c>
      <c r="S806" s="13" t="s">
        <v>49</v>
      </c>
      <c r="T806" s="13" t="s">
        <v>78</v>
      </c>
      <c r="U806" s="13" t="s">
        <v>79</v>
      </c>
      <c r="V806" s="13" t="s">
        <v>311</v>
      </c>
      <c r="W806" s="13" t="s">
        <v>64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  <c r="AU806" s="22" t="s">
        <v>3757</v>
      </c>
    </row>
    <row r="807" spans="1:47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55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2493</v>
      </c>
      <c r="K807" s="155" t="s">
        <v>566</v>
      </c>
      <c r="L807" s="17" t="s">
        <v>293</v>
      </c>
      <c r="M807" s="13" t="s">
        <v>60</v>
      </c>
      <c r="N807" s="13">
        <v>1</v>
      </c>
      <c r="O807" s="13"/>
      <c r="P807" s="33" t="str">
        <f t="shared" si="240"/>
        <v>MAIN UNIT</v>
      </c>
      <c r="Q807" s="13" t="s">
        <v>61</v>
      </c>
      <c r="R807" s="13" t="s">
        <v>62</v>
      </c>
      <c r="S807" s="13" t="s">
        <v>49</v>
      </c>
      <c r="T807" s="13" t="s">
        <v>78</v>
      </c>
      <c r="U807" s="13" t="s">
        <v>79</v>
      </c>
      <c r="V807" s="13" t="s">
        <v>311</v>
      </c>
      <c r="W807" s="13" t="s">
        <v>64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  <c r="AU807" s="22" t="s">
        <v>3757</v>
      </c>
    </row>
    <row r="808" spans="1:47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55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2493</v>
      </c>
      <c r="K808" s="155" t="s">
        <v>566</v>
      </c>
      <c r="L808" s="17" t="s">
        <v>293</v>
      </c>
      <c r="M808" s="13" t="s">
        <v>60</v>
      </c>
      <c r="N808" s="13">
        <v>1</v>
      </c>
      <c r="O808" s="13"/>
      <c r="P808" s="33" t="str">
        <f t="shared" si="240"/>
        <v>MAIN UNIT</v>
      </c>
      <c r="Q808" s="13" t="s">
        <v>61</v>
      </c>
      <c r="R808" s="13" t="s">
        <v>62</v>
      </c>
      <c r="S808" s="13" t="s">
        <v>49</v>
      </c>
      <c r="T808" s="13" t="s">
        <v>78</v>
      </c>
      <c r="U808" s="13" t="s">
        <v>79</v>
      </c>
      <c r="V808" s="13" t="s">
        <v>311</v>
      </c>
      <c r="W808" s="13" t="s">
        <v>64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  <c r="AU808" s="22" t="s">
        <v>3757</v>
      </c>
    </row>
    <row r="809" spans="1:47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41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2838</v>
      </c>
      <c r="K809" s="155" t="s">
        <v>2839</v>
      </c>
      <c r="L809" s="17" t="s">
        <v>2788</v>
      </c>
      <c r="M809" s="13" t="s">
        <v>2607</v>
      </c>
      <c r="N809" s="13">
        <v>1</v>
      </c>
      <c r="O809" s="13"/>
      <c r="P809" s="33" t="str">
        <f t="shared" si="240"/>
        <v>MAIN UNIT</v>
      </c>
      <c r="Q809" s="13" t="s">
        <v>61</v>
      </c>
      <c r="R809" s="13" t="s">
        <v>2055</v>
      </c>
      <c r="S809" s="13" t="s">
        <v>49</v>
      </c>
      <c r="T809" s="13" t="s">
        <v>249</v>
      </c>
      <c r="U809" s="13" t="s">
        <v>79</v>
      </c>
      <c r="V809" s="13" t="s">
        <v>2779</v>
      </c>
      <c r="W809" s="13" t="s">
        <v>64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  <c r="AU809" s="22" t="s">
        <v>3750</v>
      </c>
    </row>
    <row r="810" spans="1:47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53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1889</v>
      </c>
      <c r="K810" s="155" t="s">
        <v>1890</v>
      </c>
      <c r="L810" s="17" t="s">
        <v>92</v>
      </c>
      <c r="M810" s="13" t="s">
        <v>60</v>
      </c>
      <c r="N810" s="13">
        <v>1</v>
      </c>
      <c r="O810" s="13"/>
      <c r="P810" s="33" t="str">
        <f t="shared" si="240"/>
        <v>MAIN UNIT</v>
      </c>
      <c r="Q810" s="13" t="s">
        <v>61</v>
      </c>
      <c r="R810" s="13" t="s">
        <v>62</v>
      </c>
      <c r="S810" s="13" t="s">
        <v>49</v>
      </c>
      <c r="T810" s="13" t="s">
        <v>78</v>
      </c>
      <c r="U810" s="13" t="s">
        <v>79</v>
      </c>
      <c r="V810" s="13" t="s">
        <v>112</v>
      </c>
      <c r="W810" s="13" t="s">
        <v>109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  <c r="AU810" s="22" t="s">
        <v>3751</v>
      </c>
    </row>
    <row r="811" spans="1:47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48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1054</v>
      </c>
      <c r="K811" s="155" t="s">
        <v>1055</v>
      </c>
      <c r="L811" s="17" t="s">
        <v>92</v>
      </c>
      <c r="M811" s="13" t="s">
        <v>60</v>
      </c>
      <c r="N811" s="13">
        <v>1</v>
      </c>
      <c r="O811" s="13"/>
      <c r="P811" s="33" t="str">
        <f t="shared" si="240"/>
        <v>MAIN UNIT</v>
      </c>
      <c r="Q811" s="13" t="s">
        <v>68</v>
      </c>
      <c r="R811" s="13" t="s">
        <v>62</v>
      </c>
      <c r="S811" s="13" t="s">
        <v>49</v>
      </c>
      <c r="T811" s="13" t="s">
        <v>78</v>
      </c>
      <c r="U811" s="13" t="s">
        <v>79</v>
      </c>
      <c r="V811" s="13" t="s">
        <v>672</v>
      </c>
      <c r="W811" s="13" t="s">
        <v>64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  <c r="AU811" s="22" t="s">
        <v>3750</v>
      </c>
    </row>
    <row r="812" spans="1:47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48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1525</v>
      </c>
      <c r="K812" s="155" t="s">
        <v>1526</v>
      </c>
      <c r="L812" s="17" t="s">
        <v>67</v>
      </c>
      <c r="M812" s="13" t="s">
        <v>60</v>
      </c>
      <c r="N812" s="13">
        <v>1</v>
      </c>
      <c r="O812" s="13"/>
      <c r="P812" s="33" t="str">
        <f t="shared" si="240"/>
        <v>MAIN UNIT</v>
      </c>
      <c r="Q812" s="13" t="s">
        <v>68</v>
      </c>
      <c r="R812" s="13" t="s">
        <v>62</v>
      </c>
      <c r="S812" s="13" t="s">
        <v>49</v>
      </c>
      <c r="T812" s="13" t="s">
        <v>78</v>
      </c>
      <c r="U812" s="13" t="s">
        <v>79</v>
      </c>
      <c r="V812" s="13" t="s">
        <v>112</v>
      </c>
      <c r="W812" s="13" t="s">
        <v>109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  <c r="AU812" s="22" t="s">
        <v>3751</v>
      </c>
    </row>
    <row r="813" spans="1:47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48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1525</v>
      </c>
      <c r="K813" s="155" t="s">
        <v>1526</v>
      </c>
      <c r="L813" s="17" t="s">
        <v>92</v>
      </c>
      <c r="M813" s="13" t="s">
        <v>60</v>
      </c>
      <c r="N813" s="13">
        <v>1</v>
      </c>
      <c r="O813" s="13"/>
      <c r="P813" s="33" t="str">
        <f t="shared" si="240"/>
        <v>MAIN UNIT</v>
      </c>
      <c r="Q813" s="13" t="s">
        <v>68</v>
      </c>
      <c r="R813" s="13" t="s">
        <v>62</v>
      </c>
      <c r="S813" s="13" t="s">
        <v>49</v>
      </c>
      <c r="T813" s="13" t="s">
        <v>78</v>
      </c>
      <c r="U813" s="13" t="s">
        <v>79</v>
      </c>
      <c r="V813" s="13" t="s">
        <v>112</v>
      </c>
      <c r="W813" s="13" t="s">
        <v>109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  <c r="AU813" s="22" t="s">
        <v>3751</v>
      </c>
    </row>
    <row r="814" spans="1:47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53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1525</v>
      </c>
      <c r="K814" s="155" t="s">
        <v>1526</v>
      </c>
      <c r="L814" s="17" t="s">
        <v>67</v>
      </c>
      <c r="M814" s="13" t="s">
        <v>60</v>
      </c>
      <c r="N814" s="13">
        <v>1</v>
      </c>
      <c r="O814" s="13"/>
      <c r="P814" s="33" t="str">
        <f t="shared" si="240"/>
        <v>MAIN UNIT</v>
      </c>
      <c r="Q814" s="13" t="s">
        <v>68</v>
      </c>
      <c r="R814" s="13" t="s">
        <v>62</v>
      </c>
      <c r="S814" s="13" t="s">
        <v>49</v>
      </c>
      <c r="T814" s="13" t="s">
        <v>78</v>
      </c>
      <c r="U814" s="13" t="s">
        <v>79</v>
      </c>
      <c r="V814" s="13" t="s">
        <v>112</v>
      </c>
      <c r="W814" s="13" t="s">
        <v>109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  <c r="AU814" s="22" t="s">
        <v>3751</v>
      </c>
    </row>
    <row r="815" spans="1:47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53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1525</v>
      </c>
      <c r="K815" s="155" t="s">
        <v>1526</v>
      </c>
      <c r="L815" s="17" t="s">
        <v>92</v>
      </c>
      <c r="M815" s="13" t="s">
        <v>60</v>
      </c>
      <c r="N815" s="13">
        <v>1</v>
      </c>
      <c r="O815" s="13"/>
      <c r="P815" s="33" t="str">
        <f t="shared" si="240"/>
        <v>MAIN UNIT</v>
      </c>
      <c r="Q815" s="13" t="s">
        <v>68</v>
      </c>
      <c r="R815" s="13" t="s">
        <v>62</v>
      </c>
      <c r="S815" s="13" t="s">
        <v>49</v>
      </c>
      <c r="T815" s="13" t="s">
        <v>78</v>
      </c>
      <c r="U815" s="13" t="s">
        <v>79</v>
      </c>
      <c r="V815" s="13" t="s">
        <v>112</v>
      </c>
      <c r="W815" s="13" t="s">
        <v>109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  <c r="AU815" s="22" t="s">
        <v>3751</v>
      </c>
    </row>
    <row r="816" spans="1:47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185</v>
      </c>
      <c r="G816" s="152" t="s">
        <v>185</v>
      </c>
      <c r="H816" s="155"/>
      <c r="I816" s="33" t="str">
        <f t="shared" si="239"/>
        <v>Cancel</v>
      </c>
      <c r="J816" s="186" t="s">
        <v>3085</v>
      </c>
      <c r="K816" s="155" t="s">
        <v>1526</v>
      </c>
      <c r="L816" s="17" t="s">
        <v>92</v>
      </c>
      <c r="M816" s="13" t="s">
        <v>60</v>
      </c>
      <c r="N816" s="13">
        <v>1</v>
      </c>
      <c r="O816" s="13"/>
      <c r="P816" s="33" t="str">
        <f t="shared" si="240"/>
        <v>MAIN UNIT</v>
      </c>
      <c r="Q816" s="13" t="s">
        <v>61</v>
      </c>
      <c r="R816" s="13" t="s">
        <v>62</v>
      </c>
      <c r="S816" s="13" t="s">
        <v>49</v>
      </c>
      <c r="T816" s="13" t="s">
        <v>120</v>
      </c>
      <c r="U816" s="13" t="s">
        <v>79</v>
      </c>
      <c r="V816" s="13" t="s">
        <v>112</v>
      </c>
      <c r="W816" s="13" t="s">
        <v>109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499582152.5142017</v>
      </c>
      <c r="AJ816" s="19">
        <f t="shared" si="245"/>
        <v>59520528.679470733</v>
      </c>
      <c r="AK816" s="20">
        <f t="shared" si="246"/>
        <v>0.11914062257814291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  <c r="AU816" s="22" t="s">
        <v>3751</v>
      </c>
    </row>
    <row r="817" spans="1:47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185</v>
      </c>
      <c r="G817" s="152" t="s">
        <v>185</v>
      </c>
      <c r="H817" s="155"/>
      <c r="I817" s="33" t="str">
        <f t="shared" si="239"/>
        <v>Cancel</v>
      </c>
      <c r="J817" s="186" t="s">
        <v>3085</v>
      </c>
      <c r="K817" s="155" t="s">
        <v>1526</v>
      </c>
      <c r="L817" s="17" t="s">
        <v>67</v>
      </c>
      <c r="M817" s="13" t="s">
        <v>60</v>
      </c>
      <c r="N817" s="13">
        <v>1</v>
      </c>
      <c r="O817" s="13"/>
      <c r="P817" s="33" t="str">
        <f t="shared" si="240"/>
        <v>MAIN UNIT</v>
      </c>
      <c r="Q817" s="13" t="s">
        <v>61</v>
      </c>
      <c r="R817" s="13" t="s">
        <v>62</v>
      </c>
      <c r="S817" s="13" t="s">
        <v>49</v>
      </c>
      <c r="T817" s="13" t="s">
        <v>120</v>
      </c>
      <c r="U817" s="13" t="s">
        <v>79</v>
      </c>
      <c r="V817" s="13" t="s">
        <v>112</v>
      </c>
      <c r="W817" s="13" t="s">
        <v>109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499582152.5142017</v>
      </c>
      <c r="AJ817" s="19">
        <f t="shared" si="245"/>
        <v>59520528.679470733</v>
      </c>
      <c r="AK817" s="20">
        <f t="shared" si="246"/>
        <v>0.11914062257814291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  <c r="AU817" s="22" t="s">
        <v>3751</v>
      </c>
    </row>
    <row r="818" spans="1:47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53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1815</v>
      </c>
      <c r="K818" s="155" t="s">
        <v>1816</v>
      </c>
      <c r="L818" s="17" t="s">
        <v>92</v>
      </c>
      <c r="M818" s="13" t="s">
        <v>60</v>
      </c>
      <c r="N818" s="13">
        <v>1</v>
      </c>
      <c r="O818" s="13"/>
      <c r="P818" s="33" t="str">
        <f t="shared" si="240"/>
        <v>MAIN UNIT</v>
      </c>
      <c r="Q818" s="13" t="s">
        <v>61</v>
      </c>
      <c r="R818" s="13" t="s">
        <v>62</v>
      </c>
      <c r="S818" s="13" t="s">
        <v>49</v>
      </c>
      <c r="T818" s="13" t="s">
        <v>78</v>
      </c>
      <c r="U818" s="13" t="s">
        <v>79</v>
      </c>
      <c r="V818" s="13" t="s">
        <v>131</v>
      </c>
      <c r="W818" s="13" t="s">
        <v>109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  <c r="AU818" s="22" t="s">
        <v>3752</v>
      </c>
    </row>
    <row r="819" spans="1:47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53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1815</v>
      </c>
      <c r="K819" s="155" t="s">
        <v>1816</v>
      </c>
      <c r="L819" s="17" t="s">
        <v>92</v>
      </c>
      <c r="M819" s="13" t="s">
        <v>60</v>
      </c>
      <c r="N819" s="13">
        <v>1</v>
      </c>
      <c r="O819" s="13"/>
      <c r="P819" s="33" t="str">
        <f t="shared" si="240"/>
        <v>MAIN UNIT</v>
      </c>
      <c r="Q819" s="13" t="s">
        <v>61</v>
      </c>
      <c r="R819" s="13" t="s">
        <v>62</v>
      </c>
      <c r="S819" s="13" t="s">
        <v>49</v>
      </c>
      <c r="T819" s="13" t="s">
        <v>78</v>
      </c>
      <c r="U819" s="13" t="s">
        <v>79</v>
      </c>
      <c r="V819" s="13" t="s">
        <v>131</v>
      </c>
      <c r="W819" s="13" t="s">
        <v>109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  <c r="AU819" s="22" t="s">
        <v>3752</v>
      </c>
    </row>
    <row r="820" spans="1:47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185</v>
      </c>
      <c r="F820" s="13" t="s">
        <v>185</v>
      </c>
      <c r="G820" s="152" t="s">
        <v>185</v>
      </c>
      <c r="H820" s="155" t="s">
        <v>1617</v>
      </c>
      <c r="I820" s="33" t="str">
        <f t="shared" si="239"/>
        <v>Cancel</v>
      </c>
      <c r="J820" s="186" t="s">
        <v>2062</v>
      </c>
      <c r="K820" s="155" t="s">
        <v>2063</v>
      </c>
      <c r="L820" s="17" t="s">
        <v>92</v>
      </c>
      <c r="M820" s="13" t="s">
        <v>60</v>
      </c>
      <c r="N820" s="13">
        <v>1</v>
      </c>
      <c r="O820" s="13"/>
      <c r="P820" s="33" t="str">
        <f t="shared" si="240"/>
        <v>MAIN UNIT</v>
      </c>
      <c r="Q820" s="13" t="s">
        <v>68</v>
      </c>
      <c r="R820" s="13" t="s">
        <v>62</v>
      </c>
      <c r="S820" s="13" t="s">
        <v>49</v>
      </c>
      <c r="T820" s="13" t="s">
        <v>78</v>
      </c>
      <c r="U820" s="13" t="s">
        <v>79</v>
      </c>
      <c r="V820" s="13" t="s">
        <v>1713</v>
      </c>
      <c r="W820" s="13" t="s">
        <v>109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499582152.5142017</v>
      </c>
      <c r="AJ820" s="19">
        <f t="shared" si="245"/>
        <v>59520528.679470733</v>
      </c>
      <c r="AK820" s="20">
        <f t="shared" si="246"/>
        <v>0.11914062257814291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  <c r="AU820" s="22" t="s">
        <v>3751</v>
      </c>
    </row>
    <row r="821" spans="1:47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48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1143</v>
      </c>
      <c r="K821" s="155" t="s">
        <v>1144</v>
      </c>
      <c r="L821" s="17" t="s">
        <v>67</v>
      </c>
      <c r="M821" s="13" t="s">
        <v>60</v>
      </c>
      <c r="N821" s="13">
        <v>1</v>
      </c>
      <c r="O821" s="13"/>
      <c r="P821" s="33" t="str">
        <f t="shared" si="240"/>
        <v>MAIN UNIT</v>
      </c>
      <c r="Q821" s="13" t="s">
        <v>68</v>
      </c>
      <c r="R821" s="13" t="s">
        <v>62</v>
      </c>
      <c r="S821" s="13" t="s">
        <v>49</v>
      </c>
      <c r="T821" s="13" t="s">
        <v>78</v>
      </c>
      <c r="U821" s="13" t="s">
        <v>79</v>
      </c>
      <c r="V821" s="13" t="s">
        <v>1145</v>
      </c>
      <c r="W821" s="13" t="s">
        <v>109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  <c r="AU821" s="22" t="s">
        <v>3751</v>
      </c>
    </row>
    <row r="822" spans="1:47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48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1143</v>
      </c>
      <c r="K822" s="155" t="s">
        <v>1144</v>
      </c>
      <c r="L822" s="17" t="s">
        <v>67</v>
      </c>
      <c r="M822" s="13" t="s">
        <v>60</v>
      </c>
      <c r="N822" s="13">
        <v>1</v>
      </c>
      <c r="O822" s="13"/>
      <c r="P822" s="33" t="str">
        <f t="shared" si="240"/>
        <v>MAIN UNIT</v>
      </c>
      <c r="Q822" s="13" t="s">
        <v>68</v>
      </c>
      <c r="R822" s="13" t="s">
        <v>62</v>
      </c>
      <c r="S822" s="13" t="s">
        <v>49</v>
      </c>
      <c r="T822" s="13" t="s">
        <v>78</v>
      </c>
      <c r="U822" s="13" t="s">
        <v>79</v>
      </c>
      <c r="V822" s="13" t="s">
        <v>1145</v>
      </c>
      <c r="W822" s="13" t="s">
        <v>109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  <c r="AU822" s="22" t="s">
        <v>3751</v>
      </c>
    </row>
    <row r="823" spans="1:47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185</v>
      </c>
      <c r="F823" s="13" t="s">
        <v>185</v>
      </c>
      <c r="G823" s="152" t="s">
        <v>185</v>
      </c>
      <c r="H823" s="155"/>
      <c r="I823" s="33" t="str">
        <f t="shared" si="239"/>
        <v>Cancel</v>
      </c>
      <c r="J823" s="186" t="s">
        <v>1620</v>
      </c>
      <c r="K823" s="155" t="s">
        <v>1144</v>
      </c>
      <c r="L823" s="17" t="s">
        <v>67</v>
      </c>
      <c r="M823" s="13" t="s">
        <v>60</v>
      </c>
      <c r="N823" s="13">
        <v>1</v>
      </c>
      <c r="O823" s="13"/>
      <c r="P823" s="33" t="str">
        <f t="shared" si="240"/>
        <v>MAIN UNIT</v>
      </c>
      <c r="Q823" s="13" t="s">
        <v>68</v>
      </c>
      <c r="R823" s="13" t="s">
        <v>62</v>
      </c>
      <c r="S823" s="13" t="s">
        <v>49</v>
      </c>
      <c r="T823" s="13" t="s">
        <v>78</v>
      </c>
      <c r="U823" s="13" t="s">
        <v>79</v>
      </c>
      <c r="V823" s="13" t="s">
        <v>1145</v>
      </c>
      <c r="W823" s="13" t="s">
        <v>109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499582152.5142017</v>
      </c>
      <c r="AJ823" s="19">
        <f t="shared" si="245"/>
        <v>59520528.679470733</v>
      </c>
      <c r="AK823" s="20">
        <f t="shared" si="246"/>
        <v>0.11914062257814291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  <c r="AU823" s="22" t="s">
        <v>3751</v>
      </c>
    </row>
    <row r="824" spans="1:47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185</v>
      </c>
      <c r="F824" s="13" t="s">
        <v>185</v>
      </c>
      <c r="G824" s="152" t="s">
        <v>185</v>
      </c>
      <c r="H824" s="155"/>
      <c r="I824" s="33" t="str">
        <f t="shared" si="239"/>
        <v>Cancel</v>
      </c>
      <c r="J824" s="186" t="s">
        <v>1621</v>
      </c>
      <c r="K824" s="155" t="s">
        <v>1144</v>
      </c>
      <c r="L824" s="17" t="s">
        <v>67</v>
      </c>
      <c r="M824" s="13" t="s">
        <v>60</v>
      </c>
      <c r="N824" s="13">
        <v>1</v>
      </c>
      <c r="O824" s="13"/>
      <c r="P824" s="33" t="str">
        <f t="shared" si="240"/>
        <v>MAIN UNIT</v>
      </c>
      <c r="Q824" s="13" t="s">
        <v>68</v>
      </c>
      <c r="R824" s="13" t="s">
        <v>62</v>
      </c>
      <c r="S824" s="13" t="s">
        <v>49</v>
      </c>
      <c r="T824" s="13" t="s">
        <v>78</v>
      </c>
      <c r="U824" s="13" t="s">
        <v>79</v>
      </c>
      <c r="V824" s="13" t="s">
        <v>1145</v>
      </c>
      <c r="W824" s="13" t="s">
        <v>109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499582152.5142017</v>
      </c>
      <c r="AJ824" s="19">
        <f t="shared" si="245"/>
        <v>59520528.679470733</v>
      </c>
      <c r="AK824" s="20">
        <f t="shared" si="246"/>
        <v>0.11914062257814291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  <c r="AU824" s="22" t="s">
        <v>3751</v>
      </c>
    </row>
    <row r="825" spans="1:47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185</v>
      </c>
      <c r="F825" s="13" t="s">
        <v>185</v>
      </c>
      <c r="G825" s="152" t="s">
        <v>185</v>
      </c>
      <c r="H825" s="155"/>
      <c r="I825" s="33" t="str">
        <f t="shared" si="239"/>
        <v>Cancel</v>
      </c>
      <c r="J825" s="186" t="s">
        <v>1620</v>
      </c>
      <c r="K825" s="155" t="s">
        <v>1144</v>
      </c>
      <c r="L825" s="17" t="s">
        <v>67</v>
      </c>
      <c r="M825" s="13" t="s">
        <v>60</v>
      </c>
      <c r="N825" s="13">
        <v>1</v>
      </c>
      <c r="O825" s="13"/>
      <c r="P825" s="33" t="str">
        <f t="shared" si="240"/>
        <v>MAIN UNIT</v>
      </c>
      <c r="Q825" s="13" t="s">
        <v>68</v>
      </c>
      <c r="R825" s="13" t="s">
        <v>62</v>
      </c>
      <c r="S825" s="13" t="s">
        <v>49</v>
      </c>
      <c r="T825" s="13" t="s">
        <v>78</v>
      </c>
      <c r="U825" s="13" t="s">
        <v>79</v>
      </c>
      <c r="V825" s="13" t="s">
        <v>1145</v>
      </c>
      <c r="W825" s="13" t="s">
        <v>109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499582152.5142017</v>
      </c>
      <c r="AJ825" s="19">
        <f t="shared" si="245"/>
        <v>59520528.679470733</v>
      </c>
      <c r="AK825" s="20">
        <f t="shared" si="246"/>
        <v>0.11914062257814291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  <c r="AU825" s="22" t="s">
        <v>3751</v>
      </c>
    </row>
    <row r="826" spans="1:47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3361</v>
      </c>
      <c r="K826" s="29" t="s">
        <v>3362</v>
      </c>
      <c r="L826" s="17" t="s">
        <v>92</v>
      </c>
      <c r="M826" s="22" t="s">
        <v>60</v>
      </c>
      <c r="N826" s="22">
        <v>1</v>
      </c>
      <c r="O826" s="22"/>
      <c r="P826" s="33" t="str">
        <f t="shared" si="240"/>
        <v>MAIN UNIT</v>
      </c>
      <c r="Q826" s="13" t="s">
        <v>68</v>
      </c>
      <c r="R826" s="22" t="s">
        <v>62</v>
      </c>
      <c r="S826" s="22" t="s">
        <v>49</v>
      </c>
      <c r="T826" s="22" t="s">
        <v>78</v>
      </c>
      <c r="U826" s="22" t="s">
        <v>78</v>
      </c>
      <c r="V826" s="22" t="s">
        <v>126</v>
      </c>
      <c r="W826" s="22" t="s">
        <v>109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  <c r="AU826" s="22" t="s">
        <v>3751</v>
      </c>
    </row>
    <row r="827" spans="1:47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3172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3177</v>
      </c>
      <c r="K827" s="29" t="s">
        <v>3176</v>
      </c>
      <c r="L827" s="17" t="s">
        <v>2620</v>
      </c>
      <c r="M827" s="22" t="s">
        <v>60</v>
      </c>
      <c r="N827" s="22">
        <v>1</v>
      </c>
      <c r="O827" s="22"/>
      <c r="P827" s="33" t="str">
        <f t="shared" si="240"/>
        <v>MAIN UNIT</v>
      </c>
      <c r="Q827" s="13" t="s">
        <v>61</v>
      </c>
      <c r="R827" s="22" t="s">
        <v>2055</v>
      </c>
      <c r="S827" s="22" t="s">
        <v>49</v>
      </c>
      <c r="T827" s="22" t="s">
        <v>1071</v>
      </c>
      <c r="U827" s="22" t="s">
        <v>2110</v>
      </c>
      <c r="V827" s="22" t="s">
        <v>121</v>
      </c>
      <c r="W827" s="22" t="s">
        <v>109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  <c r="AU827" s="22" t="s">
        <v>3752</v>
      </c>
    </row>
    <row r="828" spans="1:47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3319</v>
      </c>
      <c r="K828" s="29" t="s">
        <v>1547</v>
      </c>
      <c r="L828" s="17" t="s">
        <v>67</v>
      </c>
      <c r="M828" s="13" t="s">
        <v>60</v>
      </c>
      <c r="N828" s="22">
        <v>1</v>
      </c>
      <c r="O828" s="22"/>
      <c r="P828" s="33" t="str">
        <f t="shared" si="240"/>
        <v>MAIN UNIT</v>
      </c>
      <c r="Q828" s="13" t="s">
        <v>61</v>
      </c>
      <c r="R828" s="22" t="s">
        <v>62</v>
      </c>
      <c r="S828" s="22" t="s">
        <v>49</v>
      </c>
      <c r="T828" s="22" t="s">
        <v>78</v>
      </c>
      <c r="U828" s="22" t="s">
        <v>78</v>
      </c>
      <c r="V828" s="22" t="s">
        <v>126</v>
      </c>
      <c r="W828" s="22" t="s">
        <v>109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  <c r="AU828" s="22" t="s">
        <v>3240</v>
      </c>
    </row>
    <row r="829" spans="1:47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48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1405</v>
      </c>
      <c r="K829" s="155" t="s">
        <v>1406</v>
      </c>
      <c r="L829" s="17" t="s">
        <v>92</v>
      </c>
      <c r="M829" s="13" t="s">
        <v>60</v>
      </c>
      <c r="N829" s="13">
        <v>1</v>
      </c>
      <c r="O829" s="13"/>
      <c r="P829" s="33" t="str">
        <f t="shared" si="240"/>
        <v>MAIN UNIT</v>
      </c>
      <c r="Q829" s="13" t="s">
        <v>68</v>
      </c>
      <c r="R829" s="13" t="s">
        <v>62</v>
      </c>
      <c r="S829" s="13" t="s">
        <v>49</v>
      </c>
      <c r="T829" s="13" t="s">
        <v>78</v>
      </c>
      <c r="U829" s="13" t="s">
        <v>263</v>
      </c>
      <c r="V829" s="13" t="s">
        <v>1407</v>
      </c>
      <c r="W829" s="13" t="s">
        <v>1341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  <c r="AU829" s="22" t="s">
        <v>3751</v>
      </c>
    </row>
    <row r="830" spans="1:47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47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919</v>
      </c>
      <c r="K830" s="155" t="s">
        <v>920</v>
      </c>
      <c r="L830" s="17" t="s">
        <v>688</v>
      </c>
      <c r="M830" s="13" t="s">
        <v>689</v>
      </c>
      <c r="N830" s="13">
        <v>1</v>
      </c>
      <c r="O830" s="13"/>
      <c r="P830" s="33" t="str">
        <f t="shared" si="240"/>
        <v>MAIN UNIT</v>
      </c>
      <c r="Q830" s="13" t="s">
        <v>61</v>
      </c>
      <c r="R830" s="13" t="s">
        <v>62</v>
      </c>
      <c r="S830" s="13" t="s">
        <v>49</v>
      </c>
      <c r="T830" s="13" t="s">
        <v>78</v>
      </c>
      <c r="U830" s="13" t="s">
        <v>79</v>
      </c>
      <c r="V830" s="13" t="s">
        <v>106</v>
      </c>
      <c r="W830" s="13" t="s">
        <v>109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  <c r="AU830" s="22" t="s">
        <v>3752</v>
      </c>
    </row>
    <row r="831" spans="1:47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47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919</v>
      </c>
      <c r="K831" s="155" t="s">
        <v>920</v>
      </c>
      <c r="L831" s="17" t="s">
        <v>688</v>
      </c>
      <c r="M831" s="13" t="s">
        <v>689</v>
      </c>
      <c r="N831" s="13">
        <v>1</v>
      </c>
      <c r="O831" s="13"/>
      <c r="P831" s="33" t="str">
        <f t="shared" si="240"/>
        <v>MAIN UNIT</v>
      </c>
      <c r="Q831" s="13" t="s">
        <v>61</v>
      </c>
      <c r="R831" s="13" t="s">
        <v>62</v>
      </c>
      <c r="S831" s="13" t="s">
        <v>49</v>
      </c>
      <c r="T831" s="13" t="s">
        <v>78</v>
      </c>
      <c r="U831" s="13" t="s">
        <v>79</v>
      </c>
      <c r="V831" s="13" t="s">
        <v>106</v>
      </c>
      <c r="W831" s="13" t="s">
        <v>109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  <c r="AU831" s="22" t="s">
        <v>3752</v>
      </c>
    </row>
    <row r="832" spans="1:47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47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686</v>
      </c>
      <c r="K832" s="155" t="s">
        <v>687</v>
      </c>
      <c r="L832" s="17" t="s">
        <v>688</v>
      </c>
      <c r="M832" s="13" t="s">
        <v>689</v>
      </c>
      <c r="N832" s="13">
        <v>1</v>
      </c>
      <c r="O832" s="13"/>
      <c r="P832" s="33" t="str">
        <f t="shared" si="240"/>
        <v>MAIN UNIT</v>
      </c>
      <c r="Q832" s="13" t="s">
        <v>68</v>
      </c>
      <c r="R832" s="13" t="s">
        <v>260</v>
      </c>
      <c r="S832" s="13" t="s">
        <v>261</v>
      </c>
      <c r="T832" s="13" t="s">
        <v>690</v>
      </c>
      <c r="U832" s="13" t="s">
        <v>691</v>
      </c>
      <c r="V832" s="13" t="s">
        <v>692</v>
      </c>
      <c r="W832" s="13" t="s">
        <v>693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  <c r="AU832" s="22" t="s">
        <v>3752</v>
      </c>
    </row>
    <row r="833" spans="1:47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47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686</v>
      </c>
      <c r="K833" s="155" t="s">
        <v>694</v>
      </c>
      <c r="L833" s="17" t="s">
        <v>688</v>
      </c>
      <c r="M833" s="13" t="s">
        <v>689</v>
      </c>
      <c r="N833" s="13">
        <v>1</v>
      </c>
      <c r="O833" s="13"/>
      <c r="P833" s="33" t="str">
        <f t="shared" si="240"/>
        <v>MAIN UNIT</v>
      </c>
      <c r="Q833" s="13" t="s">
        <v>68</v>
      </c>
      <c r="R833" s="13" t="s">
        <v>260</v>
      </c>
      <c r="S833" s="13" t="s">
        <v>261</v>
      </c>
      <c r="T833" s="13" t="s">
        <v>690</v>
      </c>
      <c r="U833" s="13" t="s">
        <v>691</v>
      </c>
      <c r="V833" s="13" t="s">
        <v>692</v>
      </c>
      <c r="W833" s="13" t="s">
        <v>693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  <c r="AU833" s="22" t="s">
        <v>3752</v>
      </c>
    </row>
    <row r="834" spans="1:47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48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1208</v>
      </c>
      <c r="K834" s="155" t="s">
        <v>1209</v>
      </c>
      <c r="L834" s="17" t="s">
        <v>688</v>
      </c>
      <c r="M834" s="13" t="s">
        <v>689</v>
      </c>
      <c r="N834" s="13">
        <v>1</v>
      </c>
      <c r="O834" s="13"/>
      <c r="P834" s="33" t="str">
        <f t="shared" si="240"/>
        <v>MAIN UNIT</v>
      </c>
      <c r="Q834" s="13" t="s">
        <v>61</v>
      </c>
      <c r="R834" s="13" t="s">
        <v>62</v>
      </c>
      <c r="S834" s="13" t="s">
        <v>49</v>
      </c>
      <c r="T834" s="13" t="s">
        <v>246</v>
      </c>
      <c r="U834" s="13" t="s">
        <v>79</v>
      </c>
      <c r="V834" s="13" t="s">
        <v>106</v>
      </c>
      <c r="W834" s="13" t="s">
        <v>109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  <c r="AU834" s="22" t="s">
        <v>3752</v>
      </c>
    </row>
    <row r="835" spans="1:47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53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1773</v>
      </c>
      <c r="K835" s="155" t="s">
        <v>1209</v>
      </c>
      <c r="L835" s="17" t="s">
        <v>688</v>
      </c>
      <c r="M835" s="13" t="s">
        <v>689</v>
      </c>
      <c r="N835" s="13">
        <v>1</v>
      </c>
      <c r="O835" s="13"/>
      <c r="P835" s="33" t="str">
        <f t="shared" si="240"/>
        <v>MAIN UNIT</v>
      </c>
      <c r="Q835" s="13" t="s">
        <v>61</v>
      </c>
      <c r="R835" s="13" t="s">
        <v>62</v>
      </c>
      <c r="S835" s="13" t="s">
        <v>49</v>
      </c>
      <c r="T835" s="13" t="s">
        <v>78</v>
      </c>
      <c r="U835" s="13" t="s">
        <v>79</v>
      </c>
      <c r="V835" s="13" t="s">
        <v>106</v>
      </c>
      <c r="W835" s="13" t="s">
        <v>109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  <c r="AU835" s="22" t="s">
        <v>3752</v>
      </c>
    </row>
    <row r="836" spans="1:47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53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1842</v>
      </c>
      <c r="K836" s="155" t="s">
        <v>1209</v>
      </c>
      <c r="L836" s="17" t="s">
        <v>92</v>
      </c>
      <c r="M836" s="13" t="s">
        <v>60</v>
      </c>
      <c r="N836" s="13">
        <v>1</v>
      </c>
      <c r="O836" s="13"/>
      <c r="P836" s="33" t="str">
        <f t="shared" si="240"/>
        <v>MAIN UNIT</v>
      </c>
      <c r="Q836" s="13" t="s">
        <v>61</v>
      </c>
      <c r="R836" s="13" t="s">
        <v>62</v>
      </c>
      <c r="S836" s="13" t="s">
        <v>49</v>
      </c>
      <c r="T836" s="13" t="s">
        <v>78</v>
      </c>
      <c r="U836" s="13" t="s">
        <v>79</v>
      </c>
      <c r="V836" s="13" t="s">
        <v>80</v>
      </c>
      <c r="W836" s="13" t="s">
        <v>109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  <c r="AU836" s="22" t="s">
        <v>3752</v>
      </c>
    </row>
    <row r="837" spans="1:47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53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1842</v>
      </c>
      <c r="K837" s="155" t="s">
        <v>1209</v>
      </c>
      <c r="L837" s="17" t="s">
        <v>92</v>
      </c>
      <c r="M837" s="13" t="s">
        <v>60</v>
      </c>
      <c r="N837" s="13">
        <v>1</v>
      </c>
      <c r="O837" s="13"/>
      <c r="P837" s="33" t="str">
        <f t="shared" si="240"/>
        <v>MAIN UNIT</v>
      </c>
      <c r="Q837" s="13" t="s">
        <v>61</v>
      </c>
      <c r="R837" s="13" t="s">
        <v>62</v>
      </c>
      <c r="S837" s="13" t="s">
        <v>49</v>
      </c>
      <c r="T837" s="13" t="s">
        <v>78</v>
      </c>
      <c r="U837" s="13" t="s">
        <v>79</v>
      </c>
      <c r="V837" s="13" t="s">
        <v>80</v>
      </c>
      <c r="W837" s="13" t="s">
        <v>109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  <c r="AU837" s="22" t="s">
        <v>3752</v>
      </c>
    </row>
    <row r="838" spans="1:47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41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854</v>
      </c>
      <c r="K838" s="155" t="s">
        <v>855</v>
      </c>
      <c r="L838" s="17" t="s">
        <v>92</v>
      </c>
      <c r="M838" s="13" t="s">
        <v>60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61</v>
      </c>
      <c r="R838" s="13" t="s">
        <v>62</v>
      </c>
      <c r="S838" s="13" t="s">
        <v>49</v>
      </c>
      <c r="T838" s="13" t="s">
        <v>78</v>
      </c>
      <c r="U838" s="13" t="s">
        <v>79</v>
      </c>
      <c r="V838" s="13" t="s">
        <v>131</v>
      </c>
      <c r="W838" s="13" t="s">
        <v>693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  <c r="AU838" s="22" t="s">
        <v>3752</v>
      </c>
    </row>
    <row r="839" spans="1:47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41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854</v>
      </c>
      <c r="K839" s="155" t="s">
        <v>855</v>
      </c>
      <c r="L839" s="17" t="s">
        <v>92</v>
      </c>
      <c r="M839" s="13" t="s">
        <v>60</v>
      </c>
      <c r="N839" s="13">
        <v>1</v>
      </c>
      <c r="O839" s="13"/>
      <c r="P839" s="33" t="str">
        <f t="shared" si="258"/>
        <v>MAIN UNIT</v>
      </c>
      <c r="Q839" s="13" t="s">
        <v>61</v>
      </c>
      <c r="R839" s="13" t="s">
        <v>62</v>
      </c>
      <c r="S839" s="13" t="s">
        <v>49</v>
      </c>
      <c r="T839" s="13" t="s">
        <v>78</v>
      </c>
      <c r="U839" s="13" t="s">
        <v>79</v>
      </c>
      <c r="V839" s="13" t="s">
        <v>131</v>
      </c>
      <c r="W839" s="13" t="s">
        <v>693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  <c r="AU839" s="22" t="s">
        <v>3752</v>
      </c>
    </row>
    <row r="840" spans="1:47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41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854</v>
      </c>
      <c r="K840" s="155" t="s">
        <v>855</v>
      </c>
      <c r="L840" s="17" t="s">
        <v>92</v>
      </c>
      <c r="M840" s="13" t="s">
        <v>60</v>
      </c>
      <c r="N840" s="13">
        <v>1</v>
      </c>
      <c r="O840" s="13"/>
      <c r="P840" s="33" t="str">
        <f t="shared" si="258"/>
        <v>MAIN UNIT</v>
      </c>
      <c r="Q840" s="13" t="s">
        <v>61</v>
      </c>
      <c r="R840" s="13" t="s">
        <v>62</v>
      </c>
      <c r="S840" s="13" t="s">
        <v>49</v>
      </c>
      <c r="T840" s="13" t="s">
        <v>78</v>
      </c>
      <c r="U840" s="13" t="s">
        <v>79</v>
      </c>
      <c r="V840" s="13" t="s">
        <v>131</v>
      </c>
      <c r="W840" s="13" t="s">
        <v>693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  <c r="AU840" s="22" t="s">
        <v>3752</v>
      </c>
    </row>
    <row r="841" spans="1:47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48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1228</v>
      </c>
      <c r="K841" s="155" t="s">
        <v>1229</v>
      </c>
      <c r="L841" s="17" t="s">
        <v>92</v>
      </c>
      <c r="M841" s="13" t="s">
        <v>60</v>
      </c>
      <c r="N841" s="13">
        <v>1</v>
      </c>
      <c r="O841" s="13"/>
      <c r="P841" s="33" t="str">
        <f t="shared" si="258"/>
        <v>MAIN UNIT</v>
      </c>
      <c r="Q841" s="13" t="s">
        <v>61</v>
      </c>
      <c r="R841" s="13" t="s">
        <v>62</v>
      </c>
      <c r="S841" s="13" t="s">
        <v>49</v>
      </c>
      <c r="T841" s="13" t="s">
        <v>78</v>
      </c>
      <c r="U841" s="13" t="s">
        <v>79</v>
      </c>
      <c r="V841" s="13" t="s">
        <v>131</v>
      </c>
      <c r="W841" s="13" t="s">
        <v>109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  <c r="AU841" s="22" t="s">
        <v>3752</v>
      </c>
    </row>
    <row r="842" spans="1:47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48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1228</v>
      </c>
      <c r="K842" s="155" t="s">
        <v>1229</v>
      </c>
      <c r="L842" s="17" t="s">
        <v>92</v>
      </c>
      <c r="M842" s="13" t="s">
        <v>60</v>
      </c>
      <c r="N842" s="13">
        <v>1</v>
      </c>
      <c r="O842" s="13"/>
      <c r="P842" s="33" t="str">
        <f t="shared" si="258"/>
        <v>MAIN UNIT</v>
      </c>
      <c r="Q842" s="13" t="s">
        <v>61</v>
      </c>
      <c r="R842" s="13" t="s">
        <v>62</v>
      </c>
      <c r="S842" s="13" t="s">
        <v>49</v>
      </c>
      <c r="T842" s="13" t="s">
        <v>78</v>
      </c>
      <c r="U842" s="13" t="s">
        <v>79</v>
      </c>
      <c r="V842" s="13" t="s">
        <v>131</v>
      </c>
      <c r="W842" s="13" t="s">
        <v>109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  <c r="AU842" s="22" t="s">
        <v>3752</v>
      </c>
    </row>
    <row r="843" spans="1:47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48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1228</v>
      </c>
      <c r="K843" s="155" t="s">
        <v>1229</v>
      </c>
      <c r="L843" s="17" t="s">
        <v>92</v>
      </c>
      <c r="M843" s="13" t="s">
        <v>60</v>
      </c>
      <c r="N843" s="13">
        <v>1</v>
      </c>
      <c r="O843" s="13"/>
      <c r="P843" s="33" t="str">
        <f t="shared" si="258"/>
        <v>MAIN UNIT</v>
      </c>
      <c r="Q843" s="13" t="s">
        <v>61</v>
      </c>
      <c r="R843" s="13" t="s">
        <v>62</v>
      </c>
      <c r="S843" s="13" t="s">
        <v>49</v>
      </c>
      <c r="T843" s="13" t="s">
        <v>78</v>
      </c>
      <c r="U843" s="13" t="s">
        <v>79</v>
      </c>
      <c r="V843" s="13" t="s">
        <v>131</v>
      </c>
      <c r="W843" s="13" t="s">
        <v>109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  <c r="AU843" s="22" t="s">
        <v>3752</v>
      </c>
    </row>
    <row r="844" spans="1:47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48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1441</v>
      </c>
      <c r="K844" s="155" t="s">
        <v>1229</v>
      </c>
      <c r="L844" s="17" t="s">
        <v>67</v>
      </c>
      <c r="M844" s="13" t="s">
        <v>60</v>
      </c>
      <c r="N844" s="13">
        <v>1</v>
      </c>
      <c r="O844" s="13"/>
      <c r="P844" s="33" t="str">
        <f t="shared" si="258"/>
        <v>MAIN UNIT</v>
      </c>
      <c r="Q844" s="13" t="s">
        <v>61</v>
      </c>
      <c r="R844" s="13" t="s">
        <v>62</v>
      </c>
      <c r="S844" s="13" t="s">
        <v>49</v>
      </c>
      <c r="T844" s="13" t="s">
        <v>78</v>
      </c>
      <c r="U844" s="13" t="s">
        <v>79</v>
      </c>
      <c r="V844" s="13" t="s">
        <v>131</v>
      </c>
      <c r="W844" s="13" t="s">
        <v>109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  <c r="AU844" s="22" t="s">
        <v>3752</v>
      </c>
    </row>
    <row r="845" spans="1:47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48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1441</v>
      </c>
      <c r="K845" s="155" t="s">
        <v>1229</v>
      </c>
      <c r="L845" s="17" t="s">
        <v>67</v>
      </c>
      <c r="M845" s="13" t="s">
        <v>60</v>
      </c>
      <c r="N845" s="13">
        <v>1</v>
      </c>
      <c r="O845" s="13"/>
      <c r="P845" s="33" t="str">
        <f t="shared" si="258"/>
        <v>MAIN UNIT</v>
      </c>
      <c r="Q845" s="13" t="s">
        <v>61</v>
      </c>
      <c r="R845" s="13" t="s">
        <v>62</v>
      </c>
      <c r="S845" s="13" t="s">
        <v>49</v>
      </c>
      <c r="T845" s="13" t="s">
        <v>78</v>
      </c>
      <c r="U845" s="13" t="s">
        <v>79</v>
      </c>
      <c r="V845" s="13" t="s">
        <v>131</v>
      </c>
      <c r="W845" s="13" t="s">
        <v>109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  <c r="AU845" s="22" t="s">
        <v>3752</v>
      </c>
    </row>
    <row r="846" spans="1:47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48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1441</v>
      </c>
      <c r="K846" s="155" t="s">
        <v>1229</v>
      </c>
      <c r="L846" s="17" t="s">
        <v>67</v>
      </c>
      <c r="M846" s="13" t="s">
        <v>60</v>
      </c>
      <c r="N846" s="13">
        <v>1</v>
      </c>
      <c r="O846" s="13"/>
      <c r="P846" s="33" t="str">
        <f t="shared" si="258"/>
        <v>MAIN UNIT</v>
      </c>
      <c r="Q846" s="13" t="s">
        <v>61</v>
      </c>
      <c r="R846" s="13" t="s">
        <v>62</v>
      </c>
      <c r="S846" s="13" t="s">
        <v>49</v>
      </c>
      <c r="T846" s="13" t="s">
        <v>78</v>
      </c>
      <c r="U846" s="13" t="s">
        <v>79</v>
      </c>
      <c r="V846" s="13" t="s">
        <v>131</v>
      </c>
      <c r="W846" s="13" t="s">
        <v>109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  <c r="AU846" s="22" t="s">
        <v>3752</v>
      </c>
    </row>
    <row r="847" spans="1:47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48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1441</v>
      </c>
      <c r="K847" s="155" t="s">
        <v>1229</v>
      </c>
      <c r="L847" s="17" t="s">
        <v>67</v>
      </c>
      <c r="M847" s="13" t="s">
        <v>60</v>
      </c>
      <c r="N847" s="13">
        <v>1</v>
      </c>
      <c r="O847" s="13"/>
      <c r="P847" s="33" t="str">
        <f t="shared" si="258"/>
        <v>MAIN UNIT</v>
      </c>
      <c r="Q847" s="13" t="s">
        <v>61</v>
      </c>
      <c r="R847" s="13" t="s">
        <v>62</v>
      </c>
      <c r="S847" s="13" t="s">
        <v>49</v>
      </c>
      <c r="T847" s="13" t="s">
        <v>78</v>
      </c>
      <c r="U847" s="13" t="s">
        <v>79</v>
      </c>
      <c r="V847" s="13" t="s">
        <v>131</v>
      </c>
      <c r="W847" s="13" t="s">
        <v>109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  <c r="AU847" s="22" t="s">
        <v>3752</v>
      </c>
    </row>
    <row r="848" spans="1:47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53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1763</v>
      </c>
      <c r="K848" s="155" t="s">
        <v>1229</v>
      </c>
      <c r="L848" s="17" t="s">
        <v>67</v>
      </c>
      <c r="M848" s="13" t="s">
        <v>60</v>
      </c>
      <c r="N848" s="13">
        <v>1</v>
      </c>
      <c r="O848" s="13"/>
      <c r="P848" s="33" t="str">
        <f t="shared" si="258"/>
        <v>MAIN UNIT</v>
      </c>
      <c r="Q848" s="13" t="s">
        <v>61</v>
      </c>
      <c r="R848" s="13" t="s">
        <v>62</v>
      </c>
      <c r="S848" s="13" t="s">
        <v>49</v>
      </c>
      <c r="T848" s="13" t="s">
        <v>78</v>
      </c>
      <c r="U848" s="13" t="s">
        <v>79</v>
      </c>
      <c r="V848" s="13" t="s">
        <v>131</v>
      </c>
      <c r="W848" s="13" t="s">
        <v>109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  <c r="AU848" s="22" t="s">
        <v>3751</v>
      </c>
    </row>
    <row r="849" spans="1:47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53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1763</v>
      </c>
      <c r="K849" s="155" t="s">
        <v>1229</v>
      </c>
      <c r="L849" s="17" t="s">
        <v>67</v>
      </c>
      <c r="M849" s="13" t="s">
        <v>60</v>
      </c>
      <c r="N849" s="13">
        <v>1</v>
      </c>
      <c r="O849" s="13"/>
      <c r="P849" s="33" t="str">
        <f t="shared" si="258"/>
        <v>MAIN UNIT</v>
      </c>
      <c r="Q849" s="13" t="s">
        <v>61</v>
      </c>
      <c r="R849" s="13" t="s">
        <v>62</v>
      </c>
      <c r="S849" s="13" t="s">
        <v>49</v>
      </c>
      <c r="T849" s="13" t="s">
        <v>78</v>
      </c>
      <c r="U849" s="13" t="s">
        <v>79</v>
      </c>
      <c r="V849" s="13" t="s">
        <v>131</v>
      </c>
      <c r="W849" s="13" t="s">
        <v>109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  <c r="AU849" s="22" t="s">
        <v>3751</v>
      </c>
    </row>
    <row r="850" spans="1:47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54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2427</v>
      </c>
      <c r="K850" s="155" t="s">
        <v>1229</v>
      </c>
      <c r="L850" s="17" t="s">
        <v>92</v>
      </c>
      <c r="M850" s="13" t="s">
        <v>60</v>
      </c>
      <c r="N850" s="13">
        <v>1</v>
      </c>
      <c r="O850" s="13"/>
      <c r="P850" s="33" t="str">
        <f t="shared" si="258"/>
        <v>MAIN UNIT</v>
      </c>
      <c r="Q850" s="13" t="s">
        <v>61</v>
      </c>
      <c r="R850" s="13" t="s">
        <v>62</v>
      </c>
      <c r="S850" s="13" t="s">
        <v>49</v>
      </c>
      <c r="T850" s="13" t="s">
        <v>78</v>
      </c>
      <c r="U850" s="13" t="s">
        <v>79</v>
      </c>
      <c r="V850" s="13" t="s">
        <v>1407</v>
      </c>
      <c r="W850" s="13" t="s">
        <v>64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  <c r="AU850" s="22" t="s">
        <v>3757</v>
      </c>
    </row>
    <row r="851" spans="1:47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54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2427</v>
      </c>
      <c r="K851" s="155" t="s">
        <v>1229</v>
      </c>
      <c r="L851" s="17" t="s">
        <v>67</v>
      </c>
      <c r="M851" s="13" t="s">
        <v>60</v>
      </c>
      <c r="N851" s="13">
        <v>1</v>
      </c>
      <c r="O851" s="13"/>
      <c r="P851" s="33" t="str">
        <f t="shared" si="258"/>
        <v>MAIN UNIT</v>
      </c>
      <c r="Q851" s="13" t="s">
        <v>61</v>
      </c>
      <c r="R851" s="13" t="s">
        <v>62</v>
      </c>
      <c r="S851" s="13" t="s">
        <v>49</v>
      </c>
      <c r="T851" s="13" t="s">
        <v>78</v>
      </c>
      <c r="U851" s="13" t="s">
        <v>79</v>
      </c>
      <c r="V851" s="13" t="s">
        <v>1407</v>
      </c>
      <c r="W851" s="13" t="s">
        <v>64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  <c r="AU851" s="22" t="s">
        <v>3757</v>
      </c>
    </row>
    <row r="852" spans="1:47" s="12" customFormat="1">
      <c r="A852" s="33" t="str">
        <f t="shared" si="255"/>
        <v>cancel</v>
      </c>
      <c r="B852" s="152"/>
      <c r="C852" s="152" t="s">
        <v>185</v>
      </c>
      <c r="D852" s="33" t="str">
        <f t="shared" si="256"/>
        <v/>
      </c>
      <c r="E852" s="33" t="s">
        <v>185</v>
      </c>
      <c r="F852" s="13" t="s">
        <v>185</v>
      </c>
      <c r="G852" s="152" t="s">
        <v>185</v>
      </c>
      <c r="H852" s="155"/>
      <c r="I852" s="33" t="str">
        <f t="shared" si="257"/>
        <v>Cancel</v>
      </c>
      <c r="J852" s="186" t="s">
        <v>2662</v>
      </c>
      <c r="K852" s="155" t="s">
        <v>1229</v>
      </c>
      <c r="L852" s="17" t="s">
        <v>92</v>
      </c>
      <c r="M852" s="13" t="s">
        <v>60</v>
      </c>
      <c r="N852" s="13">
        <v>1</v>
      </c>
      <c r="O852" s="13"/>
      <c r="P852" s="33" t="str">
        <f t="shared" si="258"/>
        <v>MAIN UNIT</v>
      </c>
      <c r="Q852" s="13" t="s">
        <v>61</v>
      </c>
      <c r="R852" s="13" t="s">
        <v>62</v>
      </c>
      <c r="S852" s="13" t="s">
        <v>49</v>
      </c>
      <c r="T852" s="13" t="s">
        <v>78</v>
      </c>
      <c r="U852" s="13" t="s">
        <v>79</v>
      </c>
      <c r="V852" s="13" t="s">
        <v>131</v>
      </c>
      <c r="W852" s="13" t="s">
        <v>109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499582152.5142017</v>
      </c>
      <c r="AJ852" s="19">
        <f t="shared" si="263"/>
        <v>59520528.679470733</v>
      </c>
      <c r="AK852" s="20">
        <f t="shared" si="264"/>
        <v>0.11914062257814291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  <c r="AU852" s="22" t="s">
        <v>3752</v>
      </c>
    </row>
    <row r="853" spans="1:47" s="12" customFormat="1">
      <c r="A853" s="33" t="str">
        <f t="shared" si="255"/>
        <v>cancel</v>
      </c>
      <c r="B853" s="152"/>
      <c r="C853" s="152" t="s">
        <v>185</v>
      </c>
      <c r="D853" s="33" t="str">
        <f t="shared" si="256"/>
        <v/>
      </c>
      <c r="E853" s="33" t="s">
        <v>185</v>
      </c>
      <c r="F853" s="13" t="s">
        <v>185</v>
      </c>
      <c r="G853" s="152" t="s">
        <v>185</v>
      </c>
      <c r="H853" s="155"/>
      <c r="I853" s="33" t="str">
        <f t="shared" si="257"/>
        <v>Cancel</v>
      </c>
      <c r="J853" s="186" t="s">
        <v>2662</v>
      </c>
      <c r="K853" s="155" t="s">
        <v>1229</v>
      </c>
      <c r="L853" s="17" t="s">
        <v>92</v>
      </c>
      <c r="M853" s="13" t="s">
        <v>60</v>
      </c>
      <c r="N853" s="13">
        <v>1</v>
      </c>
      <c r="O853" s="13"/>
      <c r="P853" s="33" t="str">
        <f t="shared" si="258"/>
        <v>MAIN UNIT</v>
      </c>
      <c r="Q853" s="13" t="s">
        <v>61</v>
      </c>
      <c r="R853" s="13" t="s">
        <v>62</v>
      </c>
      <c r="S853" s="13" t="s">
        <v>49</v>
      </c>
      <c r="T853" s="13" t="s">
        <v>78</v>
      </c>
      <c r="U853" s="13" t="s">
        <v>79</v>
      </c>
      <c r="V853" s="13" t="s">
        <v>131</v>
      </c>
      <c r="W853" s="13" t="s">
        <v>109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499582152.5142017</v>
      </c>
      <c r="AJ853" s="19">
        <f t="shared" si="263"/>
        <v>59520528.679470733</v>
      </c>
      <c r="AK853" s="20">
        <f t="shared" si="264"/>
        <v>0.11914062257814291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  <c r="AU853" s="22" t="s">
        <v>3752</v>
      </c>
    </row>
    <row r="854" spans="1:47" s="12" customFormat="1">
      <c r="A854" s="33" t="str">
        <f t="shared" si="255"/>
        <v>cancel</v>
      </c>
      <c r="B854" s="152"/>
      <c r="C854" s="152" t="s">
        <v>185</v>
      </c>
      <c r="D854" s="33" t="str">
        <f t="shared" si="256"/>
        <v/>
      </c>
      <c r="E854" s="33" t="s">
        <v>185</v>
      </c>
      <c r="F854" s="13" t="s">
        <v>185</v>
      </c>
      <c r="G854" s="152" t="s">
        <v>185</v>
      </c>
      <c r="H854" s="155"/>
      <c r="I854" s="33" t="str">
        <f t="shared" si="257"/>
        <v>Cancel</v>
      </c>
      <c r="J854" s="186" t="s">
        <v>2662</v>
      </c>
      <c r="K854" s="155" t="s">
        <v>1229</v>
      </c>
      <c r="L854" s="17" t="s">
        <v>92</v>
      </c>
      <c r="M854" s="13" t="s">
        <v>60</v>
      </c>
      <c r="N854" s="13">
        <v>1</v>
      </c>
      <c r="O854" s="13"/>
      <c r="P854" s="33" t="str">
        <f t="shared" si="258"/>
        <v>MAIN UNIT</v>
      </c>
      <c r="Q854" s="13" t="s">
        <v>61</v>
      </c>
      <c r="R854" s="13" t="s">
        <v>62</v>
      </c>
      <c r="S854" s="13" t="s">
        <v>49</v>
      </c>
      <c r="T854" s="13" t="s">
        <v>78</v>
      </c>
      <c r="U854" s="13" t="s">
        <v>79</v>
      </c>
      <c r="V854" s="13" t="s">
        <v>131</v>
      </c>
      <c r="W854" s="13" t="s">
        <v>109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499582152.5142017</v>
      </c>
      <c r="AJ854" s="19">
        <f t="shared" si="263"/>
        <v>59520528.679470733</v>
      </c>
      <c r="AK854" s="20">
        <f t="shared" si="264"/>
        <v>0.11914062257814291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  <c r="AU854" s="22" t="s">
        <v>3752</v>
      </c>
    </row>
    <row r="855" spans="1:47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43</v>
      </c>
      <c r="M855" s="22" t="s">
        <v>43</v>
      </c>
      <c r="N855" s="22">
        <v>0</v>
      </c>
      <c r="O855" s="22"/>
      <c r="P855" s="33" t="str">
        <f t="shared" si="258"/>
        <v>C66 SERVICE/OTHERS</v>
      </c>
      <c r="Q855" s="22" t="s">
        <v>45</v>
      </c>
      <c r="R855" s="22" t="s">
        <v>45</v>
      </c>
      <c r="S855" s="22" t="s">
        <v>52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  <c r="AU855" s="22">
        <v>0</v>
      </c>
    </row>
    <row r="856" spans="1:47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43</v>
      </c>
      <c r="M856" s="22" t="s">
        <v>43</v>
      </c>
      <c r="N856" s="22">
        <v>0</v>
      </c>
      <c r="O856" s="22"/>
      <c r="P856" s="33" t="str">
        <f t="shared" si="258"/>
        <v>C66 SERVICE/OTHERS</v>
      </c>
      <c r="Q856" s="22" t="s">
        <v>45</v>
      </c>
      <c r="R856" s="22" t="s">
        <v>45</v>
      </c>
      <c r="S856" s="22" t="s">
        <v>51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  <c r="AU856" s="22">
        <v>0</v>
      </c>
    </row>
    <row r="857" spans="1:47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43</v>
      </c>
      <c r="M857" s="22" t="s">
        <v>43</v>
      </c>
      <c r="N857" s="22">
        <v>0</v>
      </c>
      <c r="O857" s="22"/>
      <c r="P857" s="33" t="str">
        <f t="shared" si="258"/>
        <v>C66 SERVICE/OTHERS</v>
      </c>
      <c r="Q857" s="22" t="s">
        <v>45</v>
      </c>
      <c r="R857" s="22" t="s">
        <v>45</v>
      </c>
      <c r="S857" s="22" t="s">
        <v>50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  <c r="AU857" s="22">
        <v>0</v>
      </c>
    </row>
    <row r="858" spans="1:47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43</v>
      </c>
      <c r="M858" s="22" t="s">
        <v>43</v>
      </c>
      <c r="N858" s="22">
        <v>0</v>
      </c>
      <c r="O858" s="22"/>
      <c r="P858" s="33" t="str">
        <f t="shared" si="258"/>
        <v>C66 SERVICE/OTHERS</v>
      </c>
      <c r="Q858" s="22" t="s">
        <v>45</v>
      </c>
      <c r="R858" s="22" t="s">
        <v>45</v>
      </c>
      <c r="S858" s="22" t="s">
        <v>49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  <c r="AU858" s="22">
        <v>0</v>
      </c>
    </row>
    <row r="859" spans="1:47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47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1000</v>
      </c>
      <c r="K859" s="155" t="s">
        <v>1001</v>
      </c>
      <c r="L859" s="17" t="s">
        <v>67</v>
      </c>
      <c r="M859" s="13" t="s">
        <v>60</v>
      </c>
      <c r="N859" s="13">
        <v>1</v>
      </c>
      <c r="O859" s="13"/>
      <c r="P859" s="33" t="str">
        <f t="shared" si="258"/>
        <v>MAIN UNIT</v>
      </c>
      <c r="Q859" s="13" t="s">
        <v>68</v>
      </c>
      <c r="R859" s="13" t="s">
        <v>62</v>
      </c>
      <c r="S859" s="13" t="s">
        <v>49</v>
      </c>
      <c r="T859" s="13" t="s">
        <v>78</v>
      </c>
      <c r="U859" s="13" t="s">
        <v>79</v>
      </c>
      <c r="V859" s="13" t="s">
        <v>1002</v>
      </c>
      <c r="W859" s="13" t="s">
        <v>109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  <c r="AU859" s="22" t="s">
        <v>3752</v>
      </c>
    </row>
    <row r="860" spans="1:47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48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1468</v>
      </c>
      <c r="K860" s="155" t="s">
        <v>1469</v>
      </c>
      <c r="L860" s="17" t="s">
        <v>67</v>
      </c>
      <c r="M860" s="13" t="s">
        <v>60</v>
      </c>
      <c r="N860" s="13">
        <v>1</v>
      </c>
      <c r="O860" s="13"/>
      <c r="P860" s="33" t="str">
        <f t="shared" si="258"/>
        <v>MAIN UNIT</v>
      </c>
      <c r="Q860" s="13" t="s">
        <v>68</v>
      </c>
      <c r="R860" s="13" t="s">
        <v>62</v>
      </c>
      <c r="S860" s="13" t="s">
        <v>49</v>
      </c>
      <c r="T860" s="13" t="s">
        <v>78</v>
      </c>
      <c r="U860" s="13" t="s">
        <v>79</v>
      </c>
      <c r="V860" s="13" t="s">
        <v>1344</v>
      </c>
      <c r="W860" s="13" t="s">
        <v>109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  <c r="AU860" s="22" t="s">
        <v>3751</v>
      </c>
    </row>
    <row r="861" spans="1:47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48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1641</v>
      </c>
      <c r="K861" s="155" t="s">
        <v>1642</v>
      </c>
      <c r="L861" s="17" t="s">
        <v>67</v>
      </c>
      <c r="M861" s="13" t="s">
        <v>60</v>
      </c>
      <c r="N861" s="13">
        <v>1</v>
      </c>
      <c r="O861" s="13"/>
      <c r="P861" s="33" t="str">
        <f t="shared" si="258"/>
        <v>MAIN UNIT</v>
      </c>
      <c r="Q861" s="13" t="s">
        <v>61</v>
      </c>
      <c r="R861" s="13" t="s">
        <v>62</v>
      </c>
      <c r="S861" s="13" t="s">
        <v>49</v>
      </c>
      <c r="T861" s="13" t="s">
        <v>78</v>
      </c>
      <c r="U861" s="13" t="s">
        <v>79</v>
      </c>
      <c r="V861" s="13" t="s">
        <v>126</v>
      </c>
      <c r="W861" s="13" t="s">
        <v>109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  <c r="AU861" s="22" t="s">
        <v>3751</v>
      </c>
    </row>
    <row r="862" spans="1:47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48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1641</v>
      </c>
      <c r="K862" s="155" t="s">
        <v>1642</v>
      </c>
      <c r="L862" s="17" t="s">
        <v>67</v>
      </c>
      <c r="M862" s="13" t="s">
        <v>60</v>
      </c>
      <c r="N862" s="13">
        <v>1</v>
      </c>
      <c r="O862" s="13"/>
      <c r="P862" s="33" t="str">
        <f t="shared" si="258"/>
        <v>MAIN UNIT</v>
      </c>
      <c r="Q862" s="13" t="s">
        <v>61</v>
      </c>
      <c r="R862" s="13" t="s">
        <v>62</v>
      </c>
      <c r="S862" s="13" t="s">
        <v>49</v>
      </c>
      <c r="T862" s="13" t="s">
        <v>78</v>
      </c>
      <c r="U862" s="13" t="s">
        <v>79</v>
      </c>
      <c r="V862" s="13" t="s">
        <v>126</v>
      </c>
      <c r="W862" s="13" t="s">
        <v>109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  <c r="AU862" s="22" t="s">
        <v>3751</v>
      </c>
    </row>
    <row r="863" spans="1:47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54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2282</v>
      </c>
      <c r="K863" s="155" t="s">
        <v>2283</v>
      </c>
      <c r="L863" s="17" t="s">
        <v>67</v>
      </c>
      <c r="M863" s="13" t="s">
        <v>60</v>
      </c>
      <c r="N863" s="13">
        <v>1</v>
      </c>
      <c r="O863" s="13"/>
      <c r="P863" s="33" t="str">
        <f t="shared" si="258"/>
        <v>MAIN UNIT</v>
      </c>
      <c r="Q863" s="13" t="s">
        <v>68</v>
      </c>
      <c r="R863" s="13" t="s">
        <v>62</v>
      </c>
      <c r="S863" s="13" t="s">
        <v>50</v>
      </c>
      <c r="T863" s="13" t="s">
        <v>69</v>
      </c>
      <c r="U863" s="13" t="s">
        <v>70</v>
      </c>
      <c r="V863" s="13" t="s">
        <v>1400</v>
      </c>
      <c r="W863" s="13" t="s">
        <v>64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  <c r="AU863" s="22" t="s">
        <v>3240</v>
      </c>
    </row>
    <row r="864" spans="1:47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41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867</v>
      </c>
      <c r="K864" s="155" t="s">
        <v>868</v>
      </c>
      <c r="L864" s="17" t="s">
        <v>92</v>
      </c>
      <c r="M864" s="13" t="s">
        <v>60</v>
      </c>
      <c r="N864" s="13">
        <v>1</v>
      </c>
      <c r="O864" s="13"/>
      <c r="P864" s="33" t="str">
        <f t="shared" si="258"/>
        <v>MAIN UNIT</v>
      </c>
      <c r="Q864" s="13" t="s">
        <v>68</v>
      </c>
      <c r="R864" s="13" t="s">
        <v>62</v>
      </c>
      <c r="S864" s="13" t="s">
        <v>49</v>
      </c>
      <c r="T864" s="13" t="s">
        <v>78</v>
      </c>
      <c r="U864" s="13" t="s">
        <v>79</v>
      </c>
      <c r="V864" s="13" t="s">
        <v>311</v>
      </c>
      <c r="W864" s="13" t="s">
        <v>109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  <c r="AU864" s="22" t="s">
        <v>3751</v>
      </c>
    </row>
    <row r="865" spans="1:47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48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1123</v>
      </c>
      <c r="K865" s="155" t="s">
        <v>1124</v>
      </c>
      <c r="L865" s="17" t="s">
        <v>92</v>
      </c>
      <c r="M865" s="13" t="s">
        <v>60</v>
      </c>
      <c r="N865" s="13">
        <v>1</v>
      </c>
      <c r="O865" s="13"/>
      <c r="P865" s="33" t="str">
        <f t="shared" si="258"/>
        <v>MAIN UNIT</v>
      </c>
      <c r="Q865" s="13" t="s">
        <v>61</v>
      </c>
      <c r="R865" s="13" t="s">
        <v>62</v>
      </c>
      <c r="S865" s="13" t="s">
        <v>49</v>
      </c>
      <c r="T865" s="13" t="s">
        <v>78</v>
      </c>
      <c r="U865" s="13" t="s">
        <v>79</v>
      </c>
      <c r="V865" s="13" t="s">
        <v>1125</v>
      </c>
      <c r="W865" s="13" t="s">
        <v>1101</v>
      </c>
      <c r="X865" s="135">
        <v>840000</v>
      </c>
      <c r="Y865" s="156" t="s">
        <v>1058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  <c r="AU865" s="22" t="s">
        <v>3750</v>
      </c>
    </row>
    <row r="866" spans="1:47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41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280</v>
      </c>
      <c r="K866" s="155" t="s">
        <v>281</v>
      </c>
      <c r="L866" s="17" t="s">
        <v>92</v>
      </c>
      <c r="M866" s="13" t="s">
        <v>60</v>
      </c>
      <c r="N866" s="13">
        <v>1</v>
      </c>
      <c r="O866" s="13"/>
      <c r="P866" s="33" t="str">
        <f t="shared" si="258"/>
        <v>MAIN UNIT</v>
      </c>
      <c r="Q866" s="13" t="s">
        <v>61</v>
      </c>
      <c r="R866" s="13" t="s">
        <v>62</v>
      </c>
      <c r="S866" s="13" t="s">
        <v>49</v>
      </c>
      <c r="T866" s="13" t="s">
        <v>249</v>
      </c>
      <c r="U866" s="13" t="s">
        <v>79</v>
      </c>
      <c r="V866" s="13" t="s">
        <v>112</v>
      </c>
      <c r="W866" s="13" t="s">
        <v>109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  <c r="AU866" s="22" t="s">
        <v>3752</v>
      </c>
    </row>
    <row r="867" spans="1:47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41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280</v>
      </c>
      <c r="K867" s="155" t="s">
        <v>281</v>
      </c>
      <c r="L867" s="17" t="s">
        <v>92</v>
      </c>
      <c r="M867" s="13" t="s">
        <v>60</v>
      </c>
      <c r="N867" s="13">
        <v>1</v>
      </c>
      <c r="O867" s="13"/>
      <c r="P867" s="33" t="str">
        <f t="shared" si="258"/>
        <v>MAIN UNIT</v>
      </c>
      <c r="Q867" s="13" t="s">
        <v>61</v>
      </c>
      <c r="R867" s="13" t="s">
        <v>62</v>
      </c>
      <c r="S867" s="13" t="s">
        <v>49</v>
      </c>
      <c r="T867" s="13" t="s">
        <v>249</v>
      </c>
      <c r="U867" s="13" t="s">
        <v>79</v>
      </c>
      <c r="V867" s="13" t="s">
        <v>112</v>
      </c>
      <c r="W867" s="13" t="s">
        <v>109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  <c r="AU867" s="22" t="s">
        <v>3752</v>
      </c>
    </row>
    <row r="868" spans="1:47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53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1609</v>
      </c>
      <c r="K868" s="155" t="s">
        <v>1610</v>
      </c>
      <c r="L868" s="17" t="s">
        <v>92</v>
      </c>
      <c r="M868" s="13" t="s">
        <v>60</v>
      </c>
      <c r="N868" s="13">
        <v>1</v>
      </c>
      <c r="O868" s="13"/>
      <c r="P868" s="33" t="str">
        <f t="shared" si="258"/>
        <v>MAIN UNIT</v>
      </c>
      <c r="Q868" s="13" t="s">
        <v>61</v>
      </c>
      <c r="R868" s="13" t="s">
        <v>62</v>
      </c>
      <c r="S868" s="13" t="s">
        <v>49</v>
      </c>
      <c r="T868" s="13" t="s">
        <v>78</v>
      </c>
      <c r="U868" s="13" t="s">
        <v>79</v>
      </c>
      <c r="V868" s="13" t="s">
        <v>112</v>
      </c>
      <c r="W868" s="13" t="s">
        <v>109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  <c r="AU868" s="22" t="s">
        <v>3751</v>
      </c>
    </row>
    <row r="869" spans="1:47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53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1609</v>
      </c>
      <c r="K869" s="155" t="s">
        <v>1610</v>
      </c>
      <c r="L869" s="17" t="s">
        <v>92</v>
      </c>
      <c r="M869" s="13" t="s">
        <v>60</v>
      </c>
      <c r="N869" s="13">
        <v>1</v>
      </c>
      <c r="O869" s="13"/>
      <c r="P869" s="33" t="str">
        <f t="shared" si="258"/>
        <v>MAIN UNIT</v>
      </c>
      <c r="Q869" s="13" t="s">
        <v>61</v>
      </c>
      <c r="R869" s="13" t="s">
        <v>62</v>
      </c>
      <c r="S869" s="13" t="s">
        <v>49</v>
      </c>
      <c r="T869" s="13" t="s">
        <v>78</v>
      </c>
      <c r="U869" s="13" t="s">
        <v>79</v>
      </c>
      <c r="V869" s="13" t="s">
        <v>112</v>
      </c>
      <c r="W869" s="13" t="s">
        <v>109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  <c r="AU869" s="22" t="s">
        <v>3751</v>
      </c>
    </row>
    <row r="870" spans="1:47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53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1609</v>
      </c>
      <c r="K870" s="155" t="s">
        <v>1610</v>
      </c>
      <c r="L870" s="17" t="s">
        <v>67</v>
      </c>
      <c r="M870" s="13" t="s">
        <v>60</v>
      </c>
      <c r="N870" s="13">
        <v>1</v>
      </c>
      <c r="O870" s="13"/>
      <c r="P870" s="33" t="str">
        <f t="shared" si="258"/>
        <v>MAIN UNIT</v>
      </c>
      <c r="Q870" s="13" t="s">
        <v>61</v>
      </c>
      <c r="R870" s="13" t="s">
        <v>62</v>
      </c>
      <c r="S870" s="13" t="s">
        <v>49</v>
      </c>
      <c r="T870" s="13" t="s">
        <v>78</v>
      </c>
      <c r="U870" s="13" t="s">
        <v>79</v>
      </c>
      <c r="V870" s="13" t="s">
        <v>112</v>
      </c>
      <c r="W870" s="13" t="s">
        <v>109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  <c r="AU870" s="22" t="s">
        <v>3751</v>
      </c>
    </row>
    <row r="871" spans="1:47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185</v>
      </c>
      <c r="F871" s="13" t="s">
        <v>185</v>
      </c>
      <c r="G871" s="152" t="s">
        <v>1616</v>
      </c>
      <c r="H871" s="155"/>
      <c r="I871" s="33" t="str">
        <f t="shared" si="257"/>
        <v>Cancel</v>
      </c>
      <c r="J871" s="186" t="s">
        <v>2073</v>
      </c>
      <c r="K871" s="155" t="s">
        <v>1610</v>
      </c>
      <c r="L871" s="17" t="s">
        <v>92</v>
      </c>
      <c r="M871" s="13" t="s">
        <v>60</v>
      </c>
      <c r="N871" s="13">
        <v>1</v>
      </c>
      <c r="O871" s="13"/>
      <c r="P871" s="33" t="str">
        <f t="shared" si="258"/>
        <v>MAIN UNIT</v>
      </c>
      <c r="Q871" s="13" t="s">
        <v>61</v>
      </c>
      <c r="R871" s="13" t="s">
        <v>62</v>
      </c>
      <c r="S871" s="13" t="s">
        <v>49</v>
      </c>
      <c r="T871" s="13" t="s">
        <v>78</v>
      </c>
      <c r="U871" s="13" t="s">
        <v>79</v>
      </c>
      <c r="V871" s="13" t="s">
        <v>112</v>
      </c>
      <c r="W871" s="13" t="s">
        <v>109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499582152.5142017</v>
      </c>
      <c r="AJ871" s="19">
        <f t="shared" si="263"/>
        <v>59520528.679470733</v>
      </c>
      <c r="AK871" s="20">
        <f t="shared" si="264"/>
        <v>0.11914062257814291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  <c r="AU871" s="22" t="s">
        <v>3751</v>
      </c>
    </row>
    <row r="872" spans="1:47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185</v>
      </c>
      <c r="F872" s="13" t="s">
        <v>185</v>
      </c>
      <c r="G872" s="152" t="s">
        <v>1616</v>
      </c>
      <c r="H872" s="155"/>
      <c r="I872" s="33" t="str">
        <f t="shared" si="257"/>
        <v>Cancel</v>
      </c>
      <c r="J872" s="186" t="s">
        <v>2073</v>
      </c>
      <c r="K872" s="155" t="s">
        <v>1610</v>
      </c>
      <c r="L872" s="17" t="s">
        <v>92</v>
      </c>
      <c r="M872" s="13" t="s">
        <v>60</v>
      </c>
      <c r="N872" s="13">
        <v>1</v>
      </c>
      <c r="O872" s="13"/>
      <c r="P872" s="33" t="str">
        <f t="shared" si="258"/>
        <v>MAIN UNIT</v>
      </c>
      <c r="Q872" s="13" t="s">
        <v>61</v>
      </c>
      <c r="R872" s="13" t="s">
        <v>62</v>
      </c>
      <c r="S872" s="13" t="s">
        <v>49</v>
      </c>
      <c r="T872" s="13" t="s">
        <v>78</v>
      </c>
      <c r="U872" s="13" t="s">
        <v>79</v>
      </c>
      <c r="V872" s="13" t="s">
        <v>112</v>
      </c>
      <c r="W872" s="13" t="s">
        <v>109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499582152.5142017</v>
      </c>
      <c r="AJ872" s="19">
        <f t="shared" si="263"/>
        <v>59520528.679470733</v>
      </c>
      <c r="AK872" s="20">
        <f t="shared" si="264"/>
        <v>0.11914062257814291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  <c r="AU872" s="22" t="s">
        <v>3751</v>
      </c>
    </row>
    <row r="873" spans="1:47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185</v>
      </c>
      <c r="F873" s="13" t="s">
        <v>185</v>
      </c>
      <c r="G873" s="152" t="s">
        <v>1616</v>
      </c>
      <c r="H873" s="155"/>
      <c r="I873" s="33" t="str">
        <f t="shared" si="257"/>
        <v>Cancel</v>
      </c>
      <c r="J873" s="186" t="s">
        <v>2073</v>
      </c>
      <c r="K873" s="155" t="s">
        <v>1610</v>
      </c>
      <c r="L873" s="17" t="s">
        <v>67</v>
      </c>
      <c r="M873" s="13" t="s">
        <v>60</v>
      </c>
      <c r="N873" s="13">
        <v>1</v>
      </c>
      <c r="O873" s="13"/>
      <c r="P873" s="33" t="str">
        <f t="shared" si="258"/>
        <v>MAIN UNIT</v>
      </c>
      <c r="Q873" s="13" t="s">
        <v>61</v>
      </c>
      <c r="R873" s="13" t="s">
        <v>62</v>
      </c>
      <c r="S873" s="13" t="s">
        <v>49</v>
      </c>
      <c r="T873" s="13" t="s">
        <v>78</v>
      </c>
      <c r="U873" s="13" t="s">
        <v>79</v>
      </c>
      <c r="V873" s="13" t="s">
        <v>112</v>
      </c>
      <c r="W873" s="13" t="s">
        <v>109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499582152.5142017</v>
      </c>
      <c r="AJ873" s="19">
        <f t="shared" si="263"/>
        <v>59520528.679470733</v>
      </c>
      <c r="AK873" s="20">
        <f t="shared" si="264"/>
        <v>0.11914062257814291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  <c r="AU873" s="22" t="s">
        <v>3751</v>
      </c>
    </row>
    <row r="874" spans="1:47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185</v>
      </c>
      <c r="F874" s="13" t="s">
        <v>185</v>
      </c>
      <c r="G874" s="152" t="s">
        <v>1616</v>
      </c>
      <c r="H874" s="155"/>
      <c r="I874" s="33" t="str">
        <f t="shared" si="257"/>
        <v>Cancel</v>
      </c>
      <c r="J874" s="186" t="s">
        <v>2073</v>
      </c>
      <c r="K874" s="155" t="s">
        <v>1610</v>
      </c>
      <c r="L874" s="17" t="s">
        <v>67</v>
      </c>
      <c r="M874" s="13" t="s">
        <v>60</v>
      </c>
      <c r="N874" s="13">
        <v>1</v>
      </c>
      <c r="O874" s="13"/>
      <c r="P874" s="33" t="str">
        <f t="shared" si="258"/>
        <v>MAIN UNIT</v>
      </c>
      <c r="Q874" s="13" t="s">
        <v>61</v>
      </c>
      <c r="R874" s="13" t="s">
        <v>62</v>
      </c>
      <c r="S874" s="13" t="s">
        <v>49</v>
      </c>
      <c r="T874" s="13" t="s">
        <v>78</v>
      </c>
      <c r="U874" s="13" t="s">
        <v>79</v>
      </c>
      <c r="V874" s="13" t="s">
        <v>112</v>
      </c>
      <c r="W874" s="13" t="s">
        <v>109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499582152.5142017</v>
      </c>
      <c r="AJ874" s="19">
        <f t="shared" si="263"/>
        <v>59520528.679470733</v>
      </c>
      <c r="AK874" s="20">
        <f t="shared" si="264"/>
        <v>0.11914062257814291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  <c r="AU874" s="22" t="s">
        <v>3751</v>
      </c>
    </row>
    <row r="875" spans="1:47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55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2108</v>
      </c>
      <c r="K875" s="155" t="s">
        <v>2109</v>
      </c>
      <c r="L875" s="17" t="s">
        <v>92</v>
      </c>
      <c r="M875" s="13" t="s">
        <v>60</v>
      </c>
      <c r="N875" s="13">
        <v>1</v>
      </c>
      <c r="O875" s="13"/>
      <c r="P875" s="33" t="str">
        <f t="shared" si="258"/>
        <v>MAIN UNIT</v>
      </c>
      <c r="Q875" s="13" t="s">
        <v>61</v>
      </c>
      <c r="R875" s="13" t="s">
        <v>62</v>
      </c>
      <c r="S875" s="13" t="s">
        <v>49</v>
      </c>
      <c r="T875" s="13" t="s">
        <v>78</v>
      </c>
      <c r="U875" s="13" t="s">
        <v>2110</v>
      </c>
      <c r="V875" s="13" t="s">
        <v>112</v>
      </c>
      <c r="W875" s="13" t="s">
        <v>109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23146578.081415929</v>
      </c>
      <c r="AJ875" s="19">
        <f t="shared" si="263"/>
        <v>2745231.3889985834</v>
      </c>
      <c r="AK875" s="20">
        <f t="shared" si="264"/>
        <v>0.11860204041143742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  <c r="AU875" s="22" t="s">
        <v>3751</v>
      </c>
    </row>
    <row r="876" spans="1:47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55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2108</v>
      </c>
      <c r="K876" s="155" t="s">
        <v>2109</v>
      </c>
      <c r="L876" s="17" t="s">
        <v>92</v>
      </c>
      <c r="M876" s="13" t="s">
        <v>60</v>
      </c>
      <c r="N876" s="13">
        <v>1</v>
      </c>
      <c r="O876" s="13"/>
      <c r="P876" s="33" t="str">
        <f t="shared" si="258"/>
        <v>MAIN UNIT</v>
      </c>
      <c r="Q876" s="13" t="s">
        <v>61</v>
      </c>
      <c r="R876" s="13" t="s">
        <v>62</v>
      </c>
      <c r="S876" s="13" t="s">
        <v>49</v>
      </c>
      <c r="T876" s="13" t="s">
        <v>78</v>
      </c>
      <c r="U876" s="13" t="s">
        <v>2110</v>
      </c>
      <c r="V876" s="13" t="s">
        <v>112</v>
      </c>
      <c r="W876" s="13" t="s">
        <v>109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23146578.081415929</v>
      </c>
      <c r="AJ876" s="19">
        <f t="shared" si="263"/>
        <v>2745231.3889985834</v>
      </c>
      <c r="AK876" s="20">
        <f t="shared" si="264"/>
        <v>0.11860204041143742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  <c r="AU876" s="22" t="s">
        <v>3751</v>
      </c>
    </row>
    <row r="877" spans="1:47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55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2108</v>
      </c>
      <c r="K877" s="155" t="s">
        <v>2109</v>
      </c>
      <c r="L877" s="17" t="s">
        <v>92</v>
      </c>
      <c r="M877" s="13" t="s">
        <v>60</v>
      </c>
      <c r="N877" s="13">
        <v>1</v>
      </c>
      <c r="O877" s="13"/>
      <c r="P877" s="33" t="str">
        <f t="shared" si="258"/>
        <v>MAIN UNIT</v>
      </c>
      <c r="Q877" s="13" t="s">
        <v>61</v>
      </c>
      <c r="R877" s="13" t="s">
        <v>62</v>
      </c>
      <c r="S877" s="13" t="s">
        <v>49</v>
      </c>
      <c r="T877" s="13" t="s">
        <v>78</v>
      </c>
      <c r="U877" s="13" t="s">
        <v>2110</v>
      </c>
      <c r="V877" s="13" t="s">
        <v>112</v>
      </c>
      <c r="W877" s="13" t="s">
        <v>109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23146578.081415929</v>
      </c>
      <c r="AJ877" s="19">
        <f t="shared" si="263"/>
        <v>2745231.3889985834</v>
      </c>
      <c r="AK877" s="20">
        <f t="shared" si="264"/>
        <v>0.11860204041143742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  <c r="AU877" s="22" t="s">
        <v>3751</v>
      </c>
    </row>
    <row r="878" spans="1:47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55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2108</v>
      </c>
      <c r="K878" s="155" t="s">
        <v>2109</v>
      </c>
      <c r="L878" s="17" t="s">
        <v>92</v>
      </c>
      <c r="M878" s="13" t="s">
        <v>60</v>
      </c>
      <c r="N878" s="13">
        <v>1</v>
      </c>
      <c r="O878" s="13"/>
      <c r="P878" s="33" t="str">
        <f t="shared" si="258"/>
        <v>MAIN UNIT</v>
      </c>
      <c r="Q878" s="13" t="s">
        <v>61</v>
      </c>
      <c r="R878" s="13" t="s">
        <v>62</v>
      </c>
      <c r="S878" s="13" t="s">
        <v>49</v>
      </c>
      <c r="T878" s="13" t="s">
        <v>78</v>
      </c>
      <c r="U878" s="13" t="s">
        <v>2110</v>
      </c>
      <c r="V878" s="13" t="s">
        <v>112</v>
      </c>
      <c r="W878" s="13" t="s">
        <v>109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23146578.081415929</v>
      </c>
      <c r="AJ878" s="19">
        <f t="shared" si="263"/>
        <v>2745231.3889985834</v>
      </c>
      <c r="AK878" s="20">
        <f t="shared" si="264"/>
        <v>0.11860204041143742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  <c r="AU878" s="22" t="s">
        <v>3751</v>
      </c>
    </row>
    <row r="879" spans="1:47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55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2108</v>
      </c>
      <c r="K879" s="155" t="s">
        <v>2109</v>
      </c>
      <c r="L879" s="17" t="s">
        <v>67</v>
      </c>
      <c r="M879" s="13" t="s">
        <v>60</v>
      </c>
      <c r="N879" s="13">
        <v>1</v>
      </c>
      <c r="O879" s="13"/>
      <c r="P879" s="33" t="str">
        <f t="shared" si="258"/>
        <v>MAIN UNIT</v>
      </c>
      <c r="Q879" s="13" t="s">
        <v>61</v>
      </c>
      <c r="R879" s="13" t="s">
        <v>62</v>
      </c>
      <c r="S879" s="13" t="s">
        <v>49</v>
      </c>
      <c r="T879" s="13" t="s">
        <v>78</v>
      </c>
      <c r="U879" s="13" t="s">
        <v>2110</v>
      </c>
      <c r="V879" s="13" t="s">
        <v>112</v>
      </c>
      <c r="W879" s="13" t="s">
        <v>109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23146578.081415929</v>
      </c>
      <c r="AJ879" s="19">
        <f t="shared" si="263"/>
        <v>2745231.3889985834</v>
      </c>
      <c r="AK879" s="20">
        <f t="shared" si="264"/>
        <v>0.11860204041143742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  <c r="AU879" s="22" t="s">
        <v>3751</v>
      </c>
    </row>
    <row r="880" spans="1:47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55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2108</v>
      </c>
      <c r="K880" s="155" t="s">
        <v>2109</v>
      </c>
      <c r="L880" s="17" t="s">
        <v>67</v>
      </c>
      <c r="M880" s="13" t="s">
        <v>60</v>
      </c>
      <c r="N880" s="13">
        <v>1</v>
      </c>
      <c r="O880" s="13"/>
      <c r="P880" s="33" t="str">
        <f t="shared" si="258"/>
        <v>MAIN UNIT</v>
      </c>
      <c r="Q880" s="13" t="s">
        <v>61</v>
      </c>
      <c r="R880" s="13" t="s">
        <v>62</v>
      </c>
      <c r="S880" s="13" t="s">
        <v>49</v>
      </c>
      <c r="T880" s="13" t="s">
        <v>78</v>
      </c>
      <c r="U880" s="13" t="s">
        <v>2110</v>
      </c>
      <c r="V880" s="13" t="s">
        <v>112</v>
      </c>
      <c r="W880" s="13" t="s">
        <v>109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23146578.081415929</v>
      </c>
      <c r="AJ880" s="19">
        <f t="shared" si="263"/>
        <v>2745231.3889985834</v>
      </c>
      <c r="AK880" s="20">
        <f t="shared" si="264"/>
        <v>0.11860204041143742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  <c r="AU880" s="22" t="s">
        <v>3751</v>
      </c>
    </row>
    <row r="881" spans="1:47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55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2108</v>
      </c>
      <c r="K881" s="155" t="s">
        <v>2109</v>
      </c>
      <c r="L881" s="17" t="s">
        <v>67</v>
      </c>
      <c r="M881" s="13" t="s">
        <v>60</v>
      </c>
      <c r="N881" s="13">
        <v>1</v>
      </c>
      <c r="O881" s="13"/>
      <c r="P881" s="33" t="str">
        <f t="shared" si="258"/>
        <v>MAIN UNIT</v>
      </c>
      <c r="Q881" s="13" t="s">
        <v>61</v>
      </c>
      <c r="R881" s="13" t="s">
        <v>62</v>
      </c>
      <c r="S881" s="13" t="s">
        <v>49</v>
      </c>
      <c r="T881" s="13" t="s">
        <v>78</v>
      </c>
      <c r="U881" s="13" t="s">
        <v>2110</v>
      </c>
      <c r="V881" s="13" t="s">
        <v>112</v>
      </c>
      <c r="W881" s="13" t="s">
        <v>109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23146578.081415929</v>
      </c>
      <c r="AJ881" s="19">
        <f t="shared" si="263"/>
        <v>2745231.3889985834</v>
      </c>
      <c r="AK881" s="20">
        <f t="shared" si="264"/>
        <v>0.11860204041143742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  <c r="AU881" s="22" t="s">
        <v>3751</v>
      </c>
    </row>
    <row r="882" spans="1:47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55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2108</v>
      </c>
      <c r="K882" s="155" t="s">
        <v>2109</v>
      </c>
      <c r="L882" s="17" t="s">
        <v>67</v>
      </c>
      <c r="M882" s="13" t="s">
        <v>60</v>
      </c>
      <c r="N882" s="13">
        <v>1</v>
      </c>
      <c r="O882" s="13"/>
      <c r="P882" s="33" t="str">
        <f t="shared" si="258"/>
        <v>MAIN UNIT</v>
      </c>
      <c r="Q882" s="13" t="s">
        <v>61</v>
      </c>
      <c r="R882" s="13" t="s">
        <v>62</v>
      </c>
      <c r="S882" s="13" t="s">
        <v>49</v>
      </c>
      <c r="T882" s="13" t="s">
        <v>78</v>
      </c>
      <c r="U882" s="13" t="s">
        <v>2110</v>
      </c>
      <c r="V882" s="13" t="s">
        <v>112</v>
      </c>
      <c r="W882" s="13" t="s">
        <v>109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23146578.081415929</v>
      </c>
      <c r="AJ882" s="19">
        <f t="shared" si="263"/>
        <v>2745231.3889985834</v>
      </c>
      <c r="AK882" s="20">
        <f t="shared" si="264"/>
        <v>0.11860204041143742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  <c r="AU882" s="22" t="s">
        <v>3751</v>
      </c>
    </row>
    <row r="883" spans="1:47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55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2108</v>
      </c>
      <c r="K883" s="155" t="s">
        <v>2109</v>
      </c>
      <c r="L883" s="17" t="s">
        <v>67</v>
      </c>
      <c r="M883" s="13" t="s">
        <v>60</v>
      </c>
      <c r="N883" s="13">
        <v>1</v>
      </c>
      <c r="O883" s="13"/>
      <c r="P883" s="33" t="str">
        <f t="shared" si="258"/>
        <v>MAIN UNIT</v>
      </c>
      <c r="Q883" s="13" t="s">
        <v>61</v>
      </c>
      <c r="R883" s="13" t="s">
        <v>62</v>
      </c>
      <c r="S883" s="13" t="s">
        <v>49</v>
      </c>
      <c r="T883" s="13" t="s">
        <v>78</v>
      </c>
      <c r="U883" s="13" t="s">
        <v>2110</v>
      </c>
      <c r="V883" s="13" t="s">
        <v>112</v>
      </c>
      <c r="W883" s="13" t="s">
        <v>109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23146578.081415929</v>
      </c>
      <c r="AJ883" s="19">
        <f t="shared" si="263"/>
        <v>2745231.3889985834</v>
      </c>
      <c r="AK883" s="20">
        <f t="shared" si="264"/>
        <v>0.11860204041143742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  <c r="AU883" s="22" t="s">
        <v>3751</v>
      </c>
    </row>
    <row r="884" spans="1:47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55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2108</v>
      </c>
      <c r="K884" s="155" t="s">
        <v>2109</v>
      </c>
      <c r="L884" s="17" t="s">
        <v>67</v>
      </c>
      <c r="M884" s="13" t="s">
        <v>60</v>
      </c>
      <c r="N884" s="13">
        <v>1</v>
      </c>
      <c r="O884" s="13"/>
      <c r="P884" s="33" t="str">
        <f t="shared" si="258"/>
        <v>MAIN UNIT</v>
      </c>
      <c r="Q884" s="13" t="s">
        <v>61</v>
      </c>
      <c r="R884" s="13" t="s">
        <v>62</v>
      </c>
      <c r="S884" s="13" t="s">
        <v>49</v>
      </c>
      <c r="T884" s="13" t="s">
        <v>78</v>
      </c>
      <c r="U884" s="13" t="s">
        <v>2110</v>
      </c>
      <c r="V884" s="13" t="s">
        <v>112</v>
      </c>
      <c r="W884" s="13" t="s">
        <v>109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23146578.081415929</v>
      </c>
      <c r="AJ884" s="19">
        <f t="shared" si="263"/>
        <v>2745231.3889985834</v>
      </c>
      <c r="AK884" s="20">
        <f t="shared" si="264"/>
        <v>0.11860204041143742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  <c r="AU884" s="22" t="s">
        <v>3751</v>
      </c>
    </row>
    <row r="885" spans="1:47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55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2108</v>
      </c>
      <c r="K885" s="155" t="s">
        <v>2109</v>
      </c>
      <c r="L885" s="17" t="s">
        <v>67</v>
      </c>
      <c r="M885" s="13" t="s">
        <v>60</v>
      </c>
      <c r="N885" s="13">
        <v>1</v>
      </c>
      <c r="O885" s="13"/>
      <c r="P885" s="33" t="str">
        <f t="shared" si="258"/>
        <v>MAIN UNIT</v>
      </c>
      <c r="Q885" s="13" t="s">
        <v>61</v>
      </c>
      <c r="R885" s="13" t="s">
        <v>62</v>
      </c>
      <c r="S885" s="13" t="s">
        <v>49</v>
      </c>
      <c r="T885" s="13" t="s">
        <v>78</v>
      </c>
      <c r="U885" s="13" t="s">
        <v>2110</v>
      </c>
      <c r="V885" s="13" t="s">
        <v>112</v>
      </c>
      <c r="W885" s="13" t="s">
        <v>109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23146578.081415929</v>
      </c>
      <c r="AJ885" s="19">
        <f t="shared" si="263"/>
        <v>2745231.3889985834</v>
      </c>
      <c r="AK885" s="20">
        <f t="shared" si="264"/>
        <v>0.11860204041143742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  <c r="AU885" s="22" t="s">
        <v>3751</v>
      </c>
    </row>
    <row r="886" spans="1:47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55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2108</v>
      </c>
      <c r="K886" s="155" t="s">
        <v>2109</v>
      </c>
      <c r="L886" s="17" t="s">
        <v>67</v>
      </c>
      <c r="M886" s="13" t="s">
        <v>60</v>
      </c>
      <c r="N886" s="13">
        <v>1</v>
      </c>
      <c r="O886" s="13"/>
      <c r="P886" s="33" t="str">
        <f t="shared" si="258"/>
        <v>MAIN UNIT</v>
      </c>
      <c r="Q886" s="13" t="s">
        <v>61</v>
      </c>
      <c r="R886" s="13" t="s">
        <v>62</v>
      </c>
      <c r="S886" s="13" t="s">
        <v>49</v>
      </c>
      <c r="T886" s="13" t="s">
        <v>78</v>
      </c>
      <c r="U886" s="13" t="s">
        <v>2110</v>
      </c>
      <c r="V886" s="13" t="s">
        <v>112</v>
      </c>
      <c r="W886" s="13" t="s">
        <v>109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23146578.081415929</v>
      </c>
      <c r="AJ886" s="19">
        <f t="shared" si="263"/>
        <v>2745231.3889985834</v>
      </c>
      <c r="AK886" s="20">
        <f t="shared" si="264"/>
        <v>0.11860204041143742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  <c r="AU886" s="22" t="s">
        <v>3751</v>
      </c>
    </row>
    <row r="887" spans="1:47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55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2546</v>
      </c>
      <c r="K887" s="155" t="s">
        <v>2547</v>
      </c>
      <c r="L887" s="17" t="s">
        <v>92</v>
      </c>
      <c r="M887" s="13" t="s">
        <v>60</v>
      </c>
      <c r="N887" s="13">
        <v>1</v>
      </c>
      <c r="O887" s="13"/>
      <c r="P887" s="33" t="str">
        <f t="shared" si="258"/>
        <v>MAIN UNIT</v>
      </c>
      <c r="Q887" s="13" t="s">
        <v>68</v>
      </c>
      <c r="R887" s="13" t="s">
        <v>62</v>
      </c>
      <c r="S887" s="13" t="s">
        <v>49</v>
      </c>
      <c r="T887" s="13" t="s">
        <v>78</v>
      </c>
      <c r="U887" s="13" t="s">
        <v>2548</v>
      </c>
      <c r="V887" s="13" t="s">
        <v>471</v>
      </c>
      <c r="W887" s="13" t="s">
        <v>64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  <c r="AU887" s="22" t="s">
        <v>3757</v>
      </c>
    </row>
    <row r="888" spans="1:47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3333</v>
      </c>
      <c r="K888" s="29" t="s">
        <v>2547</v>
      </c>
      <c r="L888" s="17" t="s">
        <v>67</v>
      </c>
      <c r="M888" s="13" t="s">
        <v>60</v>
      </c>
      <c r="N888" s="22">
        <v>1</v>
      </c>
      <c r="O888" s="22"/>
      <c r="P888" s="33" t="str">
        <f t="shared" si="258"/>
        <v>MAIN UNIT</v>
      </c>
      <c r="Q888" s="13" t="s">
        <v>61</v>
      </c>
      <c r="R888" s="22" t="s">
        <v>62</v>
      </c>
      <c r="S888" s="22" t="s">
        <v>49</v>
      </c>
      <c r="T888" s="22" t="s">
        <v>78</v>
      </c>
      <c r="U888" s="22" t="s">
        <v>2548</v>
      </c>
      <c r="V888" s="22" t="s">
        <v>471</v>
      </c>
      <c r="W888" s="22" t="s">
        <v>109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21241742.157380536</v>
      </c>
      <c r="AJ888" s="27">
        <f t="shared" si="263"/>
        <v>2987081.1613773629</v>
      </c>
      <c r="AK888" s="28">
        <f t="shared" si="264"/>
        <v>0.14062317201884914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  <c r="AU888" s="22" t="s">
        <v>3751</v>
      </c>
    </row>
    <row r="889" spans="1:47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47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1013</v>
      </c>
      <c r="K889" s="155" t="s">
        <v>1014</v>
      </c>
      <c r="L889" s="17" t="s">
        <v>92</v>
      </c>
      <c r="M889" s="13" t="s">
        <v>60</v>
      </c>
      <c r="N889" s="13">
        <v>1</v>
      </c>
      <c r="O889" s="13"/>
      <c r="P889" s="33" t="str">
        <f t="shared" si="258"/>
        <v>MAIN UNIT</v>
      </c>
      <c r="Q889" s="13" t="s">
        <v>68</v>
      </c>
      <c r="R889" s="13" t="s">
        <v>62</v>
      </c>
      <c r="S889" s="13" t="s">
        <v>49</v>
      </c>
      <c r="T889" s="13" t="s">
        <v>78</v>
      </c>
      <c r="U889" s="13" t="s">
        <v>79</v>
      </c>
      <c r="V889" s="13" t="s">
        <v>121</v>
      </c>
      <c r="W889" s="13" t="s">
        <v>109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  <c r="AU889" s="22" t="s">
        <v>3752</v>
      </c>
    </row>
    <row r="890" spans="1:47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47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968</v>
      </c>
      <c r="K890" s="155" t="s">
        <v>969</v>
      </c>
      <c r="L890" s="17" t="s">
        <v>92</v>
      </c>
      <c r="M890" s="13" t="s">
        <v>60</v>
      </c>
      <c r="N890" s="13">
        <v>1</v>
      </c>
      <c r="O890" s="13"/>
      <c r="P890" s="33" t="str">
        <f t="shared" si="258"/>
        <v>MAIN UNIT</v>
      </c>
      <c r="Q890" s="13" t="s">
        <v>61</v>
      </c>
      <c r="R890" s="13" t="s">
        <v>260</v>
      </c>
      <c r="S890" s="13" t="s">
        <v>261</v>
      </c>
      <c r="T890" s="13" t="s">
        <v>783</v>
      </c>
      <c r="U890" s="13" t="s">
        <v>79</v>
      </c>
      <c r="V890" s="13" t="s">
        <v>285</v>
      </c>
      <c r="W890" s="13" t="s">
        <v>693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  <c r="AU890" s="22" t="s">
        <v>3751</v>
      </c>
    </row>
    <row r="891" spans="1:47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47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968</v>
      </c>
      <c r="K891" s="155" t="s">
        <v>970</v>
      </c>
      <c r="L891" s="17" t="s">
        <v>92</v>
      </c>
      <c r="M891" s="13" t="s">
        <v>60</v>
      </c>
      <c r="N891" s="13">
        <v>1</v>
      </c>
      <c r="O891" s="13"/>
      <c r="P891" s="33" t="str">
        <f t="shared" si="258"/>
        <v>MAIN UNIT</v>
      </c>
      <c r="Q891" s="13" t="s">
        <v>61</v>
      </c>
      <c r="R891" s="13" t="s">
        <v>260</v>
      </c>
      <c r="S891" s="13" t="s">
        <v>261</v>
      </c>
      <c r="T891" s="13" t="s">
        <v>783</v>
      </c>
      <c r="U891" s="13" t="s">
        <v>79</v>
      </c>
      <c r="V891" s="13" t="s">
        <v>285</v>
      </c>
      <c r="W891" s="13" t="s">
        <v>693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  <c r="AU891" s="22" t="s">
        <v>3751</v>
      </c>
    </row>
    <row r="892" spans="1:47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47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971</v>
      </c>
      <c r="K892" s="155" t="s">
        <v>970</v>
      </c>
      <c r="L892" s="17" t="s">
        <v>67</v>
      </c>
      <c r="M892" s="13" t="s">
        <v>60</v>
      </c>
      <c r="N892" s="13">
        <v>1</v>
      </c>
      <c r="O892" s="13"/>
      <c r="P892" s="33" t="str">
        <f t="shared" si="258"/>
        <v>MAIN UNIT</v>
      </c>
      <c r="Q892" s="13" t="s">
        <v>61</v>
      </c>
      <c r="R892" s="13" t="s">
        <v>260</v>
      </c>
      <c r="S892" s="13" t="s">
        <v>261</v>
      </c>
      <c r="T892" s="13" t="s">
        <v>783</v>
      </c>
      <c r="U892" s="13" t="s">
        <v>79</v>
      </c>
      <c r="V892" s="13" t="s">
        <v>285</v>
      </c>
      <c r="W892" s="13" t="s">
        <v>693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  <c r="AU892" s="22" t="s">
        <v>3751</v>
      </c>
    </row>
    <row r="893" spans="1:47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47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971</v>
      </c>
      <c r="K893" s="155" t="s">
        <v>970</v>
      </c>
      <c r="L893" s="17" t="s">
        <v>67</v>
      </c>
      <c r="M893" s="13" t="s">
        <v>60</v>
      </c>
      <c r="N893" s="13">
        <v>1</v>
      </c>
      <c r="O893" s="13"/>
      <c r="P893" s="33" t="str">
        <f t="shared" si="258"/>
        <v>MAIN UNIT</v>
      </c>
      <c r="Q893" s="13" t="s">
        <v>61</v>
      </c>
      <c r="R893" s="13" t="s">
        <v>260</v>
      </c>
      <c r="S893" s="13" t="s">
        <v>261</v>
      </c>
      <c r="T893" s="13" t="s">
        <v>783</v>
      </c>
      <c r="U893" s="13" t="s">
        <v>79</v>
      </c>
      <c r="V893" s="13" t="s">
        <v>285</v>
      </c>
      <c r="W893" s="13" t="s">
        <v>693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  <c r="AU893" s="22" t="s">
        <v>3751</v>
      </c>
    </row>
    <row r="894" spans="1:47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48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1268</v>
      </c>
      <c r="K894" s="155" t="s">
        <v>969</v>
      </c>
      <c r="L894" s="17" t="s">
        <v>92</v>
      </c>
      <c r="M894" s="13" t="s">
        <v>60</v>
      </c>
      <c r="N894" s="13">
        <v>1</v>
      </c>
      <c r="O894" s="13"/>
      <c r="P894" s="33" t="str">
        <f t="shared" si="258"/>
        <v>MAIN UNIT</v>
      </c>
      <c r="Q894" s="13" t="s">
        <v>61</v>
      </c>
      <c r="R894" s="13" t="s">
        <v>62</v>
      </c>
      <c r="S894" s="13" t="s">
        <v>49</v>
      </c>
      <c r="T894" s="13" t="s">
        <v>120</v>
      </c>
      <c r="U894" s="13" t="s">
        <v>79</v>
      </c>
      <c r="V894" s="13" t="s">
        <v>126</v>
      </c>
      <c r="W894" s="13" t="s">
        <v>109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  <c r="AU894" s="22" t="s">
        <v>3751</v>
      </c>
    </row>
    <row r="895" spans="1:47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48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1268</v>
      </c>
      <c r="K895" s="155" t="s">
        <v>969</v>
      </c>
      <c r="L895" s="17" t="s">
        <v>92</v>
      </c>
      <c r="M895" s="13" t="s">
        <v>60</v>
      </c>
      <c r="N895" s="13">
        <v>1</v>
      </c>
      <c r="O895" s="13"/>
      <c r="P895" s="33" t="str">
        <f t="shared" si="258"/>
        <v>MAIN UNIT</v>
      </c>
      <c r="Q895" s="13" t="s">
        <v>61</v>
      </c>
      <c r="R895" s="13" t="s">
        <v>62</v>
      </c>
      <c r="S895" s="13" t="s">
        <v>49</v>
      </c>
      <c r="T895" s="13" t="s">
        <v>120</v>
      </c>
      <c r="U895" s="13" t="s">
        <v>79</v>
      </c>
      <c r="V895" s="13" t="s">
        <v>126</v>
      </c>
      <c r="W895" s="13" t="s">
        <v>109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  <c r="AU895" s="22" t="s">
        <v>3751</v>
      </c>
    </row>
    <row r="896" spans="1:47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48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1268</v>
      </c>
      <c r="K896" s="155" t="s">
        <v>969</v>
      </c>
      <c r="L896" s="17" t="s">
        <v>67</v>
      </c>
      <c r="M896" s="13" t="s">
        <v>60</v>
      </c>
      <c r="N896" s="13">
        <v>1</v>
      </c>
      <c r="O896" s="13"/>
      <c r="P896" s="33" t="str">
        <f t="shared" si="258"/>
        <v>MAIN UNIT</v>
      </c>
      <c r="Q896" s="13" t="s">
        <v>61</v>
      </c>
      <c r="R896" s="13" t="s">
        <v>62</v>
      </c>
      <c r="S896" s="13" t="s">
        <v>49</v>
      </c>
      <c r="T896" s="13" t="s">
        <v>120</v>
      </c>
      <c r="U896" s="13" t="s">
        <v>79</v>
      </c>
      <c r="V896" s="13" t="s">
        <v>126</v>
      </c>
      <c r="W896" s="13" t="s">
        <v>109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  <c r="AU896" s="22" t="s">
        <v>3751</v>
      </c>
    </row>
    <row r="897" spans="1:47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48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1268</v>
      </c>
      <c r="K897" s="155" t="s">
        <v>969</v>
      </c>
      <c r="L897" s="17" t="s">
        <v>67</v>
      </c>
      <c r="M897" s="13" t="s">
        <v>60</v>
      </c>
      <c r="N897" s="13">
        <v>1</v>
      </c>
      <c r="O897" s="13"/>
      <c r="P897" s="33" t="str">
        <f t="shared" si="258"/>
        <v>MAIN UNIT</v>
      </c>
      <c r="Q897" s="13" t="s">
        <v>61</v>
      </c>
      <c r="R897" s="13" t="s">
        <v>62</v>
      </c>
      <c r="S897" s="13" t="s">
        <v>49</v>
      </c>
      <c r="T897" s="13" t="s">
        <v>120</v>
      </c>
      <c r="U897" s="13" t="s">
        <v>79</v>
      </c>
      <c r="V897" s="13" t="s">
        <v>126</v>
      </c>
      <c r="W897" s="13" t="s">
        <v>109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  <c r="AU897" s="22" t="s">
        <v>3751</v>
      </c>
    </row>
    <row r="898" spans="1:47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48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1295</v>
      </c>
      <c r="K898" s="155" t="s">
        <v>1296</v>
      </c>
      <c r="L898" s="17" t="s">
        <v>67</v>
      </c>
      <c r="M898" s="13" t="s">
        <v>60</v>
      </c>
      <c r="N898" s="13">
        <v>1</v>
      </c>
      <c r="O898" s="13"/>
      <c r="P898" s="33" t="str">
        <f t="shared" si="258"/>
        <v>MAIN UNIT</v>
      </c>
      <c r="Q898" s="13" t="s">
        <v>61</v>
      </c>
      <c r="R898" s="13" t="s">
        <v>62</v>
      </c>
      <c r="S898" s="13" t="s">
        <v>49</v>
      </c>
      <c r="T898" s="13" t="s">
        <v>1297</v>
      </c>
      <c r="U898" s="13" t="s">
        <v>79</v>
      </c>
      <c r="V898" s="13" t="s">
        <v>1298</v>
      </c>
      <c r="W898" s="13" t="s">
        <v>1046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  <c r="AU898" s="22" t="s">
        <v>3751</v>
      </c>
    </row>
    <row r="899" spans="1:47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48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1295</v>
      </c>
      <c r="K899" s="155" t="s">
        <v>1296</v>
      </c>
      <c r="L899" s="17" t="s">
        <v>67</v>
      </c>
      <c r="M899" s="13" t="s">
        <v>60</v>
      </c>
      <c r="N899" s="13">
        <v>1</v>
      </c>
      <c r="O899" s="13"/>
      <c r="P899" s="33" t="str">
        <f t="shared" si="258"/>
        <v>MAIN UNIT</v>
      </c>
      <c r="Q899" s="13" t="s">
        <v>61</v>
      </c>
      <c r="R899" s="13" t="s">
        <v>62</v>
      </c>
      <c r="S899" s="13" t="s">
        <v>49</v>
      </c>
      <c r="T899" s="13" t="s">
        <v>1297</v>
      </c>
      <c r="U899" s="13" t="s">
        <v>79</v>
      </c>
      <c r="V899" s="13" t="s">
        <v>1298</v>
      </c>
      <c r="W899" s="13" t="s">
        <v>1046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  <c r="AU899" s="22" t="s">
        <v>3751</v>
      </c>
    </row>
    <row r="900" spans="1:47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53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1695</v>
      </c>
      <c r="K900" s="155" t="s">
        <v>969</v>
      </c>
      <c r="L900" s="17" t="s">
        <v>92</v>
      </c>
      <c r="M900" s="13" t="s">
        <v>60</v>
      </c>
      <c r="N900" s="13">
        <v>1</v>
      </c>
      <c r="O900" s="13"/>
      <c r="P900" s="33" t="str">
        <f t="shared" si="258"/>
        <v>MAIN UNIT</v>
      </c>
      <c r="Q900" s="13" t="s">
        <v>61</v>
      </c>
      <c r="R900" s="13" t="s">
        <v>62</v>
      </c>
      <c r="S900" s="13" t="s">
        <v>49</v>
      </c>
      <c r="T900" s="13" t="s">
        <v>78</v>
      </c>
      <c r="U900" s="13" t="s">
        <v>79</v>
      </c>
      <c r="V900" s="13" t="s">
        <v>126</v>
      </c>
      <c r="W900" s="13" t="s">
        <v>109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  <c r="AU900" s="22" t="s">
        <v>3751</v>
      </c>
    </row>
    <row r="901" spans="1:47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53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1695</v>
      </c>
      <c r="K901" s="155" t="s">
        <v>969</v>
      </c>
      <c r="L901" s="17" t="s">
        <v>67</v>
      </c>
      <c r="M901" s="13" t="s">
        <v>60</v>
      </c>
      <c r="N901" s="13">
        <v>1</v>
      </c>
      <c r="O901" s="13"/>
      <c r="P901" s="33" t="str">
        <f t="shared" si="258"/>
        <v>MAIN UNIT</v>
      </c>
      <c r="Q901" s="13" t="s">
        <v>61</v>
      </c>
      <c r="R901" s="13" t="s">
        <v>62</v>
      </c>
      <c r="S901" s="13" t="s">
        <v>49</v>
      </c>
      <c r="T901" s="13" t="s">
        <v>78</v>
      </c>
      <c r="U901" s="13" t="s">
        <v>79</v>
      </c>
      <c r="V901" s="13" t="s">
        <v>126</v>
      </c>
      <c r="W901" s="13" t="s">
        <v>109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  <c r="AU901" s="22" t="s">
        <v>3751</v>
      </c>
    </row>
    <row r="902" spans="1:47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185</v>
      </c>
      <c r="F902" s="13" t="s">
        <v>185</v>
      </c>
      <c r="G902" s="152" t="s">
        <v>185</v>
      </c>
      <c r="H902" s="155" t="s">
        <v>1617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2069</v>
      </c>
      <c r="K902" s="155" t="s">
        <v>969</v>
      </c>
      <c r="L902" s="17" t="s">
        <v>92</v>
      </c>
      <c r="M902" s="13" t="s">
        <v>60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61</v>
      </c>
      <c r="R902" s="13" t="s">
        <v>62</v>
      </c>
      <c r="S902" s="13" t="s">
        <v>49</v>
      </c>
      <c r="T902" s="13" t="s">
        <v>78</v>
      </c>
      <c r="U902" s="13" t="s">
        <v>79</v>
      </c>
      <c r="V902" s="13" t="s">
        <v>126</v>
      </c>
      <c r="W902" s="13" t="s">
        <v>109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499582152.5142017</v>
      </c>
      <c r="AJ902" s="19">
        <f t="shared" ref="AJ902:AJ965" si="283">IF(P902="C66 SERVICE","",SUMIFS(AC:AC,F:F,F902,G:G,G902,E:E,E902))</f>
        <v>59520528.679470733</v>
      </c>
      <c r="AK902" s="20">
        <f t="shared" ref="AK902:AK965" si="284">IF(AJ902&gt;0,AJ902/AI902,"")</f>
        <v>0.11914062257814291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  <c r="AU902" s="22" t="s">
        <v>3751</v>
      </c>
    </row>
    <row r="903" spans="1:47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185</v>
      </c>
      <c r="F903" s="13" t="s">
        <v>185</v>
      </c>
      <c r="G903" s="152" t="s">
        <v>185</v>
      </c>
      <c r="H903" s="155" t="s">
        <v>1617</v>
      </c>
      <c r="I903" s="33" t="str">
        <f t="shared" si="278"/>
        <v>Cancel</v>
      </c>
      <c r="J903" s="186" t="s">
        <v>2069</v>
      </c>
      <c r="K903" s="155" t="s">
        <v>969</v>
      </c>
      <c r="L903" s="17" t="s">
        <v>92</v>
      </c>
      <c r="M903" s="13" t="s">
        <v>60</v>
      </c>
      <c r="N903" s="13">
        <v>1</v>
      </c>
      <c r="O903" s="13"/>
      <c r="P903" s="33" t="str">
        <f t="shared" si="279"/>
        <v>MAIN UNIT</v>
      </c>
      <c r="Q903" s="13" t="s">
        <v>61</v>
      </c>
      <c r="R903" s="13" t="s">
        <v>62</v>
      </c>
      <c r="S903" s="13" t="s">
        <v>49</v>
      </c>
      <c r="T903" s="13" t="s">
        <v>78</v>
      </c>
      <c r="U903" s="13" t="s">
        <v>79</v>
      </c>
      <c r="V903" s="13" t="s">
        <v>126</v>
      </c>
      <c r="W903" s="13" t="s">
        <v>109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499582152.5142017</v>
      </c>
      <c r="AJ903" s="19">
        <f t="shared" si="283"/>
        <v>59520528.679470733</v>
      </c>
      <c r="AK903" s="20">
        <f t="shared" si="284"/>
        <v>0.11914062257814291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  <c r="AU903" s="22" t="s">
        <v>3751</v>
      </c>
    </row>
    <row r="904" spans="1:47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185</v>
      </c>
      <c r="F904" s="13" t="s">
        <v>185</v>
      </c>
      <c r="G904" s="152" t="s">
        <v>185</v>
      </c>
      <c r="H904" s="155" t="s">
        <v>1617</v>
      </c>
      <c r="I904" s="33" t="str">
        <f t="shared" si="278"/>
        <v>Cancel</v>
      </c>
      <c r="J904" s="186" t="s">
        <v>2069</v>
      </c>
      <c r="K904" s="155" t="s">
        <v>969</v>
      </c>
      <c r="L904" s="17" t="s">
        <v>92</v>
      </c>
      <c r="M904" s="13" t="s">
        <v>60</v>
      </c>
      <c r="N904" s="13">
        <v>1</v>
      </c>
      <c r="O904" s="13"/>
      <c r="P904" s="33" t="str">
        <f t="shared" si="279"/>
        <v>MAIN UNIT</v>
      </c>
      <c r="Q904" s="13" t="s">
        <v>61</v>
      </c>
      <c r="R904" s="13" t="s">
        <v>62</v>
      </c>
      <c r="S904" s="13" t="s">
        <v>49</v>
      </c>
      <c r="T904" s="13" t="s">
        <v>78</v>
      </c>
      <c r="U904" s="13" t="s">
        <v>79</v>
      </c>
      <c r="V904" s="13" t="s">
        <v>126</v>
      </c>
      <c r="W904" s="13" t="s">
        <v>109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499582152.5142017</v>
      </c>
      <c r="AJ904" s="19">
        <f t="shared" si="283"/>
        <v>59520528.679470733</v>
      </c>
      <c r="AK904" s="20">
        <f t="shared" si="284"/>
        <v>0.11914062257814291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  <c r="AU904" s="22" t="s">
        <v>3751</v>
      </c>
    </row>
    <row r="905" spans="1:47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185</v>
      </c>
      <c r="F905" s="13" t="s">
        <v>185</v>
      </c>
      <c r="G905" s="152" t="s">
        <v>185</v>
      </c>
      <c r="H905" s="155" t="s">
        <v>1617</v>
      </c>
      <c r="I905" s="33" t="str">
        <f t="shared" si="278"/>
        <v>Cancel</v>
      </c>
      <c r="J905" s="186" t="s">
        <v>2069</v>
      </c>
      <c r="K905" s="155" t="s">
        <v>969</v>
      </c>
      <c r="L905" s="17" t="s">
        <v>67</v>
      </c>
      <c r="M905" s="13" t="s">
        <v>60</v>
      </c>
      <c r="N905" s="13">
        <v>1</v>
      </c>
      <c r="O905" s="13"/>
      <c r="P905" s="33" t="str">
        <f t="shared" si="279"/>
        <v>MAIN UNIT</v>
      </c>
      <c r="Q905" s="13" t="s">
        <v>61</v>
      </c>
      <c r="R905" s="13" t="s">
        <v>62</v>
      </c>
      <c r="S905" s="13" t="s">
        <v>49</v>
      </c>
      <c r="T905" s="13" t="s">
        <v>78</v>
      </c>
      <c r="U905" s="13" t="s">
        <v>79</v>
      </c>
      <c r="V905" s="13" t="s">
        <v>126</v>
      </c>
      <c r="W905" s="13" t="s">
        <v>109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499582152.5142017</v>
      </c>
      <c r="AJ905" s="19">
        <f t="shared" si="283"/>
        <v>59520528.679470733</v>
      </c>
      <c r="AK905" s="20">
        <f t="shared" si="284"/>
        <v>0.11914062257814291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  <c r="AU905" s="22" t="s">
        <v>3751</v>
      </c>
    </row>
    <row r="906" spans="1:47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185</v>
      </c>
      <c r="F906" s="13" t="s">
        <v>185</v>
      </c>
      <c r="G906" s="152" t="s">
        <v>185</v>
      </c>
      <c r="H906" s="155" t="s">
        <v>1617</v>
      </c>
      <c r="I906" s="33" t="str">
        <f t="shared" si="278"/>
        <v>Cancel</v>
      </c>
      <c r="J906" s="186" t="s">
        <v>2069</v>
      </c>
      <c r="K906" s="155" t="s">
        <v>969</v>
      </c>
      <c r="L906" s="17" t="s">
        <v>67</v>
      </c>
      <c r="M906" s="13" t="s">
        <v>60</v>
      </c>
      <c r="N906" s="13">
        <v>1</v>
      </c>
      <c r="O906" s="13"/>
      <c r="P906" s="33" t="str">
        <f t="shared" si="279"/>
        <v>MAIN UNIT</v>
      </c>
      <c r="Q906" s="13" t="s">
        <v>61</v>
      </c>
      <c r="R906" s="13" t="s">
        <v>62</v>
      </c>
      <c r="S906" s="13" t="s">
        <v>49</v>
      </c>
      <c r="T906" s="13" t="s">
        <v>78</v>
      </c>
      <c r="U906" s="13" t="s">
        <v>79</v>
      </c>
      <c r="V906" s="13" t="s">
        <v>126</v>
      </c>
      <c r="W906" s="13" t="s">
        <v>109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499582152.5142017</v>
      </c>
      <c r="AJ906" s="19">
        <f t="shared" si="283"/>
        <v>59520528.679470733</v>
      </c>
      <c r="AK906" s="20">
        <f t="shared" si="284"/>
        <v>0.11914062257814291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  <c r="AU906" s="22" t="s">
        <v>3751</v>
      </c>
    </row>
    <row r="907" spans="1:47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185</v>
      </c>
      <c r="F907" s="13" t="s">
        <v>185</v>
      </c>
      <c r="G907" s="152" t="s">
        <v>185</v>
      </c>
      <c r="H907" s="155" t="s">
        <v>1617</v>
      </c>
      <c r="I907" s="33" t="str">
        <f t="shared" si="278"/>
        <v>Cancel</v>
      </c>
      <c r="J907" s="186" t="s">
        <v>2069</v>
      </c>
      <c r="K907" s="155" t="s">
        <v>969</v>
      </c>
      <c r="L907" s="17" t="s">
        <v>67</v>
      </c>
      <c r="M907" s="13" t="s">
        <v>60</v>
      </c>
      <c r="N907" s="13">
        <v>1</v>
      </c>
      <c r="O907" s="13"/>
      <c r="P907" s="33" t="str">
        <f t="shared" si="279"/>
        <v>MAIN UNIT</v>
      </c>
      <c r="Q907" s="13" t="s">
        <v>61</v>
      </c>
      <c r="R907" s="13" t="s">
        <v>62</v>
      </c>
      <c r="S907" s="13" t="s">
        <v>49</v>
      </c>
      <c r="T907" s="13" t="s">
        <v>78</v>
      </c>
      <c r="U907" s="13" t="s">
        <v>79</v>
      </c>
      <c r="V907" s="13" t="s">
        <v>126</v>
      </c>
      <c r="W907" s="13" t="s">
        <v>109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499582152.5142017</v>
      </c>
      <c r="AJ907" s="19">
        <f t="shared" si="283"/>
        <v>59520528.679470733</v>
      </c>
      <c r="AK907" s="20">
        <f t="shared" si="284"/>
        <v>0.11914062257814291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  <c r="AU907" s="22" t="s">
        <v>3751</v>
      </c>
    </row>
    <row r="908" spans="1:47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54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2388</v>
      </c>
      <c r="K908" s="155" t="s">
        <v>969</v>
      </c>
      <c r="L908" s="17" t="s">
        <v>92</v>
      </c>
      <c r="M908" s="13" t="s">
        <v>60</v>
      </c>
      <c r="N908" s="13">
        <v>1</v>
      </c>
      <c r="O908" s="13"/>
      <c r="P908" s="33" t="str">
        <f t="shared" si="279"/>
        <v>MAIN UNIT</v>
      </c>
      <c r="Q908" s="13" t="s">
        <v>61</v>
      </c>
      <c r="R908" s="13" t="s">
        <v>62</v>
      </c>
      <c r="S908" s="13" t="s">
        <v>49</v>
      </c>
      <c r="T908" s="13" t="s">
        <v>78</v>
      </c>
      <c r="U908" s="13" t="s">
        <v>79</v>
      </c>
      <c r="V908" s="13" t="s">
        <v>126</v>
      </c>
      <c r="W908" s="13" t="s">
        <v>109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  <c r="AU908" s="22" t="s">
        <v>3751</v>
      </c>
    </row>
    <row r="909" spans="1:47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54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2388</v>
      </c>
      <c r="K909" s="155" t="s">
        <v>969</v>
      </c>
      <c r="L909" s="17" t="s">
        <v>67</v>
      </c>
      <c r="M909" s="13" t="s">
        <v>60</v>
      </c>
      <c r="N909" s="13">
        <v>1</v>
      </c>
      <c r="O909" s="13"/>
      <c r="P909" s="33" t="str">
        <f t="shared" si="279"/>
        <v>MAIN UNIT</v>
      </c>
      <c r="Q909" s="13" t="s">
        <v>61</v>
      </c>
      <c r="R909" s="13" t="s">
        <v>62</v>
      </c>
      <c r="S909" s="13" t="s">
        <v>49</v>
      </c>
      <c r="T909" s="13" t="s">
        <v>78</v>
      </c>
      <c r="U909" s="13" t="s">
        <v>79</v>
      </c>
      <c r="V909" s="13" t="s">
        <v>126</v>
      </c>
      <c r="W909" s="13" t="s">
        <v>109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  <c r="AU909" s="22" t="s">
        <v>3751</v>
      </c>
    </row>
    <row r="910" spans="1:47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54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2171</v>
      </c>
      <c r="K910" s="155" t="s">
        <v>2172</v>
      </c>
      <c r="L910" s="17" t="s">
        <v>67</v>
      </c>
      <c r="M910" s="13" t="s">
        <v>60</v>
      </c>
      <c r="N910" s="13">
        <v>1</v>
      </c>
      <c r="O910" s="13"/>
      <c r="P910" s="33" t="str">
        <f t="shared" si="279"/>
        <v>MAIN UNIT</v>
      </c>
      <c r="Q910" s="13" t="s">
        <v>68</v>
      </c>
      <c r="R910" s="13" t="s">
        <v>62</v>
      </c>
      <c r="S910" s="13" t="s">
        <v>49</v>
      </c>
      <c r="T910" s="13" t="s">
        <v>78</v>
      </c>
      <c r="U910" s="13" t="s">
        <v>79</v>
      </c>
      <c r="V910" s="13" t="s">
        <v>1885</v>
      </c>
      <c r="W910" s="13" t="s">
        <v>64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  <c r="AU910" s="22" t="s">
        <v>3757</v>
      </c>
    </row>
    <row r="911" spans="1:47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54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2171</v>
      </c>
      <c r="K911" s="155" t="s">
        <v>2172</v>
      </c>
      <c r="L911" s="17" t="s">
        <v>67</v>
      </c>
      <c r="M911" s="13" t="s">
        <v>60</v>
      </c>
      <c r="N911" s="13">
        <v>1</v>
      </c>
      <c r="O911" s="13"/>
      <c r="P911" s="33" t="str">
        <f t="shared" si="279"/>
        <v>MAIN UNIT</v>
      </c>
      <c r="Q911" s="13" t="s">
        <v>68</v>
      </c>
      <c r="R911" s="13" t="s">
        <v>62</v>
      </c>
      <c r="S911" s="13" t="s">
        <v>49</v>
      </c>
      <c r="T911" s="13" t="s">
        <v>78</v>
      </c>
      <c r="U911" s="13" t="s">
        <v>79</v>
      </c>
      <c r="V911" s="13" t="s">
        <v>1885</v>
      </c>
      <c r="W911" s="13" t="s">
        <v>64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  <c r="AU911" s="22" t="s">
        <v>3757</v>
      </c>
    </row>
    <row r="912" spans="1:47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3168</v>
      </c>
      <c r="K912" s="29" t="s">
        <v>2172</v>
      </c>
      <c r="L912" s="17" t="s">
        <v>67</v>
      </c>
      <c r="M912" s="22" t="s">
        <v>60</v>
      </c>
      <c r="N912" s="22">
        <v>1</v>
      </c>
      <c r="O912" s="22"/>
      <c r="P912" s="33" t="str">
        <f t="shared" si="279"/>
        <v>MAIN UNIT</v>
      </c>
      <c r="Q912" s="13" t="s">
        <v>61</v>
      </c>
      <c r="R912" s="22" t="s">
        <v>62</v>
      </c>
      <c r="S912" s="22" t="s">
        <v>49</v>
      </c>
      <c r="T912" s="22" t="s">
        <v>120</v>
      </c>
      <c r="U912" s="22" t="s">
        <v>2370</v>
      </c>
      <c r="V912" s="22" t="s">
        <v>311</v>
      </c>
      <c r="W912" s="22" t="s">
        <v>64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21241742.157380536</v>
      </c>
      <c r="AJ912" s="27">
        <f t="shared" si="283"/>
        <v>2987081.1613773629</v>
      </c>
      <c r="AK912" s="28">
        <f t="shared" si="284"/>
        <v>0.14062317201884914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  <c r="AU912" s="22" t="s">
        <v>3757</v>
      </c>
    </row>
    <row r="913" spans="1:47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48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1378</v>
      </c>
      <c r="K913" s="155" t="s">
        <v>1379</v>
      </c>
      <c r="L913" s="17" t="s">
        <v>67</v>
      </c>
      <c r="M913" s="13" t="s">
        <v>60</v>
      </c>
      <c r="N913" s="13">
        <v>1</v>
      </c>
      <c r="O913" s="13"/>
      <c r="P913" s="33" t="str">
        <f t="shared" si="279"/>
        <v>MAIN UNIT</v>
      </c>
      <c r="Q913" s="13" t="s">
        <v>61</v>
      </c>
      <c r="R913" s="13" t="s">
        <v>62</v>
      </c>
      <c r="S913" s="13" t="s">
        <v>49</v>
      </c>
      <c r="T913" s="13" t="s">
        <v>78</v>
      </c>
      <c r="U913" s="13" t="s">
        <v>79</v>
      </c>
      <c r="V913" s="13" t="s">
        <v>1186</v>
      </c>
      <c r="W913" s="13" t="s">
        <v>1105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  <c r="AU913" s="22" t="s">
        <v>3751</v>
      </c>
    </row>
    <row r="914" spans="1:47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185</v>
      </c>
      <c r="F914" s="13" t="s">
        <v>185</v>
      </c>
      <c r="G914" s="152" t="s">
        <v>185</v>
      </c>
      <c r="H914" s="155"/>
      <c r="I914" s="33" t="str">
        <f t="shared" si="278"/>
        <v>Cancel</v>
      </c>
      <c r="J914" s="186" t="s">
        <v>615</v>
      </c>
      <c r="K914" s="155" t="s">
        <v>616</v>
      </c>
      <c r="L914" s="17" t="s">
        <v>67</v>
      </c>
      <c r="M914" s="13" t="s">
        <v>60</v>
      </c>
      <c r="N914" s="13">
        <v>3</v>
      </c>
      <c r="O914" s="13"/>
      <c r="P914" s="33" t="str">
        <f t="shared" si="279"/>
        <v>MAIN UNIT</v>
      </c>
      <c r="Q914" s="13" t="s">
        <v>68</v>
      </c>
      <c r="R914" s="13" t="s">
        <v>62</v>
      </c>
      <c r="S914" s="13" t="s">
        <v>370</v>
      </c>
      <c r="T914" s="13" t="s">
        <v>78</v>
      </c>
      <c r="U914" s="13" t="s">
        <v>79</v>
      </c>
      <c r="V914" s="13" t="s">
        <v>594</v>
      </c>
      <c r="W914" s="13" t="s">
        <v>372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499582152.5142017</v>
      </c>
      <c r="AJ914" s="19">
        <f t="shared" si="283"/>
        <v>59520528.679470733</v>
      </c>
      <c r="AK914" s="20">
        <f t="shared" si="284"/>
        <v>0.11914062257814291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  <c r="AU914" s="22" t="s">
        <v>3751</v>
      </c>
    </row>
    <row r="915" spans="1:47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47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1246</v>
      </c>
      <c r="K915" s="155" t="s">
        <v>1247</v>
      </c>
      <c r="L915" s="17" t="s">
        <v>92</v>
      </c>
      <c r="M915" s="13" t="s">
        <v>60</v>
      </c>
      <c r="N915" s="13">
        <v>1</v>
      </c>
      <c r="O915" s="13"/>
      <c r="P915" s="33" t="str">
        <f t="shared" si="279"/>
        <v>MAIN UNIT</v>
      </c>
      <c r="Q915" s="13" t="s">
        <v>68</v>
      </c>
      <c r="R915" s="13" t="s">
        <v>62</v>
      </c>
      <c r="S915" s="13" t="s">
        <v>49</v>
      </c>
      <c r="T915" s="13" t="s">
        <v>78</v>
      </c>
      <c r="U915" s="13" t="s">
        <v>79</v>
      </c>
      <c r="V915" s="13" t="s">
        <v>112</v>
      </c>
      <c r="W915" s="13" t="s">
        <v>64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  <c r="AU915" s="22" t="s">
        <v>3750</v>
      </c>
    </row>
    <row r="916" spans="1:47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53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1715</v>
      </c>
      <c r="K916" s="155" t="s">
        <v>1247</v>
      </c>
      <c r="L916" s="17" t="s">
        <v>67</v>
      </c>
      <c r="M916" s="13" t="s">
        <v>60</v>
      </c>
      <c r="N916" s="13">
        <v>1</v>
      </c>
      <c r="O916" s="13"/>
      <c r="P916" s="33" t="str">
        <f t="shared" si="279"/>
        <v>MAIN UNIT</v>
      </c>
      <c r="Q916" s="13" t="s">
        <v>61</v>
      </c>
      <c r="R916" s="13" t="s">
        <v>62</v>
      </c>
      <c r="S916" s="13" t="s">
        <v>49</v>
      </c>
      <c r="T916" s="13" t="s">
        <v>78</v>
      </c>
      <c r="U916" s="13" t="s">
        <v>79</v>
      </c>
      <c r="V916" s="13" t="s">
        <v>112</v>
      </c>
      <c r="W916" s="13" t="s">
        <v>109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  <c r="AU916" s="22" t="s">
        <v>3751</v>
      </c>
    </row>
    <row r="917" spans="1:47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53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1748</v>
      </c>
      <c r="K917" s="155" t="s">
        <v>1247</v>
      </c>
      <c r="L917" s="17" t="s">
        <v>67</v>
      </c>
      <c r="M917" s="13" t="s">
        <v>60</v>
      </c>
      <c r="N917" s="13">
        <v>1</v>
      </c>
      <c r="O917" s="13"/>
      <c r="P917" s="33" t="str">
        <f t="shared" si="279"/>
        <v>MAIN UNIT</v>
      </c>
      <c r="Q917" s="13" t="s">
        <v>61</v>
      </c>
      <c r="R917" s="13" t="s">
        <v>62</v>
      </c>
      <c r="S917" s="13" t="s">
        <v>49</v>
      </c>
      <c r="T917" s="13" t="s">
        <v>78</v>
      </c>
      <c r="U917" s="13" t="s">
        <v>79</v>
      </c>
      <c r="V917" s="13" t="s">
        <v>112</v>
      </c>
      <c r="W917" s="13" t="s">
        <v>109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  <c r="AU917" s="22" t="s">
        <v>3751</v>
      </c>
    </row>
    <row r="918" spans="1:47" s="12" customFormat="1">
      <c r="A918" s="33" t="str">
        <f t="shared" si="276"/>
        <v>cancel</v>
      </c>
      <c r="B918" s="152"/>
      <c r="C918" s="152" t="s">
        <v>185</v>
      </c>
      <c r="D918" s="33" t="str">
        <f t="shared" si="277"/>
        <v/>
      </c>
      <c r="E918" s="33" t="s">
        <v>185</v>
      </c>
      <c r="F918" s="13" t="s">
        <v>185</v>
      </c>
      <c r="G918" s="152" t="s">
        <v>185</v>
      </c>
      <c r="H918" s="155"/>
      <c r="I918" s="33" t="str">
        <f t="shared" si="278"/>
        <v>Cancel</v>
      </c>
      <c r="J918" s="186" t="s">
        <v>2702</v>
      </c>
      <c r="K918" s="155" t="s">
        <v>616</v>
      </c>
      <c r="L918" s="17" t="s">
        <v>67</v>
      </c>
      <c r="M918" s="13" t="s">
        <v>60</v>
      </c>
      <c r="N918" s="13">
        <v>1</v>
      </c>
      <c r="O918" s="13"/>
      <c r="P918" s="33" t="str">
        <f t="shared" si="279"/>
        <v>MAIN UNIT</v>
      </c>
      <c r="Q918" s="13" t="s">
        <v>68</v>
      </c>
      <c r="R918" s="13" t="s">
        <v>62</v>
      </c>
      <c r="S918" s="13" t="s">
        <v>370</v>
      </c>
      <c r="T918" s="13" t="s">
        <v>78</v>
      </c>
      <c r="U918" s="13" t="s">
        <v>1624</v>
      </c>
      <c r="V918" s="13" t="s">
        <v>594</v>
      </c>
      <c r="W918" s="13" t="s">
        <v>372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499582152.5142017</v>
      </c>
      <c r="AJ918" s="19">
        <f t="shared" si="283"/>
        <v>59520528.679470733</v>
      </c>
      <c r="AK918" s="20">
        <f t="shared" si="284"/>
        <v>0.11914062257814291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  <c r="AU918" s="22" t="s">
        <v>3751</v>
      </c>
    </row>
    <row r="919" spans="1:47" s="12" customFormat="1">
      <c r="A919" s="33" t="str">
        <f t="shared" si="276"/>
        <v>cancel</v>
      </c>
      <c r="B919" s="152"/>
      <c r="C919" s="152" t="s">
        <v>185</v>
      </c>
      <c r="D919" s="33" t="str">
        <f t="shared" si="277"/>
        <v/>
      </c>
      <c r="E919" s="33" t="s">
        <v>185</v>
      </c>
      <c r="F919" s="13" t="s">
        <v>185</v>
      </c>
      <c r="G919" s="152" t="s">
        <v>185</v>
      </c>
      <c r="H919" s="155"/>
      <c r="I919" s="33" t="str">
        <f t="shared" si="278"/>
        <v>Cancel</v>
      </c>
      <c r="J919" s="186" t="s">
        <v>2702</v>
      </c>
      <c r="K919" s="155" t="s">
        <v>616</v>
      </c>
      <c r="L919" s="17" t="s">
        <v>67</v>
      </c>
      <c r="M919" s="13" t="s">
        <v>60</v>
      </c>
      <c r="N919" s="13">
        <v>1</v>
      </c>
      <c r="O919" s="13"/>
      <c r="P919" s="33" t="str">
        <f t="shared" si="279"/>
        <v>MAIN UNIT</v>
      </c>
      <c r="Q919" s="13" t="s">
        <v>68</v>
      </c>
      <c r="R919" s="13" t="s">
        <v>62</v>
      </c>
      <c r="S919" s="13" t="s">
        <v>370</v>
      </c>
      <c r="T919" s="13" t="s">
        <v>78</v>
      </c>
      <c r="U919" s="13" t="s">
        <v>1624</v>
      </c>
      <c r="V919" s="13" t="s">
        <v>594</v>
      </c>
      <c r="W919" s="13" t="s">
        <v>372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499582152.5142017</v>
      </c>
      <c r="AJ919" s="19">
        <f t="shared" si="283"/>
        <v>59520528.679470733</v>
      </c>
      <c r="AK919" s="20">
        <f t="shared" si="284"/>
        <v>0.11914062257814291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  <c r="AU919" s="22" t="s">
        <v>3751</v>
      </c>
    </row>
    <row r="920" spans="1:47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41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450</v>
      </c>
      <c r="K920" s="155" t="s">
        <v>451</v>
      </c>
      <c r="L920" s="17" t="s">
        <v>67</v>
      </c>
      <c r="M920" s="13" t="s">
        <v>60</v>
      </c>
      <c r="N920" s="13">
        <v>2</v>
      </c>
      <c r="O920" s="13"/>
      <c r="P920" s="33" t="str">
        <f t="shared" si="279"/>
        <v>MAIN UNIT</v>
      </c>
      <c r="Q920" s="13" t="s">
        <v>68</v>
      </c>
      <c r="R920" s="13" t="s">
        <v>62</v>
      </c>
      <c r="S920" s="13" t="s">
        <v>49</v>
      </c>
      <c r="T920" s="13" t="s">
        <v>78</v>
      </c>
      <c r="U920" s="13" t="s">
        <v>79</v>
      </c>
      <c r="V920" s="13" t="s">
        <v>112</v>
      </c>
      <c r="W920" s="13" t="s">
        <v>109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  <c r="AU920" s="22" t="s">
        <v>3751</v>
      </c>
    </row>
    <row r="921" spans="1:47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55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2331</v>
      </c>
      <c r="K921" s="155" t="s">
        <v>2332</v>
      </c>
      <c r="L921" s="17" t="s">
        <v>67</v>
      </c>
      <c r="M921" s="13" t="s">
        <v>60</v>
      </c>
      <c r="N921" s="13">
        <v>1</v>
      </c>
      <c r="O921" s="13"/>
      <c r="P921" s="33" t="str">
        <f t="shared" si="279"/>
        <v>MAIN UNIT</v>
      </c>
      <c r="Q921" s="13" t="s">
        <v>68</v>
      </c>
      <c r="R921" s="13" t="s">
        <v>62</v>
      </c>
      <c r="S921" s="13" t="s">
        <v>49</v>
      </c>
      <c r="T921" s="13" t="s">
        <v>78</v>
      </c>
      <c r="U921" s="13" t="s">
        <v>79</v>
      </c>
      <c r="V921" s="13" t="s">
        <v>121</v>
      </c>
      <c r="W921" s="13" t="s">
        <v>64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  <c r="AU921" s="22" t="s">
        <v>3757</v>
      </c>
    </row>
    <row r="922" spans="1:47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48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1596</v>
      </c>
      <c r="K922" s="155" t="s">
        <v>1597</v>
      </c>
      <c r="L922" s="17" t="s">
        <v>92</v>
      </c>
      <c r="M922" s="13" t="s">
        <v>60</v>
      </c>
      <c r="N922" s="13">
        <v>1</v>
      </c>
      <c r="O922" s="13"/>
      <c r="P922" s="33" t="str">
        <f t="shared" si="279"/>
        <v>MAIN UNIT</v>
      </c>
      <c r="Q922" s="13" t="s">
        <v>68</v>
      </c>
      <c r="R922" s="13" t="s">
        <v>62</v>
      </c>
      <c r="S922" s="13" t="s">
        <v>49</v>
      </c>
      <c r="T922" s="13" t="s">
        <v>78</v>
      </c>
      <c r="U922" s="13" t="s">
        <v>79</v>
      </c>
      <c r="V922" s="13" t="s">
        <v>672</v>
      </c>
      <c r="W922" s="13" t="s">
        <v>109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  <c r="AU922" s="22" t="s">
        <v>3751</v>
      </c>
    </row>
    <row r="923" spans="1:47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48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1463</v>
      </c>
      <c r="K923" s="155" t="s">
        <v>1464</v>
      </c>
      <c r="L923" s="17" t="s">
        <v>293</v>
      </c>
      <c r="M923" s="13" t="s">
        <v>60</v>
      </c>
      <c r="N923" s="13">
        <v>1</v>
      </c>
      <c r="O923" s="13"/>
      <c r="P923" s="33" t="str">
        <f t="shared" si="279"/>
        <v>MAIN UNIT</v>
      </c>
      <c r="Q923" s="13" t="s">
        <v>68</v>
      </c>
      <c r="R923" s="13" t="s">
        <v>62</v>
      </c>
      <c r="S923" s="13" t="s">
        <v>49</v>
      </c>
      <c r="T923" s="13" t="s">
        <v>78</v>
      </c>
      <c r="U923" s="13" t="s">
        <v>79</v>
      </c>
      <c r="V923" s="13" t="s">
        <v>715</v>
      </c>
      <c r="W923" s="13" t="s">
        <v>64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  <c r="AU923" s="22" t="s">
        <v>3750</v>
      </c>
    </row>
    <row r="924" spans="1:47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54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2173</v>
      </c>
      <c r="K924" s="155" t="s">
        <v>2174</v>
      </c>
      <c r="L924" s="17" t="s">
        <v>67</v>
      </c>
      <c r="M924" s="13" t="s">
        <v>60</v>
      </c>
      <c r="N924" s="13">
        <v>1</v>
      </c>
      <c r="O924" s="13"/>
      <c r="P924" s="33" t="str">
        <f t="shared" si="279"/>
        <v>MAIN UNIT</v>
      </c>
      <c r="Q924" s="13" t="s">
        <v>68</v>
      </c>
      <c r="R924" s="13" t="s">
        <v>62</v>
      </c>
      <c r="S924" s="13" t="s">
        <v>49</v>
      </c>
      <c r="T924" s="13" t="s">
        <v>78</v>
      </c>
      <c r="U924" s="13" t="s">
        <v>79</v>
      </c>
      <c r="V924" s="13" t="s">
        <v>2011</v>
      </c>
      <c r="W924" s="13" t="s">
        <v>109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  <c r="AU924" s="22" t="s">
        <v>3751</v>
      </c>
    </row>
    <row r="925" spans="1:47" s="12" customFormat="1">
      <c r="A925" s="33" t="str">
        <f t="shared" si="276"/>
        <v>cancel</v>
      </c>
      <c r="B925" s="152"/>
      <c r="C925" s="152" t="s">
        <v>1616</v>
      </c>
      <c r="D925" s="33" t="str">
        <f t="shared" si="277"/>
        <v/>
      </c>
      <c r="E925" s="33" t="s">
        <v>185</v>
      </c>
      <c r="F925" s="13" t="s">
        <v>185</v>
      </c>
      <c r="G925" s="152" t="s">
        <v>185</v>
      </c>
      <c r="H925" s="155"/>
      <c r="I925" s="33" t="str">
        <f t="shared" si="278"/>
        <v>Cancel</v>
      </c>
      <c r="J925" s="186" t="s">
        <v>2657</v>
      </c>
      <c r="K925" s="155" t="s">
        <v>2658</v>
      </c>
      <c r="L925" s="17" t="s">
        <v>92</v>
      </c>
      <c r="M925" s="13" t="s">
        <v>60</v>
      </c>
      <c r="N925" s="13">
        <v>1</v>
      </c>
      <c r="O925" s="13"/>
      <c r="P925" s="33" t="str">
        <f t="shared" si="279"/>
        <v>MAIN UNIT</v>
      </c>
      <c r="Q925" s="13" t="s">
        <v>68</v>
      </c>
      <c r="R925" s="13" t="s">
        <v>62</v>
      </c>
      <c r="S925" s="13" t="s">
        <v>49</v>
      </c>
      <c r="T925" s="13" t="s">
        <v>78</v>
      </c>
      <c r="U925" s="13" t="s">
        <v>79</v>
      </c>
      <c r="V925" s="13" t="s">
        <v>63</v>
      </c>
      <c r="W925" s="13" t="s">
        <v>109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499582152.5142017</v>
      </c>
      <c r="AJ925" s="19">
        <f t="shared" si="283"/>
        <v>59520528.679470733</v>
      </c>
      <c r="AK925" s="20">
        <f t="shared" si="284"/>
        <v>0.11914062257814291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  <c r="AU925" s="22" t="s">
        <v>3751</v>
      </c>
    </row>
    <row r="926" spans="1:47" s="12" customFormat="1">
      <c r="A926" s="33" t="str">
        <f t="shared" si="276"/>
        <v>cancel</v>
      </c>
      <c r="B926" s="152"/>
      <c r="C926" s="152" t="s">
        <v>185</v>
      </c>
      <c r="D926" s="33" t="str">
        <f t="shared" si="277"/>
        <v/>
      </c>
      <c r="E926" s="33" t="s">
        <v>185</v>
      </c>
      <c r="F926" s="13" t="s">
        <v>185</v>
      </c>
      <c r="G926" s="152" t="s">
        <v>185</v>
      </c>
      <c r="H926" s="155"/>
      <c r="I926" s="33" t="str">
        <f t="shared" si="278"/>
        <v>Cancel</v>
      </c>
      <c r="J926" s="186" t="s">
        <v>2659</v>
      </c>
      <c r="K926" s="155" t="s">
        <v>2658</v>
      </c>
      <c r="L926" s="17" t="s">
        <v>92</v>
      </c>
      <c r="M926" s="13" t="s">
        <v>60</v>
      </c>
      <c r="N926" s="13">
        <v>1</v>
      </c>
      <c r="O926" s="13"/>
      <c r="P926" s="33" t="str">
        <f t="shared" si="279"/>
        <v>MAIN UNIT</v>
      </c>
      <c r="Q926" s="13" t="s">
        <v>68</v>
      </c>
      <c r="R926" s="13" t="s">
        <v>62</v>
      </c>
      <c r="S926" s="13" t="s">
        <v>49</v>
      </c>
      <c r="T926" s="13" t="s">
        <v>78</v>
      </c>
      <c r="U926" s="13" t="s">
        <v>79</v>
      </c>
      <c r="V926" s="13" t="s">
        <v>63</v>
      </c>
      <c r="W926" s="13" t="s">
        <v>109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499582152.5142017</v>
      </c>
      <c r="AJ926" s="19">
        <f t="shared" si="283"/>
        <v>59520528.679470733</v>
      </c>
      <c r="AK926" s="20">
        <f t="shared" si="284"/>
        <v>0.11914062257814291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  <c r="AU926" s="22" t="s">
        <v>3751</v>
      </c>
    </row>
    <row r="927" spans="1:47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55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2052</v>
      </c>
      <c r="L927" s="17" t="s">
        <v>2053</v>
      </c>
      <c r="M927" s="13" t="s">
        <v>2054</v>
      </c>
      <c r="N927" s="13">
        <v>1</v>
      </c>
      <c r="O927" s="13"/>
      <c r="P927" s="33" t="str">
        <f t="shared" si="279"/>
        <v>MAIN UNIT</v>
      </c>
      <c r="Q927" s="13" t="s">
        <v>68</v>
      </c>
      <c r="R927" s="13" t="s">
        <v>2055</v>
      </c>
      <c r="S927" s="13" t="s">
        <v>49</v>
      </c>
      <c r="T927" s="13" t="s">
        <v>78</v>
      </c>
      <c r="U927" s="13" t="s">
        <v>2056</v>
      </c>
      <c r="V927" s="13" t="s">
        <v>2057</v>
      </c>
      <c r="W927" s="13" t="s">
        <v>901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  <c r="AU927" s="22" t="s">
        <v>3752</v>
      </c>
    </row>
    <row r="928" spans="1:47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48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2913</v>
      </c>
      <c r="K928" s="155" t="s">
        <v>2914</v>
      </c>
      <c r="L928" s="17" t="s">
        <v>2915</v>
      </c>
      <c r="M928" s="13" t="s">
        <v>2832</v>
      </c>
      <c r="N928" s="13">
        <v>3</v>
      </c>
      <c r="O928" s="13"/>
      <c r="P928" s="33" t="str">
        <f t="shared" si="279"/>
        <v>MAIN UNIT</v>
      </c>
      <c r="Q928" s="13" t="s">
        <v>61</v>
      </c>
      <c r="R928" s="13" t="s">
        <v>2055</v>
      </c>
      <c r="S928" s="13" t="s">
        <v>50</v>
      </c>
      <c r="T928" s="13" t="s">
        <v>238</v>
      </c>
      <c r="U928" s="13" t="s">
        <v>70</v>
      </c>
      <c r="V928" s="13" t="s">
        <v>2828</v>
      </c>
      <c r="W928" s="13" t="s">
        <v>64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  <c r="AU928" s="22" t="s">
        <v>3750</v>
      </c>
    </row>
    <row r="929" spans="1:47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53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2961</v>
      </c>
      <c r="K929" s="155" t="s">
        <v>2914</v>
      </c>
      <c r="L929" s="17" t="s">
        <v>2837</v>
      </c>
      <c r="M929" s="13" t="s">
        <v>2832</v>
      </c>
      <c r="N929" s="13">
        <v>1</v>
      </c>
      <c r="O929" s="13"/>
      <c r="P929" s="33" t="str">
        <f t="shared" si="279"/>
        <v>MAIN UNIT</v>
      </c>
      <c r="Q929" s="13" t="s">
        <v>61</v>
      </c>
      <c r="R929" s="13" t="s">
        <v>2055</v>
      </c>
      <c r="S929" s="13" t="s">
        <v>51</v>
      </c>
      <c r="T929" s="13" t="s">
        <v>2962</v>
      </c>
      <c r="U929" s="13" t="s">
        <v>149</v>
      </c>
      <c r="V929" s="13" t="s">
        <v>2828</v>
      </c>
      <c r="W929" s="13" t="s">
        <v>64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  <c r="AU929" s="22" t="s">
        <v>3750</v>
      </c>
    </row>
    <row r="930" spans="1:47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53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2961</v>
      </c>
      <c r="K930" s="155" t="s">
        <v>2914</v>
      </c>
      <c r="L930" s="17" t="s">
        <v>2837</v>
      </c>
      <c r="M930" s="13" t="s">
        <v>2832</v>
      </c>
      <c r="N930" s="13">
        <v>1</v>
      </c>
      <c r="O930" s="13"/>
      <c r="P930" s="33" t="str">
        <f t="shared" si="279"/>
        <v>MAIN UNIT</v>
      </c>
      <c r="Q930" s="13" t="s">
        <v>61</v>
      </c>
      <c r="R930" s="13" t="s">
        <v>2055</v>
      </c>
      <c r="S930" s="13" t="s">
        <v>51</v>
      </c>
      <c r="T930" s="13" t="s">
        <v>2962</v>
      </c>
      <c r="U930" s="13" t="s">
        <v>149</v>
      </c>
      <c r="V930" s="13" t="s">
        <v>2828</v>
      </c>
      <c r="W930" s="13" t="s">
        <v>64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  <c r="AU930" s="22" t="s">
        <v>3750</v>
      </c>
    </row>
    <row r="931" spans="1:47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48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1556</v>
      </c>
      <c r="K931" s="155" t="s">
        <v>1557</v>
      </c>
      <c r="L931" s="17" t="s">
        <v>67</v>
      </c>
      <c r="M931" s="13" t="s">
        <v>60</v>
      </c>
      <c r="N931" s="13">
        <v>1</v>
      </c>
      <c r="O931" s="13"/>
      <c r="P931" s="33" t="str">
        <f t="shared" si="279"/>
        <v>MAIN UNIT</v>
      </c>
      <c r="Q931" s="13" t="s">
        <v>61</v>
      </c>
      <c r="R931" s="13" t="s">
        <v>62</v>
      </c>
      <c r="S931" s="13" t="s">
        <v>49</v>
      </c>
      <c r="T931" s="13" t="s">
        <v>78</v>
      </c>
      <c r="U931" s="13" t="s">
        <v>79</v>
      </c>
      <c r="V931" s="13" t="s">
        <v>311</v>
      </c>
      <c r="W931" s="13" t="s">
        <v>109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  <c r="AU931" s="22" t="s">
        <v>3752</v>
      </c>
    </row>
    <row r="932" spans="1:47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48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1556</v>
      </c>
      <c r="K932" s="155" t="s">
        <v>1557</v>
      </c>
      <c r="L932" s="17" t="s">
        <v>67</v>
      </c>
      <c r="M932" s="13" t="s">
        <v>60</v>
      </c>
      <c r="N932" s="13">
        <v>1</v>
      </c>
      <c r="O932" s="13"/>
      <c r="P932" s="33" t="str">
        <f t="shared" si="279"/>
        <v>MAIN UNIT</v>
      </c>
      <c r="Q932" s="13" t="s">
        <v>61</v>
      </c>
      <c r="R932" s="13" t="s">
        <v>62</v>
      </c>
      <c r="S932" s="13" t="s">
        <v>49</v>
      </c>
      <c r="T932" s="13" t="s">
        <v>78</v>
      </c>
      <c r="U932" s="13" t="s">
        <v>79</v>
      </c>
      <c r="V932" s="13" t="s">
        <v>311</v>
      </c>
      <c r="W932" s="13" t="s">
        <v>109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  <c r="AU932" s="22" t="s">
        <v>3752</v>
      </c>
    </row>
    <row r="933" spans="1:47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48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1556</v>
      </c>
      <c r="K933" s="155" t="s">
        <v>1557</v>
      </c>
      <c r="L933" s="17" t="s">
        <v>67</v>
      </c>
      <c r="M933" s="13" t="s">
        <v>60</v>
      </c>
      <c r="N933" s="13">
        <v>1</v>
      </c>
      <c r="O933" s="13"/>
      <c r="P933" s="33" t="str">
        <f t="shared" si="279"/>
        <v>MAIN UNIT</v>
      </c>
      <c r="Q933" s="13" t="s">
        <v>61</v>
      </c>
      <c r="R933" s="13" t="s">
        <v>62</v>
      </c>
      <c r="S933" s="13" t="s">
        <v>49</v>
      </c>
      <c r="T933" s="13" t="s">
        <v>78</v>
      </c>
      <c r="U933" s="13" t="s">
        <v>79</v>
      </c>
      <c r="V933" s="13" t="s">
        <v>311</v>
      </c>
      <c r="W933" s="13" t="s">
        <v>109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  <c r="AU933" s="22" t="s">
        <v>3752</v>
      </c>
    </row>
    <row r="934" spans="1:47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41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744</v>
      </c>
      <c r="K934" s="155" t="s">
        <v>745</v>
      </c>
      <c r="L934" s="17" t="s">
        <v>92</v>
      </c>
      <c r="M934" s="13" t="s">
        <v>60</v>
      </c>
      <c r="N934" s="13">
        <v>1</v>
      </c>
      <c r="O934" s="13"/>
      <c r="P934" s="33" t="str">
        <f t="shared" si="279"/>
        <v>MAIN UNIT</v>
      </c>
      <c r="Q934" s="13" t="s">
        <v>61</v>
      </c>
      <c r="R934" s="13" t="s">
        <v>62</v>
      </c>
      <c r="S934" s="13" t="s">
        <v>49</v>
      </c>
      <c r="T934" s="13" t="s">
        <v>444</v>
      </c>
      <c r="U934" s="13" t="s">
        <v>79</v>
      </c>
      <c r="V934" s="13" t="s">
        <v>112</v>
      </c>
      <c r="W934" s="13" t="s">
        <v>109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  <c r="AU934" s="22" t="s">
        <v>3751</v>
      </c>
    </row>
    <row r="935" spans="1:47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53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1711</v>
      </c>
      <c r="K935" s="155" t="s">
        <v>1712</v>
      </c>
      <c r="L935" s="17" t="s">
        <v>92</v>
      </c>
      <c r="M935" s="13" t="s">
        <v>60</v>
      </c>
      <c r="N935" s="13">
        <v>1</v>
      </c>
      <c r="O935" s="13"/>
      <c r="P935" s="33" t="str">
        <f t="shared" si="279"/>
        <v>MAIN UNIT</v>
      </c>
      <c r="Q935" s="13" t="s">
        <v>68</v>
      </c>
      <c r="R935" s="13" t="s">
        <v>62</v>
      </c>
      <c r="S935" s="13" t="s">
        <v>49</v>
      </c>
      <c r="T935" s="13" t="s">
        <v>78</v>
      </c>
      <c r="U935" s="13" t="s">
        <v>79</v>
      </c>
      <c r="V935" s="13" t="s">
        <v>1713</v>
      </c>
      <c r="W935" s="13" t="s">
        <v>109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  <c r="AU935" s="22" t="s">
        <v>3751</v>
      </c>
    </row>
    <row r="936" spans="1:47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53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1906</v>
      </c>
      <c r="K936" s="155" t="s">
        <v>1907</v>
      </c>
      <c r="L936" s="17" t="s">
        <v>92</v>
      </c>
      <c r="M936" s="13" t="s">
        <v>60</v>
      </c>
      <c r="N936" s="13">
        <v>1</v>
      </c>
      <c r="O936" s="13"/>
      <c r="P936" s="33" t="str">
        <f t="shared" si="279"/>
        <v>MAIN UNIT</v>
      </c>
      <c r="Q936" s="13" t="s">
        <v>68</v>
      </c>
      <c r="R936" s="13" t="s">
        <v>62</v>
      </c>
      <c r="S936" s="13" t="s">
        <v>51</v>
      </c>
      <c r="T936" s="13" t="s">
        <v>349</v>
      </c>
      <c r="U936" s="13" t="s">
        <v>149</v>
      </c>
      <c r="V936" s="13" t="s">
        <v>954</v>
      </c>
      <c r="W936" s="13" t="s">
        <v>64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  <c r="AU936" s="22" t="s">
        <v>3240</v>
      </c>
    </row>
    <row r="937" spans="1:47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53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1906</v>
      </c>
      <c r="K937" s="155" t="s">
        <v>1907</v>
      </c>
      <c r="L937" s="17" t="s">
        <v>67</v>
      </c>
      <c r="M937" s="13" t="s">
        <v>60</v>
      </c>
      <c r="N937" s="13">
        <v>1</v>
      </c>
      <c r="O937" s="13"/>
      <c r="P937" s="33" t="str">
        <f t="shared" si="279"/>
        <v>MAIN UNIT</v>
      </c>
      <c r="Q937" s="13" t="s">
        <v>68</v>
      </c>
      <c r="R937" s="13" t="s">
        <v>62</v>
      </c>
      <c r="S937" s="13" t="s">
        <v>51</v>
      </c>
      <c r="T937" s="13" t="s">
        <v>349</v>
      </c>
      <c r="U937" s="13" t="s">
        <v>149</v>
      </c>
      <c r="V937" s="13" t="s">
        <v>954</v>
      </c>
      <c r="W937" s="13" t="s">
        <v>64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  <c r="AU937" s="22" t="s">
        <v>3240</v>
      </c>
    </row>
    <row r="938" spans="1:47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48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1527</v>
      </c>
      <c r="K938" s="155" t="s">
        <v>1528</v>
      </c>
      <c r="L938" s="17" t="s">
        <v>92</v>
      </c>
      <c r="M938" s="13" t="s">
        <v>60</v>
      </c>
      <c r="N938" s="13">
        <v>1</v>
      </c>
      <c r="O938" s="13"/>
      <c r="P938" s="33" t="str">
        <f t="shared" si="279"/>
        <v>MAIN UNIT</v>
      </c>
      <c r="Q938" s="13" t="s">
        <v>68</v>
      </c>
      <c r="R938" s="13" t="s">
        <v>62</v>
      </c>
      <c r="S938" s="13" t="s">
        <v>49</v>
      </c>
      <c r="T938" s="13" t="s">
        <v>78</v>
      </c>
      <c r="U938" s="13" t="s">
        <v>79</v>
      </c>
      <c r="V938" s="13" t="s">
        <v>112</v>
      </c>
      <c r="W938" s="13" t="s">
        <v>109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  <c r="AU938" s="22" t="s">
        <v>3751</v>
      </c>
    </row>
    <row r="939" spans="1:47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48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1527</v>
      </c>
      <c r="K939" s="155" t="s">
        <v>1528</v>
      </c>
      <c r="L939" s="17" t="s">
        <v>67</v>
      </c>
      <c r="M939" s="13" t="s">
        <v>60</v>
      </c>
      <c r="N939" s="13">
        <v>1</v>
      </c>
      <c r="O939" s="13"/>
      <c r="P939" s="33" t="str">
        <f t="shared" si="279"/>
        <v>MAIN UNIT</v>
      </c>
      <c r="Q939" s="13" t="s">
        <v>68</v>
      </c>
      <c r="R939" s="13" t="s">
        <v>62</v>
      </c>
      <c r="S939" s="13" t="s">
        <v>49</v>
      </c>
      <c r="T939" s="13" t="s">
        <v>78</v>
      </c>
      <c r="U939" s="13" t="s">
        <v>79</v>
      </c>
      <c r="V939" s="13" t="s">
        <v>112</v>
      </c>
      <c r="W939" s="13" t="s">
        <v>109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  <c r="AU939" s="22" t="s">
        <v>3751</v>
      </c>
    </row>
    <row r="940" spans="1:47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47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643</v>
      </c>
      <c r="K940" s="155" t="s">
        <v>644</v>
      </c>
      <c r="L940" s="17" t="s">
        <v>77</v>
      </c>
      <c r="M940" s="13" t="s">
        <v>60</v>
      </c>
      <c r="N940" s="13">
        <v>1</v>
      </c>
      <c r="O940" s="13"/>
      <c r="P940" s="33" t="str">
        <f t="shared" si="279"/>
        <v>MAIN UNIT</v>
      </c>
      <c r="Q940" s="13" t="s">
        <v>68</v>
      </c>
      <c r="R940" s="13" t="s">
        <v>62</v>
      </c>
      <c r="S940" s="13" t="s">
        <v>49</v>
      </c>
      <c r="T940" s="13" t="s">
        <v>78</v>
      </c>
      <c r="U940" s="13" t="s">
        <v>79</v>
      </c>
      <c r="V940" s="13" t="s">
        <v>106</v>
      </c>
      <c r="W940" s="13" t="s">
        <v>64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  <c r="AU940" s="22" t="s">
        <v>3751</v>
      </c>
    </row>
    <row r="941" spans="1:47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47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643</v>
      </c>
      <c r="K941" s="155" t="s">
        <v>644</v>
      </c>
      <c r="L941" s="17" t="s">
        <v>67</v>
      </c>
      <c r="M941" s="13" t="s">
        <v>60</v>
      </c>
      <c r="N941" s="13">
        <v>1</v>
      </c>
      <c r="O941" s="13"/>
      <c r="P941" s="33" t="str">
        <f t="shared" si="279"/>
        <v>MAIN UNIT</v>
      </c>
      <c r="Q941" s="13" t="s">
        <v>68</v>
      </c>
      <c r="R941" s="13" t="s">
        <v>62</v>
      </c>
      <c r="S941" s="13" t="s">
        <v>49</v>
      </c>
      <c r="T941" s="13" t="s">
        <v>78</v>
      </c>
      <c r="U941" s="13" t="s">
        <v>79</v>
      </c>
      <c r="V941" s="13" t="s">
        <v>106</v>
      </c>
      <c r="W941" s="13" t="s">
        <v>64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  <c r="AU941" s="22" t="s">
        <v>3751</v>
      </c>
    </row>
    <row r="942" spans="1:47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47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643</v>
      </c>
      <c r="K942" s="155" t="s">
        <v>644</v>
      </c>
      <c r="L942" s="17" t="s">
        <v>67</v>
      </c>
      <c r="M942" s="13" t="s">
        <v>60</v>
      </c>
      <c r="N942" s="13">
        <v>1</v>
      </c>
      <c r="O942" s="13"/>
      <c r="P942" s="33" t="str">
        <f t="shared" si="279"/>
        <v>MAIN UNIT</v>
      </c>
      <c r="Q942" s="13" t="s">
        <v>68</v>
      </c>
      <c r="R942" s="13" t="s">
        <v>62</v>
      </c>
      <c r="S942" s="13" t="s">
        <v>49</v>
      </c>
      <c r="T942" s="13" t="s">
        <v>78</v>
      </c>
      <c r="U942" s="13" t="s">
        <v>79</v>
      </c>
      <c r="V942" s="13" t="s">
        <v>106</v>
      </c>
      <c r="W942" s="13" t="s">
        <v>64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  <c r="AU942" s="22" t="s">
        <v>3751</v>
      </c>
    </row>
    <row r="943" spans="1:47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47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790</v>
      </c>
      <c r="K943" s="155" t="s">
        <v>791</v>
      </c>
      <c r="L943" s="17" t="s">
        <v>92</v>
      </c>
      <c r="M943" s="13" t="s">
        <v>60</v>
      </c>
      <c r="N943" s="13">
        <v>1</v>
      </c>
      <c r="O943" s="13"/>
      <c r="P943" s="33" t="str">
        <f t="shared" si="279"/>
        <v>MAIN UNIT</v>
      </c>
      <c r="Q943" s="13" t="s">
        <v>61</v>
      </c>
      <c r="R943" s="13" t="s">
        <v>62</v>
      </c>
      <c r="S943" s="13" t="s">
        <v>49</v>
      </c>
      <c r="T943" s="13" t="s">
        <v>78</v>
      </c>
      <c r="U943" s="13" t="s">
        <v>79</v>
      </c>
      <c r="V943" s="13" t="s">
        <v>106</v>
      </c>
      <c r="W943" s="13" t="s">
        <v>109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  <c r="AU943" s="22" t="s">
        <v>3752</v>
      </c>
    </row>
    <row r="944" spans="1:47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47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790</v>
      </c>
      <c r="K944" s="155" t="s">
        <v>791</v>
      </c>
      <c r="L944" s="17" t="s">
        <v>92</v>
      </c>
      <c r="M944" s="13" t="s">
        <v>60</v>
      </c>
      <c r="N944" s="13">
        <v>1</v>
      </c>
      <c r="O944" s="13"/>
      <c r="P944" s="33" t="str">
        <f t="shared" si="279"/>
        <v>MAIN UNIT</v>
      </c>
      <c r="Q944" s="13" t="s">
        <v>61</v>
      </c>
      <c r="R944" s="13" t="s">
        <v>62</v>
      </c>
      <c r="S944" s="13" t="s">
        <v>49</v>
      </c>
      <c r="T944" s="13" t="s">
        <v>78</v>
      </c>
      <c r="U944" s="13" t="s">
        <v>79</v>
      </c>
      <c r="V944" s="13" t="s">
        <v>106</v>
      </c>
      <c r="W944" s="13" t="s">
        <v>109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  <c r="AU944" s="22" t="s">
        <v>3752</v>
      </c>
    </row>
    <row r="945" spans="1:47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47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790</v>
      </c>
      <c r="K945" s="155" t="s">
        <v>791</v>
      </c>
      <c r="L945" s="17" t="s">
        <v>92</v>
      </c>
      <c r="M945" s="13" t="s">
        <v>60</v>
      </c>
      <c r="N945" s="13">
        <v>1</v>
      </c>
      <c r="O945" s="13"/>
      <c r="P945" s="33" t="str">
        <f t="shared" si="279"/>
        <v>MAIN UNIT</v>
      </c>
      <c r="Q945" s="13" t="s">
        <v>61</v>
      </c>
      <c r="R945" s="13" t="s">
        <v>62</v>
      </c>
      <c r="S945" s="13" t="s">
        <v>49</v>
      </c>
      <c r="T945" s="13" t="s">
        <v>78</v>
      </c>
      <c r="U945" s="13" t="s">
        <v>79</v>
      </c>
      <c r="V945" s="13" t="s">
        <v>106</v>
      </c>
      <c r="W945" s="13" t="s">
        <v>109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  <c r="AU945" s="22" t="s">
        <v>3752</v>
      </c>
    </row>
    <row r="946" spans="1:47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47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790</v>
      </c>
      <c r="K946" s="155" t="s">
        <v>791</v>
      </c>
      <c r="L946" s="17" t="s">
        <v>67</v>
      </c>
      <c r="M946" s="13" t="s">
        <v>60</v>
      </c>
      <c r="N946" s="13">
        <v>1</v>
      </c>
      <c r="O946" s="13"/>
      <c r="P946" s="33" t="str">
        <f t="shared" si="279"/>
        <v>MAIN UNIT</v>
      </c>
      <c r="Q946" s="13" t="s">
        <v>61</v>
      </c>
      <c r="R946" s="13" t="s">
        <v>62</v>
      </c>
      <c r="S946" s="13" t="s">
        <v>49</v>
      </c>
      <c r="T946" s="13" t="s">
        <v>78</v>
      </c>
      <c r="U946" s="13" t="s">
        <v>79</v>
      </c>
      <c r="V946" s="13" t="s">
        <v>106</v>
      </c>
      <c r="W946" s="13" t="s">
        <v>109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  <c r="AU946" s="22" t="s">
        <v>3752</v>
      </c>
    </row>
    <row r="947" spans="1:47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47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790</v>
      </c>
      <c r="K947" s="155" t="s">
        <v>791</v>
      </c>
      <c r="L947" s="17" t="s">
        <v>67</v>
      </c>
      <c r="M947" s="13" t="s">
        <v>60</v>
      </c>
      <c r="N947" s="13">
        <v>1</v>
      </c>
      <c r="O947" s="13"/>
      <c r="P947" s="33" t="str">
        <f t="shared" si="279"/>
        <v>MAIN UNIT</v>
      </c>
      <c r="Q947" s="13" t="s">
        <v>61</v>
      </c>
      <c r="R947" s="13" t="s">
        <v>62</v>
      </c>
      <c r="S947" s="13" t="s">
        <v>49</v>
      </c>
      <c r="T947" s="13" t="s">
        <v>78</v>
      </c>
      <c r="U947" s="13" t="s">
        <v>79</v>
      </c>
      <c r="V947" s="13" t="s">
        <v>106</v>
      </c>
      <c r="W947" s="13" t="s">
        <v>109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  <c r="AU947" s="22" t="s">
        <v>3752</v>
      </c>
    </row>
    <row r="948" spans="1:47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47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790</v>
      </c>
      <c r="K948" s="155" t="s">
        <v>791</v>
      </c>
      <c r="L948" s="17" t="s">
        <v>92</v>
      </c>
      <c r="M948" s="13" t="s">
        <v>60</v>
      </c>
      <c r="N948" s="13">
        <v>1</v>
      </c>
      <c r="O948" s="13"/>
      <c r="P948" s="33" t="str">
        <f t="shared" si="279"/>
        <v>MAIN UNIT</v>
      </c>
      <c r="Q948" s="13" t="s">
        <v>61</v>
      </c>
      <c r="R948" s="13" t="s">
        <v>62</v>
      </c>
      <c r="S948" s="13" t="s">
        <v>49</v>
      </c>
      <c r="T948" s="13" t="s">
        <v>78</v>
      </c>
      <c r="U948" s="13" t="s">
        <v>79</v>
      </c>
      <c r="V948" s="13" t="s">
        <v>106</v>
      </c>
      <c r="W948" s="13" t="s">
        <v>109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  <c r="AU948" s="22" t="s">
        <v>3752</v>
      </c>
    </row>
    <row r="949" spans="1:47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53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1760</v>
      </c>
      <c r="K949" s="155" t="s">
        <v>791</v>
      </c>
      <c r="L949" s="17" t="s">
        <v>92</v>
      </c>
      <c r="M949" s="13" t="s">
        <v>60</v>
      </c>
      <c r="N949" s="13">
        <v>1</v>
      </c>
      <c r="O949" s="13"/>
      <c r="P949" s="33" t="str">
        <f t="shared" si="279"/>
        <v>MAIN UNIT</v>
      </c>
      <c r="Q949" s="13" t="s">
        <v>61</v>
      </c>
      <c r="R949" s="13" t="s">
        <v>62</v>
      </c>
      <c r="S949" s="13" t="s">
        <v>49</v>
      </c>
      <c r="T949" s="13" t="s">
        <v>78</v>
      </c>
      <c r="U949" s="13" t="s">
        <v>79</v>
      </c>
      <c r="V949" s="13" t="s">
        <v>80</v>
      </c>
      <c r="W949" s="13" t="s">
        <v>64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  <c r="AU949" s="22" t="s">
        <v>3757</v>
      </c>
    </row>
    <row r="950" spans="1:47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56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163</v>
      </c>
      <c r="K950" s="155" t="s">
        <v>164</v>
      </c>
      <c r="L950" s="17" t="s">
        <v>77</v>
      </c>
      <c r="M950" s="13" t="s">
        <v>60</v>
      </c>
      <c r="N950" s="13">
        <v>1</v>
      </c>
      <c r="O950" s="13"/>
      <c r="P950" s="33" t="str">
        <f t="shared" si="279"/>
        <v>MAIN UNIT</v>
      </c>
      <c r="Q950" s="13" t="s">
        <v>68</v>
      </c>
      <c r="R950" s="13" t="s">
        <v>62</v>
      </c>
      <c r="S950" s="13" t="s">
        <v>49</v>
      </c>
      <c r="T950" s="13"/>
      <c r="U950" s="13"/>
      <c r="V950" s="13" t="s">
        <v>126</v>
      </c>
      <c r="W950" s="13" t="s">
        <v>109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  <c r="AU950" s="22">
        <v>0</v>
      </c>
    </row>
    <row r="951" spans="1:47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47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718</v>
      </c>
      <c r="K951" s="155" t="s">
        <v>719</v>
      </c>
      <c r="L951" s="17" t="s">
        <v>67</v>
      </c>
      <c r="M951" s="13" t="s">
        <v>60</v>
      </c>
      <c r="N951" s="13">
        <v>1</v>
      </c>
      <c r="O951" s="13"/>
      <c r="P951" s="33" t="str">
        <f t="shared" si="279"/>
        <v>MAIN UNIT</v>
      </c>
      <c r="Q951" s="13" t="s">
        <v>61</v>
      </c>
      <c r="R951" s="13" t="s">
        <v>62</v>
      </c>
      <c r="S951" s="13" t="s">
        <v>49</v>
      </c>
      <c r="T951" s="13" t="s">
        <v>720</v>
      </c>
      <c r="U951" s="13" t="s">
        <v>79</v>
      </c>
      <c r="V951" s="13" t="s">
        <v>80</v>
      </c>
      <c r="W951" s="13" t="s">
        <v>64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  <c r="AU951" s="22" t="s">
        <v>3750</v>
      </c>
    </row>
    <row r="952" spans="1:47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47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794</v>
      </c>
      <c r="K952" s="155" t="s">
        <v>795</v>
      </c>
      <c r="L952" s="17" t="s">
        <v>67</v>
      </c>
      <c r="M952" s="13" t="s">
        <v>60</v>
      </c>
      <c r="N952" s="13">
        <v>1</v>
      </c>
      <c r="O952" s="13"/>
      <c r="P952" s="33" t="str">
        <f t="shared" si="279"/>
        <v>MAIN UNIT</v>
      </c>
      <c r="Q952" s="13" t="s">
        <v>61</v>
      </c>
      <c r="R952" s="13" t="s">
        <v>62</v>
      </c>
      <c r="S952" s="13" t="s">
        <v>49</v>
      </c>
      <c r="T952" s="13" t="s">
        <v>720</v>
      </c>
      <c r="U952" s="13" t="s">
        <v>79</v>
      </c>
      <c r="V952" s="13" t="s">
        <v>80</v>
      </c>
      <c r="W952" s="13" t="s">
        <v>64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  <c r="AU952" s="22" t="s">
        <v>3750</v>
      </c>
    </row>
    <row r="953" spans="1:47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53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1681</v>
      </c>
      <c r="K953" s="155" t="s">
        <v>1682</v>
      </c>
      <c r="L953" s="17" t="s">
        <v>92</v>
      </c>
      <c r="M953" s="13" t="s">
        <v>60</v>
      </c>
      <c r="N953" s="13">
        <v>1</v>
      </c>
      <c r="O953" s="13"/>
      <c r="P953" s="33" t="str">
        <f t="shared" si="279"/>
        <v>MAIN UNIT</v>
      </c>
      <c r="Q953" s="13" t="s">
        <v>61</v>
      </c>
      <c r="R953" s="13" t="s">
        <v>62</v>
      </c>
      <c r="S953" s="13" t="s">
        <v>49</v>
      </c>
      <c r="T953" s="13" t="s">
        <v>78</v>
      </c>
      <c r="U953" s="13" t="s">
        <v>79</v>
      </c>
      <c r="V953" s="13" t="s">
        <v>131</v>
      </c>
      <c r="W953" s="13" t="s">
        <v>109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  <c r="AU953" s="22" t="s">
        <v>3240</v>
      </c>
    </row>
    <row r="954" spans="1:47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53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1681</v>
      </c>
      <c r="K954" s="155" t="s">
        <v>1682</v>
      </c>
      <c r="L954" s="17" t="s">
        <v>92</v>
      </c>
      <c r="M954" s="13" t="s">
        <v>60</v>
      </c>
      <c r="N954" s="13">
        <v>1</v>
      </c>
      <c r="O954" s="13"/>
      <c r="P954" s="33" t="str">
        <f t="shared" si="279"/>
        <v>MAIN UNIT</v>
      </c>
      <c r="Q954" s="13" t="s">
        <v>61</v>
      </c>
      <c r="R954" s="13" t="s">
        <v>62</v>
      </c>
      <c r="S954" s="13" t="s">
        <v>49</v>
      </c>
      <c r="T954" s="13" t="s">
        <v>78</v>
      </c>
      <c r="U954" s="13" t="s">
        <v>79</v>
      </c>
      <c r="V954" s="13" t="s">
        <v>131</v>
      </c>
      <c r="W954" s="13" t="s">
        <v>109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  <c r="AU954" s="22" t="s">
        <v>3240</v>
      </c>
    </row>
    <row r="955" spans="1:47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47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639</v>
      </c>
      <c r="K955" s="155" t="s">
        <v>640</v>
      </c>
      <c r="L955" s="17" t="s">
        <v>67</v>
      </c>
      <c r="M955" s="13" t="s">
        <v>60</v>
      </c>
      <c r="N955" s="13">
        <v>1</v>
      </c>
      <c r="O955" s="13"/>
      <c r="P955" s="33" t="str">
        <f t="shared" si="279"/>
        <v>MAIN UNIT</v>
      </c>
      <c r="Q955" s="13" t="s">
        <v>61</v>
      </c>
      <c r="R955" s="13" t="s">
        <v>62</v>
      </c>
      <c r="S955" s="13" t="s">
        <v>49</v>
      </c>
      <c r="T955" s="13" t="s">
        <v>78</v>
      </c>
      <c r="U955" s="13" t="s">
        <v>79</v>
      </c>
      <c r="V955" s="13" t="s">
        <v>311</v>
      </c>
      <c r="W955" s="13" t="s">
        <v>109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  <c r="AU955" s="22" t="s">
        <v>3751</v>
      </c>
    </row>
    <row r="956" spans="1:47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48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1470</v>
      </c>
      <c r="K956" s="155" t="s">
        <v>640</v>
      </c>
      <c r="L956" s="17" t="s">
        <v>92</v>
      </c>
      <c r="M956" s="13" t="s">
        <v>60</v>
      </c>
      <c r="N956" s="13">
        <v>1</v>
      </c>
      <c r="O956" s="13"/>
      <c r="P956" s="33" t="str">
        <f t="shared" si="279"/>
        <v>MAIN UNIT</v>
      </c>
      <c r="Q956" s="13" t="s">
        <v>61</v>
      </c>
      <c r="R956" s="13" t="s">
        <v>62</v>
      </c>
      <c r="S956" s="13" t="s">
        <v>49</v>
      </c>
      <c r="T956" s="13" t="s">
        <v>78</v>
      </c>
      <c r="U956" s="13" t="s">
        <v>79</v>
      </c>
      <c r="V956" s="13" t="s">
        <v>311</v>
      </c>
      <c r="W956" s="13" t="s">
        <v>109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  <c r="AU956" s="22" t="s">
        <v>3751</v>
      </c>
    </row>
    <row r="957" spans="1:47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55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2049</v>
      </c>
      <c r="K957" s="155" t="s">
        <v>2050</v>
      </c>
      <c r="L957" s="17" t="s">
        <v>92</v>
      </c>
      <c r="M957" s="13" t="s">
        <v>60</v>
      </c>
      <c r="N957" s="13">
        <v>1</v>
      </c>
      <c r="O957" s="13"/>
      <c r="P957" s="33" t="str">
        <f t="shared" si="279"/>
        <v>MAIN UNIT</v>
      </c>
      <c r="Q957" s="13" t="s">
        <v>68</v>
      </c>
      <c r="R957" s="13" t="s">
        <v>62</v>
      </c>
      <c r="S957" s="13" t="s">
        <v>49</v>
      </c>
      <c r="T957" s="13" t="s">
        <v>78</v>
      </c>
      <c r="U957" s="13" t="s">
        <v>79</v>
      </c>
      <c r="V957" s="13" t="s">
        <v>672</v>
      </c>
      <c r="W957" s="13" t="s">
        <v>109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  <c r="AU957" s="22" t="s">
        <v>3240</v>
      </c>
    </row>
    <row r="958" spans="1:47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55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2049</v>
      </c>
      <c r="K958" s="155" t="s">
        <v>2050</v>
      </c>
      <c r="L958" s="17" t="s">
        <v>67</v>
      </c>
      <c r="M958" s="13" t="s">
        <v>60</v>
      </c>
      <c r="N958" s="13">
        <v>1</v>
      </c>
      <c r="O958" s="13"/>
      <c r="P958" s="33" t="str">
        <f t="shared" si="279"/>
        <v>MAIN UNIT</v>
      </c>
      <c r="Q958" s="13" t="s">
        <v>68</v>
      </c>
      <c r="R958" s="13" t="s">
        <v>62</v>
      </c>
      <c r="S958" s="13" t="s">
        <v>49</v>
      </c>
      <c r="T958" s="13" t="s">
        <v>78</v>
      </c>
      <c r="U958" s="13" t="s">
        <v>79</v>
      </c>
      <c r="V958" s="13" t="s">
        <v>672</v>
      </c>
      <c r="W958" s="13" t="s">
        <v>109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  <c r="AU958" s="22" t="s">
        <v>3240</v>
      </c>
    </row>
    <row r="959" spans="1:47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41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247</v>
      </c>
      <c r="K959" s="155" t="s">
        <v>248</v>
      </c>
      <c r="L959" s="17" t="s">
        <v>67</v>
      </c>
      <c r="M959" s="13" t="s">
        <v>60</v>
      </c>
      <c r="N959" s="13">
        <v>1</v>
      </c>
      <c r="O959" s="13"/>
      <c r="P959" s="33" t="str">
        <f t="shared" si="279"/>
        <v>MAIN UNIT</v>
      </c>
      <c r="Q959" s="13" t="s">
        <v>68</v>
      </c>
      <c r="R959" s="13" t="s">
        <v>62</v>
      </c>
      <c r="S959" s="13" t="s">
        <v>49</v>
      </c>
      <c r="T959" s="13" t="s">
        <v>249</v>
      </c>
      <c r="U959" s="13" t="s">
        <v>79</v>
      </c>
      <c r="V959" s="13" t="s">
        <v>112</v>
      </c>
      <c r="W959" s="13" t="s">
        <v>109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  <c r="AU959" s="22" t="s">
        <v>3751</v>
      </c>
    </row>
    <row r="960" spans="1:47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47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726</v>
      </c>
      <c r="K960" s="155" t="s">
        <v>248</v>
      </c>
      <c r="L960" s="17" t="s">
        <v>293</v>
      </c>
      <c r="M960" s="13" t="s">
        <v>60</v>
      </c>
      <c r="N960" s="13">
        <v>1</v>
      </c>
      <c r="O960" s="13"/>
      <c r="P960" s="33" t="str">
        <f t="shared" si="279"/>
        <v>MAIN UNIT</v>
      </c>
      <c r="Q960" s="13" t="s">
        <v>61</v>
      </c>
      <c r="R960" s="13" t="s">
        <v>62</v>
      </c>
      <c r="S960" s="13" t="s">
        <v>49</v>
      </c>
      <c r="T960" s="13" t="s">
        <v>78</v>
      </c>
      <c r="U960" s="13" t="s">
        <v>79</v>
      </c>
      <c r="V960" s="13" t="s">
        <v>112</v>
      </c>
      <c r="W960" s="13" t="s">
        <v>64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  <c r="AU960" s="22" t="s">
        <v>3757</v>
      </c>
    </row>
    <row r="961" spans="1:47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48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1266</v>
      </c>
      <c r="K961" s="155" t="s">
        <v>248</v>
      </c>
      <c r="L961" s="17" t="s">
        <v>92</v>
      </c>
      <c r="M961" s="13" t="s">
        <v>60</v>
      </c>
      <c r="N961" s="13">
        <v>1</v>
      </c>
      <c r="O961" s="13"/>
      <c r="P961" s="33" t="str">
        <f t="shared" si="279"/>
        <v>MAIN UNIT</v>
      </c>
      <c r="Q961" s="13" t="s">
        <v>61</v>
      </c>
      <c r="R961" s="13" t="s">
        <v>62</v>
      </c>
      <c r="S961" s="13" t="s">
        <v>49</v>
      </c>
      <c r="T961" s="13" t="s">
        <v>249</v>
      </c>
      <c r="U961" s="13" t="s">
        <v>79</v>
      </c>
      <c r="V961" s="13" t="s">
        <v>112</v>
      </c>
      <c r="W961" s="13" t="s">
        <v>109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  <c r="AU961" s="22" t="s">
        <v>3751</v>
      </c>
    </row>
    <row r="962" spans="1:47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54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2269</v>
      </c>
      <c r="K962" s="155" t="s">
        <v>248</v>
      </c>
      <c r="L962" s="17" t="s">
        <v>67</v>
      </c>
      <c r="M962" s="13" t="s">
        <v>60</v>
      </c>
      <c r="N962" s="13">
        <v>1</v>
      </c>
      <c r="O962" s="13"/>
      <c r="P962" s="33" t="str">
        <f t="shared" si="279"/>
        <v>MAIN UNIT</v>
      </c>
      <c r="Q962" s="13" t="s">
        <v>61</v>
      </c>
      <c r="R962" s="13" t="s">
        <v>62</v>
      </c>
      <c r="S962" s="13" t="s">
        <v>49</v>
      </c>
      <c r="T962" s="13" t="s">
        <v>78</v>
      </c>
      <c r="U962" s="13" t="s">
        <v>79</v>
      </c>
      <c r="V962" s="13" t="s">
        <v>112</v>
      </c>
      <c r="W962" s="13" t="s">
        <v>64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  <c r="AU962" s="22" t="s">
        <v>3757</v>
      </c>
    </row>
    <row r="963" spans="1:47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54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2455</v>
      </c>
      <c r="K963" s="155" t="s">
        <v>248</v>
      </c>
      <c r="L963" s="17" t="s">
        <v>92</v>
      </c>
      <c r="M963" s="13" t="s">
        <v>60</v>
      </c>
      <c r="N963" s="13">
        <v>1</v>
      </c>
      <c r="O963" s="13"/>
      <c r="P963" s="33" t="str">
        <f t="shared" si="279"/>
        <v>MAIN UNIT</v>
      </c>
      <c r="Q963" s="13" t="s">
        <v>61</v>
      </c>
      <c r="R963" s="13" t="s">
        <v>62</v>
      </c>
      <c r="S963" s="13" t="s">
        <v>49</v>
      </c>
      <c r="T963" s="13" t="s">
        <v>78</v>
      </c>
      <c r="U963" s="13" t="s">
        <v>79</v>
      </c>
      <c r="V963" s="13" t="s">
        <v>112</v>
      </c>
      <c r="W963" s="13" t="s">
        <v>64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  <c r="AU963" s="22" t="s">
        <v>3240</v>
      </c>
    </row>
    <row r="964" spans="1:47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54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2269</v>
      </c>
      <c r="K964" s="155" t="s">
        <v>248</v>
      </c>
      <c r="L964" s="17" t="s">
        <v>2620</v>
      </c>
      <c r="M964" s="13" t="s">
        <v>60</v>
      </c>
      <c r="N964" s="13">
        <v>1</v>
      </c>
      <c r="O964" s="13"/>
      <c r="P964" s="33" t="str">
        <f t="shared" si="279"/>
        <v>MAIN UNIT</v>
      </c>
      <c r="Q964" s="13" t="s">
        <v>61</v>
      </c>
      <c r="R964" s="13" t="s">
        <v>2055</v>
      </c>
      <c r="S964" s="13" t="s">
        <v>49</v>
      </c>
      <c r="T964" s="13" t="s">
        <v>78</v>
      </c>
      <c r="U964" s="13" t="s">
        <v>79</v>
      </c>
      <c r="V964" s="13" t="s">
        <v>112</v>
      </c>
      <c r="W964" s="13" t="s">
        <v>64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  <c r="AU964" s="22" t="s">
        <v>3757</v>
      </c>
    </row>
    <row r="965" spans="1:47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41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740</v>
      </c>
      <c r="K965" s="155" t="s">
        <v>741</v>
      </c>
      <c r="L965" s="17" t="s">
        <v>77</v>
      </c>
      <c r="M965" s="13" t="s">
        <v>60</v>
      </c>
      <c r="N965" s="13">
        <v>1</v>
      </c>
      <c r="O965" s="13"/>
      <c r="P965" s="33" t="str">
        <f t="shared" si="279"/>
        <v>MAIN UNIT</v>
      </c>
      <c r="Q965" s="13" t="s">
        <v>61</v>
      </c>
      <c r="R965" s="13" t="s">
        <v>62</v>
      </c>
      <c r="S965" s="13" t="s">
        <v>49</v>
      </c>
      <c r="T965" s="13" t="s">
        <v>78</v>
      </c>
      <c r="U965" s="13" t="s">
        <v>79</v>
      </c>
      <c r="V965" s="13" t="s">
        <v>112</v>
      </c>
      <c r="W965" s="13" t="s">
        <v>737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  <c r="AU965" s="22" t="s">
        <v>3750</v>
      </c>
    </row>
    <row r="966" spans="1:47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41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528</v>
      </c>
      <c r="K966" s="155" t="s">
        <v>529</v>
      </c>
      <c r="L966" s="17" t="s">
        <v>92</v>
      </c>
      <c r="M966" s="13" t="s">
        <v>60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61</v>
      </c>
      <c r="R966" s="13" t="s">
        <v>260</v>
      </c>
      <c r="S966" s="13" t="s">
        <v>261</v>
      </c>
      <c r="T966" s="13" t="s">
        <v>78</v>
      </c>
      <c r="U966" s="13" t="s">
        <v>79</v>
      </c>
      <c r="V966" s="13" t="s">
        <v>126</v>
      </c>
      <c r="W966" s="13" t="s">
        <v>109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  <c r="AU966" s="22" t="s">
        <v>3751</v>
      </c>
    </row>
    <row r="967" spans="1:47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41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236</v>
      </c>
      <c r="K967" s="155" t="s">
        <v>237</v>
      </c>
      <c r="L967" s="17" t="s">
        <v>100</v>
      </c>
      <c r="M967" s="13" t="s">
        <v>60</v>
      </c>
      <c r="N967" s="13">
        <v>1</v>
      </c>
      <c r="O967" s="13"/>
      <c r="P967" s="33" t="str">
        <f t="shared" si="296"/>
        <v>MAIN UNIT</v>
      </c>
      <c r="Q967" s="13" t="s">
        <v>68</v>
      </c>
      <c r="R967" s="13" t="s">
        <v>62</v>
      </c>
      <c r="S967" s="13" t="s">
        <v>50</v>
      </c>
      <c r="T967" s="13" t="s">
        <v>238</v>
      </c>
      <c r="U967" s="13" t="s">
        <v>70</v>
      </c>
      <c r="V967" s="13" t="s">
        <v>102</v>
      </c>
      <c r="W967" s="13" t="s">
        <v>64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239</v>
      </c>
      <c r="AM967" s="17">
        <v>550000</v>
      </c>
      <c r="AN967" s="17" t="s">
        <v>240</v>
      </c>
      <c r="AO967" s="17" t="s">
        <v>170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  <c r="AU967" s="22" t="s">
        <v>3240</v>
      </c>
    </row>
    <row r="968" spans="1:47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41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481</v>
      </c>
      <c r="K968" s="155" t="s">
        <v>237</v>
      </c>
      <c r="L968" s="17" t="s">
        <v>100</v>
      </c>
      <c r="M968" s="13" t="s">
        <v>60</v>
      </c>
      <c r="N968" s="13">
        <v>1</v>
      </c>
      <c r="O968" s="13"/>
      <c r="P968" s="33" t="str">
        <f t="shared" si="296"/>
        <v>MAIN UNIT</v>
      </c>
      <c r="Q968" s="13" t="s">
        <v>61</v>
      </c>
      <c r="R968" s="13" t="s">
        <v>62</v>
      </c>
      <c r="S968" s="13" t="s">
        <v>50</v>
      </c>
      <c r="T968" s="13" t="s">
        <v>238</v>
      </c>
      <c r="U968" s="13" t="s">
        <v>70</v>
      </c>
      <c r="V968" s="13" t="s">
        <v>102</v>
      </c>
      <c r="W968" s="13" t="s">
        <v>64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482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  <c r="AU968" s="22" t="s">
        <v>3240</v>
      </c>
    </row>
    <row r="969" spans="1:47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54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2316</v>
      </c>
      <c r="K969" s="155" t="s">
        <v>2317</v>
      </c>
      <c r="L969" s="17" t="s">
        <v>92</v>
      </c>
      <c r="M969" s="13" t="s">
        <v>60</v>
      </c>
      <c r="N969" s="13">
        <v>1</v>
      </c>
      <c r="O969" s="13"/>
      <c r="P969" s="33" t="str">
        <f t="shared" si="296"/>
        <v>MAIN UNIT</v>
      </c>
      <c r="Q969" s="13" t="s">
        <v>68</v>
      </c>
      <c r="R969" s="13" t="s">
        <v>62</v>
      </c>
      <c r="S969" s="13" t="s">
        <v>50</v>
      </c>
      <c r="T969" s="13" t="s">
        <v>194</v>
      </c>
      <c r="U969" s="13" t="s">
        <v>70</v>
      </c>
      <c r="V969" s="13" t="s">
        <v>94</v>
      </c>
      <c r="W969" s="13" t="s">
        <v>64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  <c r="AU969" s="22" t="s">
        <v>3240</v>
      </c>
    </row>
    <row r="970" spans="1:47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47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926</v>
      </c>
      <c r="K970" s="155" t="s">
        <v>927</v>
      </c>
      <c r="L970" s="17" t="s">
        <v>67</v>
      </c>
      <c r="M970" s="13" t="s">
        <v>60</v>
      </c>
      <c r="N970" s="13">
        <v>1</v>
      </c>
      <c r="O970" s="13"/>
      <c r="P970" s="33" t="str">
        <f t="shared" si="296"/>
        <v>MAIN UNIT</v>
      </c>
      <c r="Q970" s="13" t="s">
        <v>61</v>
      </c>
      <c r="R970" s="13" t="s">
        <v>62</v>
      </c>
      <c r="S970" s="13" t="s">
        <v>49</v>
      </c>
      <c r="T970" s="13" t="s">
        <v>78</v>
      </c>
      <c r="U970" s="13" t="s">
        <v>79</v>
      </c>
      <c r="V970" s="13" t="s">
        <v>126</v>
      </c>
      <c r="W970" s="13" t="s">
        <v>109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  <c r="AU970" s="22" t="s">
        <v>3752</v>
      </c>
    </row>
    <row r="971" spans="1:47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47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926</v>
      </c>
      <c r="K971" s="155" t="s">
        <v>927</v>
      </c>
      <c r="L971" s="17" t="s">
        <v>67</v>
      </c>
      <c r="M971" s="13" t="s">
        <v>60</v>
      </c>
      <c r="N971" s="13">
        <v>1</v>
      </c>
      <c r="O971" s="13"/>
      <c r="P971" s="33" t="str">
        <f t="shared" si="296"/>
        <v>MAIN UNIT</v>
      </c>
      <c r="Q971" s="13" t="s">
        <v>61</v>
      </c>
      <c r="R971" s="13" t="s">
        <v>62</v>
      </c>
      <c r="S971" s="13" t="s">
        <v>49</v>
      </c>
      <c r="T971" s="13" t="s">
        <v>78</v>
      </c>
      <c r="U971" s="13" t="s">
        <v>79</v>
      </c>
      <c r="V971" s="13" t="s">
        <v>126</v>
      </c>
      <c r="W971" s="13" t="s">
        <v>109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  <c r="AU971" s="22" t="s">
        <v>3752</v>
      </c>
    </row>
    <row r="972" spans="1:47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47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926</v>
      </c>
      <c r="K972" s="155" t="s">
        <v>927</v>
      </c>
      <c r="L972" s="17" t="s">
        <v>67</v>
      </c>
      <c r="M972" s="13" t="s">
        <v>60</v>
      </c>
      <c r="N972" s="13">
        <v>1</v>
      </c>
      <c r="O972" s="13"/>
      <c r="P972" s="33" t="str">
        <f t="shared" si="296"/>
        <v>MAIN UNIT</v>
      </c>
      <c r="Q972" s="13" t="s">
        <v>61</v>
      </c>
      <c r="R972" s="13" t="s">
        <v>62</v>
      </c>
      <c r="S972" s="13" t="s">
        <v>49</v>
      </c>
      <c r="T972" s="13" t="s">
        <v>78</v>
      </c>
      <c r="U972" s="13" t="s">
        <v>79</v>
      </c>
      <c r="V972" s="13" t="s">
        <v>126</v>
      </c>
      <c r="W972" s="13" t="s">
        <v>109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  <c r="AU972" s="22" t="s">
        <v>3752</v>
      </c>
    </row>
    <row r="973" spans="1:47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48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1217</v>
      </c>
      <c r="K973" s="155" t="s">
        <v>1218</v>
      </c>
      <c r="L973" s="17" t="s">
        <v>92</v>
      </c>
      <c r="M973" s="13" t="s">
        <v>60</v>
      </c>
      <c r="N973" s="13">
        <v>1</v>
      </c>
      <c r="O973" s="13"/>
      <c r="P973" s="33" t="str">
        <f t="shared" si="296"/>
        <v>MAIN UNIT</v>
      </c>
      <c r="Q973" s="13" t="s">
        <v>68</v>
      </c>
      <c r="R973" s="13" t="s">
        <v>62</v>
      </c>
      <c r="S973" s="13" t="s">
        <v>49</v>
      </c>
      <c r="T973" s="13" t="s">
        <v>78</v>
      </c>
      <c r="U973" s="13" t="s">
        <v>79</v>
      </c>
      <c r="V973" s="13" t="s">
        <v>1219</v>
      </c>
      <c r="W973" s="13" t="s">
        <v>1046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  <c r="AU973" s="22" t="s">
        <v>3751</v>
      </c>
    </row>
    <row r="974" spans="1:47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48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1496</v>
      </c>
      <c r="K974" s="155" t="s">
        <v>1497</v>
      </c>
      <c r="L974" s="17" t="s">
        <v>67</v>
      </c>
      <c r="M974" s="13" t="s">
        <v>60</v>
      </c>
      <c r="N974" s="13">
        <v>1</v>
      </c>
      <c r="O974" s="13"/>
      <c r="P974" s="33" t="str">
        <f t="shared" si="296"/>
        <v>MAIN UNIT</v>
      </c>
      <c r="Q974" s="13" t="s">
        <v>61</v>
      </c>
      <c r="R974" s="13" t="s">
        <v>62</v>
      </c>
      <c r="S974" s="13" t="s">
        <v>49</v>
      </c>
      <c r="T974" s="13" t="s">
        <v>78</v>
      </c>
      <c r="U974" s="13" t="s">
        <v>79</v>
      </c>
      <c r="V974" s="13" t="s">
        <v>1125</v>
      </c>
      <c r="W974" s="13" t="s">
        <v>1105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  <c r="AU974" s="22" t="s">
        <v>3240</v>
      </c>
    </row>
    <row r="975" spans="1:47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53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1891</v>
      </c>
      <c r="K975" s="155" t="s">
        <v>1892</v>
      </c>
      <c r="L975" s="17" t="s">
        <v>92</v>
      </c>
      <c r="M975" s="13" t="s">
        <v>60</v>
      </c>
      <c r="N975" s="13">
        <v>1</v>
      </c>
      <c r="O975" s="13"/>
      <c r="P975" s="33" t="str">
        <f t="shared" si="296"/>
        <v>MAIN UNIT</v>
      </c>
      <c r="Q975" s="13" t="s">
        <v>61</v>
      </c>
      <c r="R975" s="13" t="s">
        <v>62</v>
      </c>
      <c r="S975" s="13" t="s">
        <v>49</v>
      </c>
      <c r="T975" s="13" t="s">
        <v>78</v>
      </c>
      <c r="U975" s="13" t="s">
        <v>79</v>
      </c>
      <c r="V975" s="13" t="s">
        <v>311</v>
      </c>
      <c r="W975" s="13" t="s">
        <v>109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  <c r="AU975" s="22" t="s">
        <v>3751</v>
      </c>
    </row>
    <row r="976" spans="1:47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54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2209</v>
      </c>
      <c r="K976" s="155" t="s">
        <v>1892</v>
      </c>
      <c r="L976" s="17" t="s">
        <v>67</v>
      </c>
      <c r="M976" s="13" t="s">
        <v>60</v>
      </c>
      <c r="N976" s="13">
        <v>1</v>
      </c>
      <c r="O976" s="13"/>
      <c r="P976" s="33" t="str">
        <f t="shared" si="296"/>
        <v>MAIN UNIT</v>
      </c>
      <c r="Q976" s="13" t="s">
        <v>61</v>
      </c>
      <c r="R976" s="13" t="s">
        <v>62</v>
      </c>
      <c r="S976" s="13" t="s">
        <v>49</v>
      </c>
      <c r="T976" s="13" t="s">
        <v>78</v>
      </c>
      <c r="U976" s="13" t="s">
        <v>79</v>
      </c>
      <c r="V976" s="13" t="s">
        <v>311</v>
      </c>
      <c r="W976" s="13" t="s">
        <v>109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  <c r="AU976" s="22" t="s">
        <v>3240</v>
      </c>
    </row>
    <row r="977" spans="1:47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53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1911</v>
      </c>
      <c r="K977" s="155" t="s">
        <v>1912</v>
      </c>
      <c r="L977" s="17" t="s">
        <v>67</v>
      </c>
      <c r="M977" s="13" t="s">
        <v>60</v>
      </c>
      <c r="N977" s="13">
        <v>1</v>
      </c>
      <c r="O977" s="13"/>
      <c r="P977" s="33" t="str">
        <f t="shared" si="296"/>
        <v>MAIN UNIT</v>
      </c>
      <c r="Q977" s="13" t="s">
        <v>68</v>
      </c>
      <c r="R977" s="13" t="s">
        <v>62</v>
      </c>
      <c r="S977" s="13" t="s">
        <v>52</v>
      </c>
      <c r="T977" s="13" t="s">
        <v>1659</v>
      </c>
      <c r="U977" s="13" t="s">
        <v>177</v>
      </c>
      <c r="V977" s="13" t="s">
        <v>178</v>
      </c>
      <c r="W977" s="13" t="s">
        <v>64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  <c r="AU977" s="22" t="s">
        <v>3240</v>
      </c>
    </row>
    <row r="978" spans="1:47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185</v>
      </c>
      <c r="F978" s="13" t="s">
        <v>185</v>
      </c>
      <c r="G978" s="152" t="s">
        <v>185</v>
      </c>
      <c r="H978" s="155"/>
      <c r="I978" s="33" t="str">
        <f t="shared" si="295"/>
        <v>Cancel</v>
      </c>
      <c r="J978" s="186" t="s">
        <v>1911</v>
      </c>
      <c r="K978" s="155" t="s">
        <v>1912</v>
      </c>
      <c r="L978" s="17" t="s">
        <v>67</v>
      </c>
      <c r="M978" s="13" t="s">
        <v>60</v>
      </c>
      <c r="N978" s="13">
        <v>1</v>
      </c>
      <c r="O978" s="13"/>
      <c r="P978" s="33" t="str">
        <f t="shared" si="296"/>
        <v>MAIN UNIT</v>
      </c>
      <c r="Q978" s="13" t="s">
        <v>68</v>
      </c>
      <c r="R978" s="13" t="s">
        <v>62</v>
      </c>
      <c r="S978" s="13" t="s">
        <v>52</v>
      </c>
      <c r="T978" s="13" t="s">
        <v>1659</v>
      </c>
      <c r="U978" s="13" t="s">
        <v>177</v>
      </c>
      <c r="V978" s="13" t="s">
        <v>178</v>
      </c>
      <c r="W978" s="13" t="s">
        <v>64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499582152.5142017</v>
      </c>
      <c r="AJ978" s="19">
        <f t="shared" si="300"/>
        <v>59520528.679470733</v>
      </c>
      <c r="AK978" s="20">
        <f t="shared" si="301"/>
        <v>0.11914062257814291</v>
      </c>
      <c r="AL978" s="17" t="s">
        <v>2104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  <c r="AU978" s="22" t="s">
        <v>3240</v>
      </c>
    </row>
    <row r="979" spans="1:47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48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1130</v>
      </c>
      <c r="K979" s="155" t="s">
        <v>1131</v>
      </c>
      <c r="L979" s="17" t="s">
        <v>516</v>
      </c>
      <c r="M979" s="13" t="s">
        <v>60</v>
      </c>
      <c r="N979" s="13">
        <v>0</v>
      </c>
      <c r="O979" s="13">
        <v>68</v>
      </c>
      <c r="P979" s="33" t="str">
        <f t="shared" si="296"/>
        <v>SERVICE/ PARTS</v>
      </c>
      <c r="Q979" s="13" t="s">
        <v>68</v>
      </c>
      <c r="R979" s="13" t="s">
        <v>62</v>
      </c>
      <c r="S979" s="13" t="s">
        <v>52</v>
      </c>
      <c r="T979" s="13" t="s">
        <v>176</v>
      </c>
      <c r="U979" s="13" t="s">
        <v>177</v>
      </c>
      <c r="V979" s="13" t="s">
        <v>178</v>
      </c>
      <c r="W979" s="13" t="s">
        <v>64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  <c r="AU979" s="22" t="s">
        <v>3240</v>
      </c>
    </row>
    <row r="980" spans="1:47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47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707</v>
      </c>
      <c r="K980" s="155" t="s">
        <v>708</v>
      </c>
      <c r="L980" s="17" t="s">
        <v>92</v>
      </c>
      <c r="M980" s="13" t="s">
        <v>60</v>
      </c>
      <c r="N980" s="13">
        <v>1</v>
      </c>
      <c r="O980" s="13"/>
      <c r="P980" s="33" t="str">
        <f t="shared" si="296"/>
        <v>MAIN UNIT</v>
      </c>
      <c r="Q980" s="13" t="s">
        <v>61</v>
      </c>
      <c r="R980" s="13" t="s">
        <v>62</v>
      </c>
      <c r="S980" s="13" t="s">
        <v>52</v>
      </c>
      <c r="T980" s="13" t="s">
        <v>316</v>
      </c>
      <c r="U980" s="13" t="s">
        <v>275</v>
      </c>
      <c r="V980" s="13" t="s">
        <v>178</v>
      </c>
      <c r="W980" s="13" t="s">
        <v>64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  <c r="AU980" s="22" t="s">
        <v>3240</v>
      </c>
    </row>
    <row r="981" spans="1:47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48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1163</v>
      </c>
      <c r="K981" s="155" t="s">
        <v>1164</v>
      </c>
      <c r="L981" s="17" t="s">
        <v>67</v>
      </c>
      <c r="M981" s="13" t="s">
        <v>60</v>
      </c>
      <c r="N981" s="13">
        <v>1</v>
      </c>
      <c r="O981" s="13"/>
      <c r="P981" s="33" t="str">
        <f t="shared" si="296"/>
        <v>MAIN UNIT</v>
      </c>
      <c r="Q981" s="13" t="s">
        <v>68</v>
      </c>
      <c r="R981" s="13" t="s">
        <v>62</v>
      </c>
      <c r="S981" s="13" t="s">
        <v>52</v>
      </c>
      <c r="T981" s="13" t="s">
        <v>176</v>
      </c>
      <c r="U981" s="13" t="s">
        <v>177</v>
      </c>
      <c r="V981" s="13" t="s">
        <v>178</v>
      </c>
      <c r="W981" s="13" t="s">
        <v>64</v>
      </c>
      <c r="X981" s="135">
        <v>650000</v>
      </c>
      <c r="Y981" s="156" t="s">
        <v>1058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  <c r="AU981" s="22" t="s">
        <v>3240</v>
      </c>
    </row>
    <row r="982" spans="1:47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48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1423</v>
      </c>
      <c r="K982" s="155" t="s">
        <v>1424</v>
      </c>
      <c r="L982" s="17" t="s">
        <v>67</v>
      </c>
      <c r="M982" s="13" t="s">
        <v>60</v>
      </c>
      <c r="N982" s="13">
        <v>1</v>
      </c>
      <c r="O982" s="13"/>
      <c r="P982" s="33" t="str">
        <f t="shared" si="296"/>
        <v>MAIN UNIT</v>
      </c>
      <c r="Q982" s="13" t="s">
        <v>61</v>
      </c>
      <c r="R982" s="13" t="s">
        <v>62</v>
      </c>
      <c r="S982" s="13" t="s">
        <v>49</v>
      </c>
      <c r="T982" s="13" t="s">
        <v>78</v>
      </c>
      <c r="U982" s="13" t="s">
        <v>79</v>
      </c>
      <c r="V982" s="13" t="s">
        <v>112</v>
      </c>
      <c r="W982" s="13" t="s">
        <v>64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  <c r="AU982" s="22" t="s">
        <v>3750</v>
      </c>
    </row>
    <row r="983" spans="1:47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3073</v>
      </c>
      <c r="K983" s="155" t="s">
        <v>1424</v>
      </c>
      <c r="L983" s="17" t="s">
        <v>2620</v>
      </c>
      <c r="M983" s="13" t="s">
        <v>60</v>
      </c>
      <c r="N983" s="13">
        <v>1</v>
      </c>
      <c r="O983" s="13"/>
      <c r="P983" s="33" t="str">
        <f t="shared" si="296"/>
        <v>MAIN UNIT</v>
      </c>
      <c r="Q983" s="13" t="s">
        <v>61</v>
      </c>
      <c r="R983" s="13" t="s">
        <v>2055</v>
      </c>
      <c r="S983" s="13" t="s">
        <v>49</v>
      </c>
      <c r="T983" s="13" t="s">
        <v>78</v>
      </c>
      <c r="U983" s="13" t="s">
        <v>79</v>
      </c>
      <c r="V983" s="13" t="s">
        <v>112</v>
      </c>
      <c r="W983" s="13" t="s">
        <v>64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  <c r="AU983" s="22" t="s">
        <v>3757</v>
      </c>
    </row>
    <row r="984" spans="1:47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47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923</v>
      </c>
      <c r="K984" s="155" t="s">
        <v>924</v>
      </c>
      <c r="L984" s="17" t="s">
        <v>92</v>
      </c>
      <c r="M984" s="13" t="s">
        <v>60</v>
      </c>
      <c r="N984" s="13">
        <v>1</v>
      </c>
      <c r="O984" s="13"/>
      <c r="P984" s="33" t="str">
        <f t="shared" si="296"/>
        <v>MAIN UNIT</v>
      </c>
      <c r="Q984" s="13" t="s">
        <v>61</v>
      </c>
      <c r="R984" s="13" t="s">
        <v>701</v>
      </c>
      <c r="S984" s="13" t="s">
        <v>49</v>
      </c>
      <c r="T984" s="13" t="s">
        <v>78</v>
      </c>
      <c r="U984" s="13" t="s">
        <v>79</v>
      </c>
      <c r="V984" s="13" t="s">
        <v>126</v>
      </c>
      <c r="W984" s="13" t="s">
        <v>64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  <c r="AU984" s="22" t="s">
        <v>3750</v>
      </c>
    </row>
    <row r="985" spans="1:47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48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1237</v>
      </c>
      <c r="K985" s="155" t="s">
        <v>1238</v>
      </c>
      <c r="L985" s="17" t="s">
        <v>67</v>
      </c>
      <c r="M985" s="13" t="s">
        <v>60</v>
      </c>
      <c r="N985" s="13">
        <v>1</v>
      </c>
      <c r="O985" s="13"/>
      <c r="P985" s="33" t="str">
        <f t="shared" si="296"/>
        <v>MAIN UNIT</v>
      </c>
      <c r="Q985" s="13" t="s">
        <v>61</v>
      </c>
      <c r="R985" s="13" t="s">
        <v>62</v>
      </c>
      <c r="S985" s="13" t="s">
        <v>49</v>
      </c>
      <c r="T985" s="13" t="s">
        <v>78</v>
      </c>
      <c r="U985" s="13" t="s">
        <v>79</v>
      </c>
      <c r="V985" s="13" t="s">
        <v>126</v>
      </c>
      <c r="W985" s="13" t="s">
        <v>109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  <c r="AU985" s="22" t="s">
        <v>3751</v>
      </c>
    </row>
    <row r="986" spans="1:47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53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1749</v>
      </c>
      <c r="K986" s="155" t="s">
        <v>1238</v>
      </c>
      <c r="L986" s="17" t="s">
        <v>67</v>
      </c>
      <c r="M986" s="13" t="s">
        <v>60</v>
      </c>
      <c r="N986" s="13">
        <v>1</v>
      </c>
      <c r="O986" s="13"/>
      <c r="P986" s="33" t="str">
        <f t="shared" si="296"/>
        <v>MAIN UNIT</v>
      </c>
      <c r="Q986" s="13" t="s">
        <v>61</v>
      </c>
      <c r="R986" s="13" t="s">
        <v>62</v>
      </c>
      <c r="S986" s="13" t="s">
        <v>49</v>
      </c>
      <c r="T986" s="13" t="s">
        <v>78</v>
      </c>
      <c r="U986" s="13" t="s">
        <v>79</v>
      </c>
      <c r="V986" s="13" t="s">
        <v>126</v>
      </c>
      <c r="W986" s="13" t="s">
        <v>109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  <c r="AU986" s="22" t="s">
        <v>3240</v>
      </c>
    </row>
    <row r="987" spans="1:47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54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2009</v>
      </c>
      <c r="K987" s="155" t="s">
        <v>2010</v>
      </c>
      <c r="L987" s="17" t="s">
        <v>67</v>
      </c>
      <c r="M987" s="13" t="s">
        <v>60</v>
      </c>
      <c r="N987" s="13">
        <v>1</v>
      </c>
      <c r="O987" s="13"/>
      <c r="P987" s="33" t="str">
        <f t="shared" si="296"/>
        <v>MAIN UNIT</v>
      </c>
      <c r="Q987" s="13" t="s">
        <v>68</v>
      </c>
      <c r="R987" s="13" t="s">
        <v>62</v>
      </c>
      <c r="S987" s="13" t="s">
        <v>49</v>
      </c>
      <c r="T987" s="13" t="s">
        <v>78</v>
      </c>
      <c r="U987" s="13" t="s">
        <v>79</v>
      </c>
      <c r="V987" s="13" t="s">
        <v>2011</v>
      </c>
      <c r="W987" s="13" t="s">
        <v>109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  <c r="AU987" s="22" t="s">
        <v>3751</v>
      </c>
    </row>
    <row r="988" spans="1:47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55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2541</v>
      </c>
      <c r="K988" s="155" t="s">
        <v>2542</v>
      </c>
      <c r="L988" s="17" t="s">
        <v>92</v>
      </c>
      <c r="M988" s="13" t="s">
        <v>60</v>
      </c>
      <c r="N988" s="13">
        <v>1</v>
      </c>
      <c r="O988" s="13"/>
      <c r="P988" s="33" t="str">
        <f t="shared" si="296"/>
        <v>MAIN UNIT</v>
      </c>
      <c r="Q988" s="13" t="s">
        <v>68</v>
      </c>
      <c r="R988" s="13" t="s">
        <v>62</v>
      </c>
      <c r="S988" s="13" t="s">
        <v>49</v>
      </c>
      <c r="T988" s="13" t="s">
        <v>78</v>
      </c>
      <c r="U988" s="13" t="s">
        <v>79</v>
      </c>
      <c r="V988" s="13" t="s">
        <v>2011</v>
      </c>
      <c r="W988" s="13" t="s">
        <v>64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  <c r="AU988" s="22" t="s">
        <v>3757</v>
      </c>
    </row>
    <row r="989" spans="1:47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185</v>
      </c>
      <c r="F989" s="13" t="s">
        <v>185</v>
      </c>
      <c r="G989" s="152" t="s">
        <v>185</v>
      </c>
      <c r="H989" s="155"/>
      <c r="I989" s="33" t="str">
        <f t="shared" si="295"/>
        <v>Cancel</v>
      </c>
      <c r="J989" s="186" t="s">
        <v>2583</v>
      </c>
      <c r="K989" s="155" t="s">
        <v>2542</v>
      </c>
      <c r="L989" s="17" t="s">
        <v>92</v>
      </c>
      <c r="M989" s="13" t="s">
        <v>60</v>
      </c>
      <c r="N989" s="13">
        <v>1</v>
      </c>
      <c r="O989" s="13"/>
      <c r="P989" s="33" t="str">
        <f t="shared" si="296"/>
        <v>MAIN UNIT</v>
      </c>
      <c r="Q989" s="13" t="s">
        <v>68</v>
      </c>
      <c r="R989" s="13" t="s">
        <v>62</v>
      </c>
      <c r="S989" s="13" t="s">
        <v>49</v>
      </c>
      <c r="T989" s="13" t="s">
        <v>78</v>
      </c>
      <c r="U989" s="13" t="s">
        <v>79</v>
      </c>
      <c r="V989" s="13" t="s">
        <v>2011</v>
      </c>
      <c r="W989" s="13" t="s">
        <v>64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499582152.5142017</v>
      </c>
      <c r="AJ989" s="19">
        <f t="shared" si="300"/>
        <v>59520528.679470733</v>
      </c>
      <c r="AK989" s="20">
        <f t="shared" si="301"/>
        <v>0.11914062257814291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  <c r="AU989" s="22" t="s">
        <v>3757</v>
      </c>
    </row>
    <row r="990" spans="1:47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185</v>
      </c>
      <c r="F990" s="13" t="s">
        <v>185</v>
      </c>
      <c r="G990" s="152" t="s">
        <v>185</v>
      </c>
      <c r="H990" s="155"/>
      <c r="I990" s="33" t="str">
        <f t="shared" si="295"/>
        <v>Cancel</v>
      </c>
      <c r="J990" s="186" t="s">
        <v>2583</v>
      </c>
      <c r="K990" s="155" t="s">
        <v>2542</v>
      </c>
      <c r="L990" s="17" t="s">
        <v>92</v>
      </c>
      <c r="M990" s="13" t="s">
        <v>60</v>
      </c>
      <c r="N990" s="13">
        <v>1</v>
      </c>
      <c r="O990" s="13"/>
      <c r="P990" s="33" t="str">
        <f t="shared" si="296"/>
        <v>MAIN UNIT</v>
      </c>
      <c r="Q990" s="13" t="s">
        <v>68</v>
      </c>
      <c r="R990" s="13" t="s">
        <v>62</v>
      </c>
      <c r="S990" s="13" t="s">
        <v>49</v>
      </c>
      <c r="T990" s="13" t="s">
        <v>78</v>
      </c>
      <c r="U990" s="13" t="s">
        <v>79</v>
      </c>
      <c r="V990" s="13" t="s">
        <v>2011</v>
      </c>
      <c r="W990" s="13" t="s">
        <v>64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499582152.5142017</v>
      </c>
      <c r="AJ990" s="19">
        <f t="shared" si="300"/>
        <v>59520528.679470733</v>
      </c>
      <c r="AK990" s="20">
        <f t="shared" si="301"/>
        <v>0.11914062257814291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  <c r="AU990" s="22" t="s">
        <v>3757</v>
      </c>
    </row>
    <row r="991" spans="1:47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48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1427</v>
      </c>
      <c r="K991" s="155" t="s">
        <v>1428</v>
      </c>
      <c r="L991" s="17" t="s">
        <v>92</v>
      </c>
      <c r="M991" s="13" t="s">
        <v>60</v>
      </c>
      <c r="N991" s="13">
        <v>1</v>
      </c>
      <c r="O991" s="13"/>
      <c r="P991" s="33" t="str">
        <f t="shared" si="296"/>
        <v>MAIN UNIT</v>
      </c>
      <c r="Q991" s="13" t="s">
        <v>61</v>
      </c>
      <c r="R991" s="13" t="s">
        <v>62</v>
      </c>
      <c r="S991" s="13" t="s">
        <v>49</v>
      </c>
      <c r="T991" s="13" t="s">
        <v>78</v>
      </c>
      <c r="U991" s="13" t="s">
        <v>79</v>
      </c>
      <c r="V991" s="13" t="s">
        <v>112</v>
      </c>
      <c r="W991" s="13" t="s">
        <v>109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  <c r="AU991" s="22" t="s">
        <v>3751</v>
      </c>
    </row>
    <row r="992" spans="1:47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3334</v>
      </c>
      <c r="K992" s="29" t="s">
        <v>1428</v>
      </c>
      <c r="L992" s="17" t="s">
        <v>67</v>
      </c>
      <c r="M992" s="13" t="s">
        <v>60</v>
      </c>
      <c r="N992" s="22">
        <v>1</v>
      </c>
      <c r="O992" s="22"/>
      <c r="P992" s="33" t="str">
        <f t="shared" si="296"/>
        <v>MAIN UNIT</v>
      </c>
      <c r="Q992" s="13" t="s">
        <v>61</v>
      </c>
      <c r="R992" s="22" t="s">
        <v>62</v>
      </c>
      <c r="S992" s="22" t="s">
        <v>49</v>
      </c>
      <c r="T992" s="22" t="s">
        <v>78</v>
      </c>
      <c r="U992" s="22" t="s">
        <v>3107</v>
      </c>
      <c r="V992" s="22" t="s">
        <v>112</v>
      </c>
      <c r="W992" s="22" t="s">
        <v>109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21241742.157380536</v>
      </c>
      <c r="AJ992" s="27">
        <f t="shared" si="300"/>
        <v>2987081.1613773629</v>
      </c>
      <c r="AK992" s="28">
        <f t="shared" si="301"/>
        <v>0.14062317201884914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  <c r="AU992" s="22" t="s">
        <v>3751</v>
      </c>
    </row>
    <row r="993" spans="1:47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54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2175</v>
      </c>
      <c r="K993" s="155" t="s">
        <v>2176</v>
      </c>
      <c r="L993" s="17" t="s">
        <v>92</v>
      </c>
      <c r="M993" s="13" t="s">
        <v>60</v>
      </c>
      <c r="N993" s="13">
        <v>1</v>
      </c>
      <c r="O993" s="13"/>
      <c r="P993" s="33" t="str">
        <f t="shared" si="296"/>
        <v>MAIN UNIT</v>
      </c>
      <c r="Q993" s="13" t="s">
        <v>68</v>
      </c>
      <c r="R993" s="13" t="s">
        <v>62</v>
      </c>
      <c r="S993" s="13" t="s">
        <v>49</v>
      </c>
      <c r="T993" s="13" t="s">
        <v>78</v>
      </c>
      <c r="U993" s="13" t="s">
        <v>79</v>
      </c>
      <c r="V993" s="13" t="s">
        <v>2011</v>
      </c>
      <c r="W993" s="13" t="s">
        <v>64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  <c r="AU993" s="22" t="s">
        <v>3757</v>
      </c>
    </row>
    <row r="994" spans="1:47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3144</v>
      </c>
      <c r="K994" s="29" t="s">
        <v>3145</v>
      </c>
      <c r="L994" s="17" t="s">
        <v>92</v>
      </c>
      <c r="M994" s="22" t="s">
        <v>60</v>
      </c>
      <c r="N994" s="22">
        <v>1</v>
      </c>
      <c r="O994" s="22"/>
      <c r="P994" s="33" t="str">
        <f t="shared" si="296"/>
        <v>MAIN UNIT</v>
      </c>
      <c r="Q994" s="13" t="s">
        <v>68</v>
      </c>
      <c r="R994" s="22" t="s">
        <v>62</v>
      </c>
      <c r="S994" s="22" t="s">
        <v>49</v>
      </c>
      <c r="T994" s="22" t="s">
        <v>444</v>
      </c>
      <c r="U994" s="22" t="s">
        <v>2548</v>
      </c>
      <c r="V994" s="22" t="s">
        <v>112</v>
      </c>
      <c r="W994" s="22" t="s">
        <v>109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  <c r="AU994" s="22" t="s">
        <v>3751</v>
      </c>
    </row>
    <row r="995" spans="1:47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3144</v>
      </c>
      <c r="K995" s="29" t="s">
        <v>3145</v>
      </c>
      <c r="L995" s="17" t="s">
        <v>67</v>
      </c>
      <c r="M995" s="22" t="s">
        <v>60</v>
      </c>
      <c r="N995" s="22">
        <v>1</v>
      </c>
      <c r="O995" s="22"/>
      <c r="P995" s="33" t="str">
        <f t="shared" si="296"/>
        <v>MAIN UNIT</v>
      </c>
      <c r="Q995" s="13" t="s">
        <v>68</v>
      </c>
      <c r="R995" s="22" t="s">
        <v>62</v>
      </c>
      <c r="S995" s="22" t="s">
        <v>49</v>
      </c>
      <c r="T995" s="22" t="s">
        <v>444</v>
      </c>
      <c r="U995" s="22" t="s">
        <v>2548</v>
      </c>
      <c r="V995" s="22" t="s">
        <v>112</v>
      </c>
      <c r="W995" s="22" t="s">
        <v>109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  <c r="AU995" s="22" t="s">
        <v>3751</v>
      </c>
    </row>
    <row r="996" spans="1:47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3104</v>
      </c>
      <c r="K996" s="155" t="s">
        <v>3105</v>
      </c>
      <c r="L996" s="17" t="s">
        <v>67</v>
      </c>
      <c r="M996" s="13" t="s">
        <v>60</v>
      </c>
      <c r="N996" s="13">
        <v>1</v>
      </c>
      <c r="O996" s="13"/>
      <c r="P996" s="33" t="str">
        <f t="shared" si="296"/>
        <v>MAIN UNIT</v>
      </c>
      <c r="Q996" s="13" t="s">
        <v>61</v>
      </c>
      <c r="R996" s="13" t="s">
        <v>62</v>
      </c>
      <c r="S996" s="13" t="s">
        <v>49</v>
      </c>
      <c r="T996" s="13" t="s">
        <v>78</v>
      </c>
      <c r="U996" s="13" t="s">
        <v>2548</v>
      </c>
      <c r="V996" s="13" t="s">
        <v>112</v>
      </c>
      <c r="W996" s="13" t="s">
        <v>109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  <c r="AU996" s="22" t="s">
        <v>3751</v>
      </c>
    </row>
    <row r="997" spans="1:47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3104</v>
      </c>
      <c r="K997" s="155" t="s">
        <v>3105</v>
      </c>
      <c r="L997" s="17" t="s">
        <v>67</v>
      </c>
      <c r="M997" s="13" t="s">
        <v>60</v>
      </c>
      <c r="N997" s="13">
        <v>1</v>
      </c>
      <c r="O997" s="13"/>
      <c r="P997" s="33" t="str">
        <f t="shared" si="296"/>
        <v>MAIN UNIT</v>
      </c>
      <c r="Q997" s="13" t="s">
        <v>61</v>
      </c>
      <c r="R997" s="13" t="s">
        <v>62</v>
      </c>
      <c r="S997" s="13" t="s">
        <v>49</v>
      </c>
      <c r="T997" s="13" t="s">
        <v>78</v>
      </c>
      <c r="U997" s="13" t="s">
        <v>2548</v>
      </c>
      <c r="V997" s="13" t="s">
        <v>112</v>
      </c>
      <c r="W997" s="13" t="s">
        <v>109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  <c r="AU997" s="22" t="s">
        <v>3751</v>
      </c>
    </row>
    <row r="998" spans="1:47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3104</v>
      </c>
      <c r="K998" s="155" t="s">
        <v>3105</v>
      </c>
      <c r="L998" s="17" t="s">
        <v>67</v>
      </c>
      <c r="M998" s="13" t="s">
        <v>60</v>
      </c>
      <c r="N998" s="13">
        <v>1</v>
      </c>
      <c r="O998" s="13"/>
      <c r="P998" s="33" t="str">
        <f t="shared" si="296"/>
        <v>MAIN UNIT</v>
      </c>
      <c r="Q998" s="13" t="s">
        <v>61</v>
      </c>
      <c r="R998" s="13" t="s">
        <v>62</v>
      </c>
      <c r="S998" s="13" t="s">
        <v>49</v>
      </c>
      <c r="T998" s="13" t="s">
        <v>78</v>
      </c>
      <c r="U998" s="13" t="s">
        <v>2548</v>
      </c>
      <c r="V998" s="13" t="s">
        <v>112</v>
      </c>
      <c r="W998" s="13" t="s">
        <v>109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  <c r="AU998" s="22" t="s">
        <v>3751</v>
      </c>
    </row>
    <row r="999" spans="1:47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3104</v>
      </c>
      <c r="K999" s="155" t="s">
        <v>3105</v>
      </c>
      <c r="L999" s="17" t="s">
        <v>67</v>
      </c>
      <c r="M999" s="13" t="s">
        <v>60</v>
      </c>
      <c r="N999" s="13">
        <v>1</v>
      </c>
      <c r="O999" s="13"/>
      <c r="P999" s="33" t="str">
        <f t="shared" si="296"/>
        <v>MAIN UNIT</v>
      </c>
      <c r="Q999" s="13" t="s">
        <v>61</v>
      </c>
      <c r="R999" s="13" t="s">
        <v>62</v>
      </c>
      <c r="S999" s="13" t="s">
        <v>49</v>
      </c>
      <c r="T999" s="13" t="s">
        <v>78</v>
      </c>
      <c r="U999" s="13" t="s">
        <v>2548</v>
      </c>
      <c r="V999" s="13" t="s">
        <v>112</v>
      </c>
      <c r="W999" s="13" t="s">
        <v>109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  <c r="AU999" s="22" t="s">
        <v>3751</v>
      </c>
    </row>
    <row r="1000" spans="1:47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53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1868</v>
      </c>
      <c r="K1000" s="155" t="s">
        <v>1869</v>
      </c>
      <c r="L1000" s="17" t="s">
        <v>92</v>
      </c>
      <c r="M1000" s="13" t="s">
        <v>60</v>
      </c>
      <c r="N1000" s="13">
        <v>1</v>
      </c>
      <c r="O1000" s="13"/>
      <c r="P1000" s="33" t="str">
        <f t="shared" si="296"/>
        <v>MAIN UNIT</v>
      </c>
      <c r="Q1000" s="13" t="s">
        <v>68</v>
      </c>
      <c r="R1000" s="13" t="s">
        <v>62</v>
      </c>
      <c r="S1000" s="13" t="s">
        <v>49</v>
      </c>
      <c r="T1000" s="13" t="s">
        <v>444</v>
      </c>
      <c r="U1000" s="13" t="s">
        <v>79</v>
      </c>
      <c r="V1000" s="13" t="s">
        <v>126</v>
      </c>
      <c r="W1000" s="13" t="s">
        <v>109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  <c r="AU1000" s="22" t="s">
        <v>3752</v>
      </c>
    </row>
    <row r="1001" spans="1:47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53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1868</v>
      </c>
      <c r="K1001" s="155" t="s">
        <v>1869</v>
      </c>
      <c r="L1001" s="17" t="s">
        <v>92</v>
      </c>
      <c r="M1001" s="13" t="s">
        <v>60</v>
      </c>
      <c r="N1001" s="13">
        <v>1</v>
      </c>
      <c r="O1001" s="13"/>
      <c r="P1001" s="33" t="str">
        <f t="shared" si="296"/>
        <v>MAIN UNIT</v>
      </c>
      <c r="Q1001" s="13" t="s">
        <v>68</v>
      </c>
      <c r="R1001" s="13" t="s">
        <v>62</v>
      </c>
      <c r="S1001" s="13" t="s">
        <v>49</v>
      </c>
      <c r="T1001" s="13" t="s">
        <v>444</v>
      </c>
      <c r="U1001" s="13" t="s">
        <v>79</v>
      </c>
      <c r="V1001" s="13" t="s">
        <v>126</v>
      </c>
      <c r="W1001" s="13" t="s">
        <v>109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  <c r="AU1001" s="22" t="s">
        <v>3752</v>
      </c>
    </row>
    <row r="1002" spans="1:47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53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1868</v>
      </c>
      <c r="K1002" s="155" t="s">
        <v>1869</v>
      </c>
      <c r="L1002" s="17" t="s">
        <v>67</v>
      </c>
      <c r="M1002" s="13" t="s">
        <v>60</v>
      </c>
      <c r="N1002" s="13">
        <v>1</v>
      </c>
      <c r="O1002" s="13"/>
      <c r="P1002" s="33" t="str">
        <f t="shared" si="296"/>
        <v>MAIN UNIT</v>
      </c>
      <c r="Q1002" s="13" t="s">
        <v>68</v>
      </c>
      <c r="R1002" s="13" t="s">
        <v>62</v>
      </c>
      <c r="S1002" s="13" t="s">
        <v>49</v>
      </c>
      <c r="T1002" s="13" t="s">
        <v>444</v>
      </c>
      <c r="U1002" s="13" t="s">
        <v>79</v>
      </c>
      <c r="V1002" s="13" t="s">
        <v>126</v>
      </c>
      <c r="W1002" s="13" t="s">
        <v>109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  <c r="AU1002" s="22" t="s">
        <v>3752</v>
      </c>
    </row>
    <row r="1003" spans="1:47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53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1868</v>
      </c>
      <c r="K1003" s="155" t="s">
        <v>1869</v>
      </c>
      <c r="L1003" s="17" t="s">
        <v>67</v>
      </c>
      <c r="M1003" s="13" t="s">
        <v>60</v>
      </c>
      <c r="N1003" s="13">
        <v>1</v>
      </c>
      <c r="O1003" s="13"/>
      <c r="P1003" s="33" t="str">
        <f t="shared" si="296"/>
        <v>MAIN UNIT</v>
      </c>
      <c r="Q1003" s="13" t="s">
        <v>68</v>
      </c>
      <c r="R1003" s="13" t="s">
        <v>62</v>
      </c>
      <c r="S1003" s="13" t="s">
        <v>49</v>
      </c>
      <c r="T1003" s="13" t="s">
        <v>444</v>
      </c>
      <c r="U1003" s="13" t="s">
        <v>79</v>
      </c>
      <c r="V1003" s="13" t="s">
        <v>126</v>
      </c>
      <c r="W1003" s="13" t="s">
        <v>109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  <c r="AU1003" s="22" t="s">
        <v>3752</v>
      </c>
    </row>
    <row r="1004" spans="1:47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53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1868</v>
      </c>
      <c r="K1004" s="155" t="s">
        <v>1869</v>
      </c>
      <c r="L1004" s="17" t="s">
        <v>92</v>
      </c>
      <c r="M1004" s="13" t="s">
        <v>60</v>
      </c>
      <c r="N1004" s="13">
        <v>1</v>
      </c>
      <c r="O1004" s="13"/>
      <c r="P1004" s="33" t="str">
        <f t="shared" si="296"/>
        <v>MAIN UNIT</v>
      </c>
      <c r="Q1004" s="13" t="s">
        <v>68</v>
      </c>
      <c r="R1004" s="13" t="s">
        <v>62</v>
      </c>
      <c r="S1004" s="13" t="s">
        <v>49</v>
      </c>
      <c r="T1004" s="13" t="s">
        <v>78</v>
      </c>
      <c r="U1004" s="13" t="s">
        <v>79</v>
      </c>
      <c r="V1004" s="13" t="s">
        <v>126</v>
      </c>
      <c r="W1004" s="13" t="s">
        <v>109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  <c r="AU1004" s="22" t="s">
        <v>3752</v>
      </c>
    </row>
    <row r="1005" spans="1:47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53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1868</v>
      </c>
      <c r="K1005" s="155" t="s">
        <v>1869</v>
      </c>
      <c r="L1005" s="17" t="s">
        <v>92</v>
      </c>
      <c r="M1005" s="13" t="s">
        <v>60</v>
      </c>
      <c r="N1005" s="13">
        <v>1</v>
      </c>
      <c r="O1005" s="13"/>
      <c r="P1005" s="33" t="str">
        <f t="shared" si="296"/>
        <v>MAIN UNIT</v>
      </c>
      <c r="Q1005" s="13" t="s">
        <v>68</v>
      </c>
      <c r="R1005" s="13" t="s">
        <v>62</v>
      </c>
      <c r="S1005" s="13" t="s">
        <v>49</v>
      </c>
      <c r="T1005" s="13" t="s">
        <v>78</v>
      </c>
      <c r="U1005" s="13" t="s">
        <v>79</v>
      </c>
      <c r="V1005" s="13" t="s">
        <v>126</v>
      </c>
      <c r="W1005" s="13" t="s">
        <v>109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  <c r="AU1005" s="22" t="s">
        <v>3752</v>
      </c>
    </row>
    <row r="1006" spans="1:47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53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1868</v>
      </c>
      <c r="K1006" s="155" t="s">
        <v>1869</v>
      </c>
      <c r="L1006" s="17" t="s">
        <v>67</v>
      </c>
      <c r="M1006" s="13" t="s">
        <v>60</v>
      </c>
      <c r="N1006" s="13">
        <v>1</v>
      </c>
      <c r="O1006" s="13"/>
      <c r="P1006" s="33" t="str">
        <f t="shared" si="296"/>
        <v>MAIN UNIT</v>
      </c>
      <c r="Q1006" s="13" t="s">
        <v>68</v>
      </c>
      <c r="R1006" s="13" t="s">
        <v>62</v>
      </c>
      <c r="S1006" s="13" t="s">
        <v>49</v>
      </c>
      <c r="T1006" s="13" t="s">
        <v>78</v>
      </c>
      <c r="U1006" s="13" t="s">
        <v>79</v>
      </c>
      <c r="V1006" s="13" t="s">
        <v>126</v>
      </c>
      <c r="W1006" s="13" t="s">
        <v>109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  <c r="AU1006" s="22" t="s">
        <v>3752</v>
      </c>
    </row>
    <row r="1007" spans="1:47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53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1868</v>
      </c>
      <c r="K1007" s="155" t="s">
        <v>1869</v>
      </c>
      <c r="L1007" s="17" t="s">
        <v>67</v>
      </c>
      <c r="M1007" s="13" t="s">
        <v>60</v>
      </c>
      <c r="N1007" s="13">
        <v>1</v>
      </c>
      <c r="O1007" s="13"/>
      <c r="P1007" s="33" t="str">
        <f t="shared" si="296"/>
        <v>MAIN UNIT</v>
      </c>
      <c r="Q1007" s="13" t="s">
        <v>68</v>
      </c>
      <c r="R1007" s="13" t="s">
        <v>62</v>
      </c>
      <c r="S1007" s="13" t="s">
        <v>49</v>
      </c>
      <c r="T1007" s="13" t="s">
        <v>78</v>
      </c>
      <c r="U1007" s="13" t="s">
        <v>79</v>
      </c>
      <c r="V1007" s="13" t="s">
        <v>126</v>
      </c>
      <c r="W1007" s="13" t="s">
        <v>109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  <c r="AU1007" s="22" t="s">
        <v>3752</v>
      </c>
    </row>
    <row r="1008" spans="1:47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185</v>
      </c>
      <c r="F1008" s="13" t="s">
        <v>185</v>
      </c>
      <c r="G1008" s="152" t="s">
        <v>185</v>
      </c>
      <c r="H1008" s="155"/>
      <c r="I1008" s="33" t="str">
        <f t="shared" si="295"/>
        <v>Cancel</v>
      </c>
      <c r="J1008" s="186" t="s">
        <v>2068</v>
      </c>
      <c r="K1008" s="155" t="s">
        <v>1869</v>
      </c>
      <c r="L1008" s="17" t="s">
        <v>92</v>
      </c>
      <c r="M1008" s="13" t="s">
        <v>60</v>
      </c>
      <c r="N1008" s="13">
        <v>1</v>
      </c>
      <c r="O1008" s="13"/>
      <c r="P1008" s="33" t="str">
        <f t="shared" si="296"/>
        <v>MAIN UNIT</v>
      </c>
      <c r="Q1008" s="13" t="s">
        <v>68</v>
      </c>
      <c r="R1008" s="13" t="s">
        <v>62</v>
      </c>
      <c r="S1008" s="13" t="s">
        <v>49</v>
      </c>
      <c r="T1008" s="13" t="s">
        <v>78</v>
      </c>
      <c r="U1008" s="13" t="s">
        <v>79</v>
      </c>
      <c r="V1008" s="13" t="s">
        <v>126</v>
      </c>
      <c r="W1008" s="13" t="s">
        <v>109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499582152.5142017</v>
      </c>
      <c r="AJ1008" s="19">
        <f t="shared" si="300"/>
        <v>59520528.679470733</v>
      </c>
      <c r="AK1008" s="20">
        <f t="shared" si="301"/>
        <v>0.11914062257814291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  <c r="AU1008" s="22" t="s">
        <v>3751</v>
      </c>
    </row>
    <row r="1009" spans="1:47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185</v>
      </c>
      <c r="F1009" s="13" t="s">
        <v>185</v>
      </c>
      <c r="G1009" s="152" t="s">
        <v>185</v>
      </c>
      <c r="H1009" s="155"/>
      <c r="I1009" s="33" t="str">
        <f t="shared" si="295"/>
        <v>Cancel</v>
      </c>
      <c r="J1009" s="186" t="s">
        <v>2068</v>
      </c>
      <c r="K1009" s="155" t="s">
        <v>1869</v>
      </c>
      <c r="L1009" s="17" t="s">
        <v>92</v>
      </c>
      <c r="M1009" s="13" t="s">
        <v>60</v>
      </c>
      <c r="N1009" s="13">
        <v>1</v>
      </c>
      <c r="O1009" s="13"/>
      <c r="P1009" s="33" t="str">
        <f t="shared" si="296"/>
        <v>MAIN UNIT</v>
      </c>
      <c r="Q1009" s="13" t="s">
        <v>68</v>
      </c>
      <c r="R1009" s="13" t="s">
        <v>62</v>
      </c>
      <c r="S1009" s="13" t="s">
        <v>49</v>
      </c>
      <c r="T1009" s="13" t="s">
        <v>78</v>
      </c>
      <c r="U1009" s="13" t="s">
        <v>79</v>
      </c>
      <c r="V1009" s="13" t="s">
        <v>126</v>
      </c>
      <c r="W1009" s="13" t="s">
        <v>109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499582152.5142017</v>
      </c>
      <c r="AJ1009" s="19">
        <f t="shared" si="300"/>
        <v>59520528.679470733</v>
      </c>
      <c r="AK1009" s="20">
        <f t="shared" si="301"/>
        <v>0.11914062257814291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  <c r="AU1009" s="22" t="s">
        <v>3751</v>
      </c>
    </row>
    <row r="1010" spans="1:47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185</v>
      </c>
      <c r="F1010" s="13" t="s">
        <v>185</v>
      </c>
      <c r="G1010" s="152" t="s">
        <v>185</v>
      </c>
      <c r="H1010" s="155"/>
      <c r="I1010" s="33" t="str">
        <f t="shared" si="295"/>
        <v>Cancel</v>
      </c>
      <c r="J1010" s="186" t="s">
        <v>2068</v>
      </c>
      <c r="K1010" s="155" t="s">
        <v>1869</v>
      </c>
      <c r="L1010" s="17" t="s">
        <v>92</v>
      </c>
      <c r="M1010" s="13" t="s">
        <v>60</v>
      </c>
      <c r="N1010" s="13">
        <v>1</v>
      </c>
      <c r="O1010" s="13"/>
      <c r="P1010" s="33" t="str">
        <f t="shared" si="296"/>
        <v>MAIN UNIT</v>
      </c>
      <c r="Q1010" s="13" t="s">
        <v>68</v>
      </c>
      <c r="R1010" s="13" t="s">
        <v>62</v>
      </c>
      <c r="S1010" s="13" t="s">
        <v>49</v>
      </c>
      <c r="T1010" s="13" t="s">
        <v>78</v>
      </c>
      <c r="U1010" s="13" t="s">
        <v>79</v>
      </c>
      <c r="V1010" s="13" t="s">
        <v>126</v>
      </c>
      <c r="W1010" s="13" t="s">
        <v>109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499582152.5142017</v>
      </c>
      <c r="AJ1010" s="19">
        <f t="shared" si="300"/>
        <v>59520528.679470733</v>
      </c>
      <c r="AK1010" s="20">
        <f t="shared" si="301"/>
        <v>0.11914062257814291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  <c r="AU1010" s="22" t="s">
        <v>3751</v>
      </c>
    </row>
    <row r="1011" spans="1:47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185</v>
      </c>
      <c r="F1011" s="13" t="s">
        <v>185</v>
      </c>
      <c r="G1011" s="152" t="s">
        <v>185</v>
      </c>
      <c r="H1011" s="155"/>
      <c r="I1011" s="33" t="str">
        <f t="shared" si="295"/>
        <v>Cancel</v>
      </c>
      <c r="J1011" s="186" t="s">
        <v>2068</v>
      </c>
      <c r="K1011" s="155" t="s">
        <v>1869</v>
      </c>
      <c r="L1011" s="17" t="s">
        <v>92</v>
      </c>
      <c r="M1011" s="13" t="s">
        <v>60</v>
      </c>
      <c r="N1011" s="13">
        <v>1</v>
      </c>
      <c r="O1011" s="13"/>
      <c r="P1011" s="33" t="str">
        <f t="shared" si="296"/>
        <v>MAIN UNIT</v>
      </c>
      <c r="Q1011" s="13" t="s">
        <v>68</v>
      </c>
      <c r="R1011" s="13" t="s">
        <v>62</v>
      </c>
      <c r="S1011" s="13" t="s">
        <v>49</v>
      </c>
      <c r="T1011" s="13" t="s">
        <v>78</v>
      </c>
      <c r="U1011" s="13" t="s">
        <v>79</v>
      </c>
      <c r="V1011" s="13" t="s">
        <v>126</v>
      </c>
      <c r="W1011" s="13" t="s">
        <v>109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499582152.5142017</v>
      </c>
      <c r="AJ1011" s="19">
        <f t="shared" si="300"/>
        <v>59520528.679470733</v>
      </c>
      <c r="AK1011" s="20">
        <f t="shared" si="301"/>
        <v>0.11914062257814291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  <c r="AU1011" s="22" t="s">
        <v>3751</v>
      </c>
    </row>
    <row r="1012" spans="1:47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185</v>
      </c>
      <c r="F1012" s="13" t="s">
        <v>185</v>
      </c>
      <c r="G1012" s="152" t="s">
        <v>185</v>
      </c>
      <c r="H1012" s="155"/>
      <c r="I1012" s="33" t="str">
        <f t="shared" si="295"/>
        <v>Cancel</v>
      </c>
      <c r="J1012" s="186" t="s">
        <v>2068</v>
      </c>
      <c r="K1012" s="155" t="s">
        <v>1869</v>
      </c>
      <c r="L1012" s="17" t="s">
        <v>92</v>
      </c>
      <c r="M1012" s="13" t="s">
        <v>60</v>
      </c>
      <c r="N1012" s="13">
        <v>1</v>
      </c>
      <c r="O1012" s="13"/>
      <c r="P1012" s="33" t="str">
        <f t="shared" si="296"/>
        <v>MAIN UNIT</v>
      </c>
      <c r="Q1012" s="13" t="s">
        <v>68</v>
      </c>
      <c r="R1012" s="13" t="s">
        <v>62</v>
      </c>
      <c r="S1012" s="13" t="s">
        <v>49</v>
      </c>
      <c r="T1012" s="13" t="s">
        <v>78</v>
      </c>
      <c r="U1012" s="13" t="s">
        <v>79</v>
      </c>
      <c r="V1012" s="13" t="s">
        <v>126</v>
      </c>
      <c r="W1012" s="13" t="s">
        <v>109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499582152.5142017</v>
      </c>
      <c r="AJ1012" s="19">
        <f t="shared" si="300"/>
        <v>59520528.679470733</v>
      </c>
      <c r="AK1012" s="20">
        <f t="shared" si="301"/>
        <v>0.11914062257814291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  <c r="AU1012" s="22" t="s">
        <v>3751</v>
      </c>
    </row>
    <row r="1013" spans="1:47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185</v>
      </c>
      <c r="F1013" s="13" t="s">
        <v>185</v>
      </c>
      <c r="G1013" s="152" t="s">
        <v>185</v>
      </c>
      <c r="H1013" s="155"/>
      <c r="I1013" s="33" t="str">
        <f t="shared" si="295"/>
        <v>Cancel</v>
      </c>
      <c r="J1013" s="186" t="s">
        <v>2068</v>
      </c>
      <c r="K1013" s="155" t="s">
        <v>1869</v>
      </c>
      <c r="L1013" s="17" t="s">
        <v>92</v>
      </c>
      <c r="M1013" s="13" t="s">
        <v>60</v>
      </c>
      <c r="N1013" s="13">
        <v>1</v>
      </c>
      <c r="O1013" s="13"/>
      <c r="P1013" s="33" t="str">
        <f t="shared" si="296"/>
        <v>MAIN UNIT</v>
      </c>
      <c r="Q1013" s="13" t="s">
        <v>68</v>
      </c>
      <c r="R1013" s="13" t="s">
        <v>62</v>
      </c>
      <c r="S1013" s="13" t="s">
        <v>49</v>
      </c>
      <c r="T1013" s="13" t="s">
        <v>78</v>
      </c>
      <c r="U1013" s="13" t="s">
        <v>79</v>
      </c>
      <c r="V1013" s="13" t="s">
        <v>126</v>
      </c>
      <c r="W1013" s="13" t="s">
        <v>109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499582152.5142017</v>
      </c>
      <c r="AJ1013" s="19">
        <f t="shared" si="300"/>
        <v>59520528.679470733</v>
      </c>
      <c r="AK1013" s="20">
        <f t="shared" si="301"/>
        <v>0.11914062257814291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  <c r="AU1013" s="22" t="s">
        <v>3751</v>
      </c>
    </row>
    <row r="1014" spans="1:47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185</v>
      </c>
      <c r="F1014" s="13" t="s">
        <v>185</v>
      </c>
      <c r="G1014" s="152" t="s">
        <v>185</v>
      </c>
      <c r="H1014" s="155"/>
      <c r="I1014" s="33" t="str">
        <f t="shared" si="295"/>
        <v>Cancel</v>
      </c>
      <c r="J1014" s="186" t="s">
        <v>2068</v>
      </c>
      <c r="K1014" s="155" t="s">
        <v>1869</v>
      </c>
      <c r="L1014" s="17" t="s">
        <v>92</v>
      </c>
      <c r="M1014" s="13" t="s">
        <v>60</v>
      </c>
      <c r="N1014" s="13">
        <v>1</v>
      </c>
      <c r="O1014" s="13"/>
      <c r="P1014" s="33" t="str">
        <f t="shared" si="296"/>
        <v>MAIN UNIT</v>
      </c>
      <c r="Q1014" s="13" t="s">
        <v>68</v>
      </c>
      <c r="R1014" s="13" t="s">
        <v>62</v>
      </c>
      <c r="S1014" s="13" t="s">
        <v>49</v>
      </c>
      <c r="T1014" s="13" t="s">
        <v>78</v>
      </c>
      <c r="U1014" s="13" t="s">
        <v>79</v>
      </c>
      <c r="V1014" s="13" t="s">
        <v>126</v>
      </c>
      <c r="W1014" s="13" t="s">
        <v>109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499582152.5142017</v>
      </c>
      <c r="AJ1014" s="19">
        <f t="shared" si="300"/>
        <v>59520528.679470733</v>
      </c>
      <c r="AK1014" s="20">
        <f t="shared" si="301"/>
        <v>0.11914062257814291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  <c r="AU1014" s="22" t="s">
        <v>3751</v>
      </c>
    </row>
    <row r="1015" spans="1:47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185</v>
      </c>
      <c r="F1015" s="13" t="s">
        <v>185</v>
      </c>
      <c r="G1015" s="152" t="s">
        <v>185</v>
      </c>
      <c r="H1015" s="155"/>
      <c r="I1015" s="33" t="str">
        <f t="shared" si="295"/>
        <v>Cancel</v>
      </c>
      <c r="J1015" s="186" t="s">
        <v>2068</v>
      </c>
      <c r="K1015" s="155" t="s">
        <v>1869</v>
      </c>
      <c r="L1015" s="17" t="s">
        <v>92</v>
      </c>
      <c r="M1015" s="13" t="s">
        <v>60</v>
      </c>
      <c r="N1015" s="13">
        <v>1</v>
      </c>
      <c r="O1015" s="13"/>
      <c r="P1015" s="33" t="str">
        <f t="shared" si="296"/>
        <v>MAIN UNIT</v>
      </c>
      <c r="Q1015" s="13" t="s">
        <v>68</v>
      </c>
      <c r="R1015" s="13" t="s">
        <v>62</v>
      </c>
      <c r="S1015" s="13" t="s">
        <v>49</v>
      </c>
      <c r="T1015" s="13" t="s">
        <v>78</v>
      </c>
      <c r="U1015" s="13" t="s">
        <v>79</v>
      </c>
      <c r="V1015" s="13" t="s">
        <v>126</v>
      </c>
      <c r="W1015" s="13" t="s">
        <v>109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499582152.5142017</v>
      </c>
      <c r="AJ1015" s="19">
        <f t="shared" si="300"/>
        <v>59520528.679470733</v>
      </c>
      <c r="AK1015" s="20">
        <f t="shared" si="301"/>
        <v>0.11914062257814291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  <c r="AU1015" s="22" t="s">
        <v>3751</v>
      </c>
    </row>
    <row r="1016" spans="1:47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185</v>
      </c>
      <c r="F1016" s="13" t="s">
        <v>185</v>
      </c>
      <c r="G1016" s="152" t="s">
        <v>185</v>
      </c>
      <c r="H1016" s="155"/>
      <c r="I1016" s="33" t="str">
        <f t="shared" si="295"/>
        <v>Cancel</v>
      </c>
      <c r="J1016" s="186" t="s">
        <v>2068</v>
      </c>
      <c r="K1016" s="155" t="s">
        <v>1869</v>
      </c>
      <c r="L1016" s="17" t="s">
        <v>92</v>
      </c>
      <c r="M1016" s="13" t="s">
        <v>60</v>
      </c>
      <c r="N1016" s="13">
        <v>1</v>
      </c>
      <c r="O1016" s="13"/>
      <c r="P1016" s="33" t="str">
        <f t="shared" si="296"/>
        <v>MAIN UNIT</v>
      </c>
      <c r="Q1016" s="13" t="s">
        <v>68</v>
      </c>
      <c r="R1016" s="13" t="s">
        <v>62</v>
      </c>
      <c r="S1016" s="13" t="s">
        <v>49</v>
      </c>
      <c r="T1016" s="13" t="s">
        <v>78</v>
      </c>
      <c r="U1016" s="13" t="s">
        <v>79</v>
      </c>
      <c r="V1016" s="13" t="s">
        <v>126</v>
      </c>
      <c r="W1016" s="13" t="s">
        <v>109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499582152.5142017</v>
      </c>
      <c r="AJ1016" s="19">
        <f t="shared" si="300"/>
        <v>59520528.679470733</v>
      </c>
      <c r="AK1016" s="20">
        <f t="shared" si="301"/>
        <v>0.11914062257814291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  <c r="AU1016" s="22" t="s">
        <v>3751</v>
      </c>
    </row>
    <row r="1017" spans="1:47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185</v>
      </c>
      <c r="F1017" s="13" t="s">
        <v>185</v>
      </c>
      <c r="G1017" s="152" t="s">
        <v>185</v>
      </c>
      <c r="H1017" s="155"/>
      <c r="I1017" s="33" t="str">
        <f t="shared" si="295"/>
        <v>Cancel</v>
      </c>
      <c r="J1017" s="186" t="s">
        <v>2068</v>
      </c>
      <c r="K1017" s="155" t="s">
        <v>1869</v>
      </c>
      <c r="L1017" s="17" t="s">
        <v>92</v>
      </c>
      <c r="M1017" s="13" t="s">
        <v>60</v>
      </c>
      <c r="N1017" s="13">
        <v>1</v>
      </c>
      <c r="O1017" s="13"/>
      <c r="P1017" s="33" t="str">
        <f t="shared" si="296"/>
        <v>MAIN UNIT</v>
      </c>
      <c r="Q1017" s="13" t="s">
        <v>68</v>
      </c>
      <c r="R1017" s="13" t="s">
        <v>62</v>
      </c>
      <c r="S1017" s="13" t="s">
        <v>49</v>
      </c>
      <c r="T1017" s="13" t="s">
        <v>78</v>
      </c>
      <c r="U1017" s="13" t="s">
        <v>79</v>
      </c>
      <c r="V1017" s="13" t="s">
        <v>126</v>
      </c>
      <c r="W1017" s="13" t="s">
        <v>109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499582152.5142017</v>
      </c>
      <c r="AJ1017" s="19">
        <f t="shared" si="300"/>
        <v>59520528.679470733</v>
      </c>
      <c r="AK1017" s="20">
        <f t="shared" si="301"/>
        <v>0.11914062257814291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  <c r="AU1017" s="22" t="s">
        <v>3751</v>
      </c>
    </row>
    <row r="1018" spans="1:47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185</v>
      </c>
      <c r="F1018" s="13" t="s">
        <v>185</v>
      </c>
      <c r="G1018" s="152" t="s">
        <v>185</v>
      </c>
      <c r="H1018" s="155"/>
      <c r="I1018" s="33" t="str">
        <f t="shared" si="295"/>
        <v>Cancel</v>
      </c>
      <c r="J1018" s="186" t="s">
        <v>2068</v>
      </c>
      <c r="K1018" s="155" t="s">
        <v>1869</v>
      </c>
      <c r="L1018" s="17" t="s">
        <v>67</v>
      </c>
      <c r="M1018" s="13" t="s">
        <v>60</v>
      </c>
      <c r="N1018" s="13">
        <v>1</v>
      </c>
      <c r="O1018" s="13"/>
      <c r="P1018" s="33" t="str">
        <f t="shared" si="296"/>
        <v>MAIN UNIT</v>
      </c>
      <c r="Q1018" s="13" t="s">
        <v>68</v>
      </c>
      <c r="R1018" s="13" t="s">
        <v>62</v>
      </c>
      <c r="S1018" s="13" t="s">
        <v>49</v>
      </c>
      <c r="T1018" s="13" t="s">
        <v>78</v>
      </c>
      <c r="U1018" s="13" t="s">
        <v>79</v>
      </c>
      <c r="V1018" s="13" t="s">
        <v>126</v>
      </c>
      <c r="W1018" s="13" t="s">
        <v>109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499582152.5142017</v>
      </c>
      <c r="AJ1018" s="19">
        <f t="shared" si="300"/>
        <v>59520528.679470733</v>
      </c>
      <c r="AK1018" s="20">
        <f t="shared" si="301"/>
        <v>0.11914062257814291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  <c r="AU1018" s="22" t="s">
        <v>3751</v>
      </c>
    </row>
    <row r="1019" spans="1:47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185</v>
      </c>
      <c r="F1019" s="13" t="s">
        <v>185</v>
      </c>
      <c r="G1019" s="152" t="s">
        <v>185</v>
      </c>
      <c r="H1019" s="155"/>
      <c r="I1019" s="33" t="str">
        <f t="shared" si="295"/>
        <v>Cancel</v>
      </c>
      <c r="J1019" s="186" t="s">
        <v>2068</v>
      </c>
      <c r="K1019" s="155" t="s">
        <v>1869</v>
      </c>
      <c r="L1019" s="17" t="s">
        <v>67</v>
      </c>
      <c r="M1019" s="13" t="s">
        <v>60</v>
      </c>
      <c r="N1019" s="13">
        <v>1</v>
      </c>
      <c r="O1019" s="13"/>
      <c r="P1019" s="33" t="str">
        <f t="shared" si="296"/>
        <v>MAIN UNIT</v>
      </c>
      <c r="Q1019" s="13" t="s">
        <v>68</v>
      </c>
      <c r="R1019" s="13" t="s">
        <v>62</v>
      </c>
      <c r="S1019" s="13" t="s">
        <v>49</v>
      </c>
      <c r="T1019" s="13" t="s">
        <v>78</v>
      </c>
      <c r="U1019" s="13" t="s">
        <v>79</v>
      </c>
      <c r="V1019" s="13" t="s">
        <v>126</v>
      </c>
      <c r="W1019" s="13" t="s">
        <v>109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499582152.5142017</v>
      </c>
      <c r="AJ1019" s="19">
        <f t="shared" si="300"/>
        <v>59520528.679470733</v>
      </c>
      <c r="AK1019" s="20">
        <f t="shared" si="301"/>
        <v>0.11914062257814291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  <c r="AU1019" s="22" t="s">
        <v>3751</v>
      </c>
    </row>
    <row r="1020" spans="1:47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185</v>
      </c>
      <c r="F1020" s="13" t="s">
        <v>185</v>
      </c>
      <c r="G1020" s="152" t="s">
        <v>185</v>
      </c>
      <c r="H1020" s="155"/>
      <c r="I1020" s="33" t="str">
        <f t="shared" si="295"/>
        <v>Cancel</v>
      </c>
      <c r="J1020" s="186" t="s">
        <v>2068</v>
      </c>
      <c r="K1020" s="155" t="s">
        <v>1869</v>
      </c>
      <c r="L1020" s="17" t="s">
        <v>67</v>
      </c>
      <c r="M1020" s="13" t="s">
        <v>60</v>
      </c>
      <c r="N1020" s="13">
        <v>1</v>
      </c>
      <c r="O1020" s="13"/>
      <c r="P1020" s="33" t="str">
        <f t="shared" si="296"/>
        <v>MAIN UNIT</v>
      </c>
      <c r="Q1020" s="13" t="s">
        <v>68</v>
      </c>
      <c r="R1020" s="13" t="s">
        <v>62</v>
      </c>
      <c r="S1020" s="13" t="s">
        <v>49</v>
      </c>
      <c r="T1020" s="13" t="s">
        <v>78</v>
      </c>
      <c r="U1020" s="13" t="s">
        <v>79</v>
      </c>
      <c r="V1020" s="13" t="s">
        <v>126</v>
      </c>
      <c r="W1020" s="13" t="s">
        <v>109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499582152.5142017</v>
      </c>
      <c r="AJ1020" s="19">
        <f t="shared" si="300"/>
        <v>59520528.679470733</v>
      </c>
      <c r="AK1020" s="20">
        <f t="shared" si="301"/>
        <v>0.11914062257814291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  <c r="AU1020" s="22" t="s">
        <v>3751</v>
      </c>
    </row>
    <row r="1021" spans="1:47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185</v>
      </c>
      <c r="F1021" s="13" t="s">
        <v>185</v>
      </c>
      <c r="G1021" s="152" t="s">
        <v>185</v>
      </c>
      <c r="H1021" s="155"/>
      <c r="I1021" s="33" t="str">
        <f t="shared" si="295"/>
        <v>Cancel</v>
      </c>
      <c r="J1021" s="186" t="s">
        <v>2068</v>
      </c>
      <c r="K1021" s="155" t="s">
        <v>1869</v>
      </c>
      <c r="L1021" s="17" t="s">
        <v>67</v>
      </c>
      <c r="M1021" s="13" t="s">
        <v>60</v>
      </c>
      <c r="N1021" s="13">
        <v>1</v>
      </c>
      <c r="O1021" s="13"/>
      <c r="P1021" s="33" t="str">
        <f t="shared" si="296"/>
        <v>MAIN UNIT</v>
      </c>
      <c r="Q1021" s="13" t="s">
        <v>68</v>
      </c>
      <c r="R1021" s="13" t="s">
        <v>62</v>
      </c>
      <c r="S1021" s="13" t="s">
        <v>49</v>
      </c>
      <c r="T1021" s="13" t="s">
        <v>78</v>
      </c>
      <c r="U1021" s="13" t="s">
        <v>79</v>
      </c>
      <c r="V1021" s="13" t="s">
        <v>126</v>
      </c>
      <c r="W1021" s="13" t="s">
        <v>109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499582152.5142017</v>
      </c>
      <c r="AJ1021" s="19">
        <f t="shared" si="300"/>
        <v>59520528.679470733</v>
      </c>
      <c r="AK1021" s="20">
        <f t="shared" si="301"/>
        <v>0.11914062257814291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  <c r="AU1021" s="22" t="s">
        <v>3751</v>
      </c>
    </row>
    <row r="1022" spans="1:47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185</v>
      </c>
      <c r="F1022" s="13" t="s">
        <v>185</v>
      </c>
      <c r="G1022" s="152" t="s">
        <v>185</v>
      </c>
      <c r="H1022" s="155"/>
      <c r="I1022" s="33" t="str">
        <f t="shared" si="295"/>
        <v>Cancel</v>
      </c>
      <c r="J1022" s="186" t="s">
        <v>2068</v>
      </c>
      <c r="K1022" s="155" t="s">
        <v>1869</v>
      </c>
      <c r="L1022" s="17" t="s">
        <v>67</v>
      </c>
      <c r="M1022" s="13" t="s">
        <v>60</v>
      </c>
      <c r="N1022" s="13">
        <v>1</v>
      </c>
      <c r="O1022" s="13"/>
      <c r="P1022" s="33" t="str">
        <f t="shared" si="296"/>
        <v>MAIN UNIT</v>
      </c>
      <c r="Q1022" s="13" t="s">
        <v>68</v>
      </c>
      <c r="R1022" s="13" t="s">
        <v>62</v>
      </c>
      <c r="S1022" s="13" t="s">
        <v>49</v>
      </c>
      <c r="T1022" s="13" t="s">
        <v>78</v>
      </c>
      <c r="U1022" s="13" t="s">
        <v>79</v>
      </c>
      <c r="V1022" s="13" t="s">
        <v>126</v>
      </c>
      <c r="W1022" s="13" t="s">
        <v>109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499582152.5142017</v>
      </c>
      <c r="AJ1022" s="19">
        <f t="shared" si="300"/>
        <v>59520528.679470733</v>
      </c>
      <c r="AK1022" s="20">
        <f t="shared" si="301"/>
        <v>0.11914062257814291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  <c r="AU1022" s="22" t="s">
        <v>3751</v>
      </c>
    </row>
    <row r="1023" spans="1:47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185</v>
      </c>
      <c r="F1023" s="13" t="s">
        <v>185</v>
      </c>
      <c r="G1023" s="152" t="s">
        <v>185</v>
      </c>
      <c r="H1023" s="155"/>
      <c r="I1023" s="33" t="str">
        <f t="shared" si="295"/>
        <v>Cancel</v>
      </c>
      <c r="J1023" s="186" t="s">
        <v>2068</v>
      </c>
      <c r="K1023" s="155" t="s">
        <v>1869</v>
      </c>
      <c r="L1023" s="17" t="s">
        <v>67</v>
      </c>
      <c r="M1023" s="13" t="s">
        <v>60</v>
      </c>
      <c r="N1023" s="13">
        <v>1</v>
      </c>
      <c r="O1023" s="13"/>
      <c r="P1023" s="33" t="str">
        <f t="shared" si="296"/>
        <v>MAIN UNIT</v>
      </c>
      <c r="Q1023" s="13" t="s">
        <v>68</v>
      </c>
      <c r="R1023" s="13" t="s">
        <v>62</v>
      </c>
      <c r="S1023" s="13" t="s">
        <v>49</v>
      </c>
      <c r="T1023" s="13" t="s">
        <v>78</v>
      </c>
      <c r="U1023" s="13" t="s">
        <v>79</v>
      </c>
      <c r="V1023" s="13" t="s">
        <v>126</v>
      </c>
      <c r="W1023" s="13" t="s">
        <v>109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499582152.5142017</v>
      </c>
      <c r="AJ1023" s="19">
        <f t="shared" si="300"/>
        <v>59520528.679470733</v>
      </c>
      <c r="AK1023" s="20">
        <f t="shared" si="301"/>
        <v>0.11914062257814291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  <c r="AU1023" s="22" t="s">
        <v>3751</v>
      </c>
    </row>
    <row r="1024" spans="1:47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185</v>
      </c>
      <c r="F1024" s="13" t="s">
        <v>185</v>
      </c>
      <c r="G1024" s="152" t="s">
        <v>185</v>
      </c>
      <c r="H1024" s="155"/>
      <c r="I1024" s="33" t="str">
        <f t="shared" si="295"/>
        <v>Cancel</v>
      </c>
      <c r="J1024" s="186" t="s">
        <v>2068</v>
      </c>
      <c r="K1024" s="155" t="s">
        <v>1869</v>
      </c>
      <c r="L1024" s="17" t="s">
        <v>67</v>
      </c>
      <c r="M1024" s="13" t="s">
        <v>60</v>
      </c>
      <c r="N1024" s="13">
        <v>1</v>
      </c>
      <c r="O1024" s="13"/>
      <c r="P1024" s="33" t="str">
        <f t="shared" si="296"/>
        <v>MAIN UNIT</v>
      </c>
      <c r="Q1024" s="13" t="s">
        <v>68</v>
      </c>
      <c r="R1024" s="13" t="s">
        <v>62</v>
      </c>
      <c r="S1024" s="13" t="s">
        <v>49</v>
      </c>
      <c r="T1024" s="13" t="s">
        <v>78</v>
      </c>
      <c r="U1024" s="13" t="s">
        <v>79</v>
      </c>
      <c r="V1024" s="13" t="s">
        <v>126</v>
      </c>
      <c r="W1024" s="13" t="s">
        <v>109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499582152.5142017</v>
      </c>
      <c r="AJ1024" s="19">
        <f t="shared" si="300"/>
        <v>59520528.679470733</v>
      </c>
      <c r="AK1024" s="20">
        <f t="shared" si="301"/>
        <v>0.11914062257814291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  <c r="AU1024" s="22" t="s">
        <v>3751</v>
      </c>
    </row>
    <row r="1025" spans="1:47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185</v>
      </c>
      <c r="F1025" s="13" t="s">
        <v>185</v>
      </c>
      <c r="G1025" s="152" t="s">
        <v>185</v>
      </c>
      <c r="H1025" s="155"/>
      <c r="I1025" s="33" t="str">
        <f t="shared" si="295"/>
        <v>Cancel</v>
      </c>
      <c r="J1025" s="186" t="s">
        <v>2068</v>
      </c>
      <c r="K1025" s="155" t="s">
        <v>1869</v>
      </c>
      <c r="L1025" s="17" t="s">
        <v>67</v>
      </c>
      <c r="M1025" s="13" t="s">
        <v>60</v>
      </c>
      <c r="N1025" s="13">
        <v>1</v>
      </c>
      <c r="O1025" s="13"/>
      <c r="P1025" s="33" t="str">
        <f t="shared" si="296"/>
        <v>MAIN UNIT</v>
      </c>
      <c r="Q1025" s="13" t="s">
        <v>68</v>
      </c>
      <c r="R1025" s="13" t="s">
        <v>62</v>
      </c>
      <c r="S1025" s="13" t="s">
        <v>49</v>
      </c>
      <c r="T1025" s="13" t="s">
        <v>78</v>
      </c>
      <c r="U1025" s="13" t="s">
        <v>79</v>
      </c>
      <c r="V1025" s="13" t="s">
        <v>126</v>
      </c>
      <c r="W1025" s="13" t="s">
        <v>109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499582152.5142017</v>
      </c>
      <c r="AJ1025" s="19">
        <f t="shared" si="300"/>
        <v>59520528.679470733</v>
      </c>
      <c r="AK1025" s="20">
        <f t="shared" si="301"/>
        <v>0.11914062257814291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  <c r="AU1025" s="22" t="s">
        <v>3751</v>
      </c>
    </row>
    <row r="1026" spans="1:47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185</v>
      </c>
      <c r="F1026" s="13" t="s">
        <v>185</v>
      </c>
      <c r="G1026" s="152" t="s">
        <v>185</v>
      </c>
      <c r="H1026" s="155"/>
      <c r="I1026" s="33" t="str">
        <f t="shared" si="295"/>
        <v>Cancel</v>
      </c>
      <c r="J1026" s="186" t="s">
        <v>2068</v>
      </c>
      <c r="K1026" s="155" t="s">
        <v>1869</v>
      </c>
      <c r="L1026" s="17" t="s">
        <v>67</v>
      </c>
      <c r="M1026" s="13" t="s">
        <v>60</v>
      </c>
      <c r="N1026" s="13">
        <v>1</v>
      </c>
      <c r="O1026" s="13"/>
      <c r="P1026" s="33" t="str">
        <f t="shared" si="296"/>
        <v>MAIN UNIT</v>
      </c>
      <c r="Q1026" s="13" t="s">
        <v>68</v>
      </c>
      <c r="R1026" s="13" t="s">
        <v>62</v>
      </c>
      <c r="S1026" s="13" t="s">
        <v>49</v>
      </c>
      <c r="T1026" s="13" t="s">
        <v>78</v>
      </c>
      <c r="U1026" s="13" t="s">
        <v>79</v>
      </c>
      <c r="V1026" s="13" t="s">
        <v>126</v>
      </c>
      <c r="W1026" s="13" t="s">
        <v>109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499582152.5142017</v>
      </c>
      <c r="AJ1026" s="19">
        <f t="shared" si="300"/>
        <v>59520528.679470733</v>
      </c>
      <c r="AK1026" s="20">
        <f t="shared" si="301"/>
        <v>0.11914062257814291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  <c r="AU1026" s="22" t="s">
        <v>3751</v>
      </c>
    </row>
    <row r="1027" spans="1:47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185</v>
      </c>
      <c r="F1027" s="13" t="s">
        <v>185</v>
      </c>
      <c r="G1027" s="152" t="s">
        <v>185</v>
      </c>
      <c r="H1027" s="155"/>
      <c r="I1027" s="33" t="str">
        <f t="shared" si="295"/>
        <v>Cancel</v>
      </c>
      <c r="J1027" s="186" t="s">
        <v>2068</v>
      </c>
      <c r="K1027" s="155" t="s">
        <v>1869</v>
      </c>
      <c r="L1027" s="17" t="s">
        <v>67</v>
      </c>
      <c r="M1027" s="13" t="s">
        <v>60</v>
      </c>
      <c r="N1027" s="13">
        <v>1</v>
      </c>
      <c r="O1027" s="13"/>
      <c r="P1027" s="33" t="str">
        <f t="shared" si="296"/>
        <v>MAIN UNIT</v>
      </c>
      <c r="Q1027" s="13" t="s">
        <v>68</v>
      </c>
      <c r="R1027" s="13" t="s">
        <v>62</v>
      </c>
      <c r="S1027" s="13" t="s">
        <v>49</v>
      </c>
      <c r="T1027" s="13" t="s">
        <v>78</v>
      </c>
      <c r="U1027" s="13" t="s">
        <v>79</v>
      </c>
      <c r="V1027" s="13" t="s">
        <v>126</v>
      </c>
      <c r="W1027" s="13" t="s">
        <v>109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499582152.5142017</v>
      </c>
      <c r="AJ1027" s="19">
        <f t="shared" si="300"/>
        <v>59520528.679470733</v>
      </c>
      <c r="AK1027" s="20">
        <f t="shared" si="301"/>
        <v>0.11914062257814291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  <c r="AU1027" s="22" t="s">
        <v>3751</v>
      </c>
    </row>
    <row r="1028" spans="1:47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41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442</v>
      </c>
      <c r="K1028" s="155" t="s">
        <v>443</v>
      </c>
      <c r="L1028" s="17" t="s">
        <v>67</v>
      </c>
      <c r="M1028" s="13" t="s">
        <v>60</v>
      </c>
      <c r="N1028" s="13">
        <v>1</v>
      </c>
      <c r="O1028" s="13"/>
      <c r="P1028" s="33" t="str">
        <f t="shared" si="296"/>
        <v>MAIN UNIT</v>
      </c>
      <c r="Q1028" s="13" t="s">
        <v>61</v>
      </c>
      <c r="R1028" s="13" t="s">
        <v>62</v>
      </c>
      <c r="S1028" s="13" t="s">
        <v>49</v>
      </c>
      <c r="T1028" s="13" t="s">
        <v>444</v>
      </c>
      <c r="U1028" s="13" t="s">
        <v>79</v>
      </c>
      <c r="V1028" s="13" t="s">
        <v>131</v>
      </c>
      <c r="W1028" s="13" t="s">
        <v>64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  <c r="AU1028" s="22" t="s">
        <v>3750</v>
      </c>
    </row>
    <row r="1029" spans="1:47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48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1226</v>
      </c>
      <c r="K1029" s="155" t="s">
        <v>1227</v>
      </c>
      <c r="L1029" s="17" t="s">
        <v>67</v>
      </c>
      <c r="M1029" s="13" t="s">
        <v>60</v>
      </c>
      <c r="N1029" s="13">
        <v>1</v>
      </c>
      <c r="O1029" s="13"/>
      <c r="P1029" s="33" t="str">
        <f t="shared" si="296"/>
        <v>MAIN UNIT</v>
      </c>
      <c r="Q1029" s="13" t="s">
        <v>68</v>
      </c>
      <c r="R1029" s="13" t="s">
        <v>62</v>
      </c>
      <c r="S1029" s="13" t="s">
        <v>50</v>
      </c>
      <c r="T1029" s="13" t="s">
        <v>93</v>
      </c>
      <c r="U1029" s="13" t="s">
        <v>70</v>
      </c>
      <c r="V1029" s="13" t="s">
        <v>71</v>
      </c>
      <c r="W1029" s="13" t="s">
        <v>64</v>
      </c>
      <c r="X1029" s="135">
        <v>780000</v>
      </c>
      <c r="Y1029" s="156" t="s">
        <v>1058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  <c r="AU1029" s="22" t="s">
        <v>3240</v>
      </c>
    </row>
    <row r="1030" spans="1:47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48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1136</v>
      </c>
      <c r="K1030" s="155" t="s">
        <v>1137</v>
      </c>
      <c r="L1030" s="17" t="s">
        <v>67</v>
      </c>
      <c r="M1030" s="13" t="s">
        <v>60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61</v>
      </c>
      <c r="R1030" s="13" t="s">
        <v>62</v>
      </c>
      <c r="S1030" s="13" t="s">
        <v>49</v>
      </c>
      <c r="T1030" s="13" t="s">
        <v>78</v>
      </c>
      <c r="U1030" s="13" t="s">
        <v>263</v>
      </c>
      <c r="V1030" s="13" t="s">
        <v>106</v>
      </c>
      <c r="W1030" s="13" t="s">
        <v>64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  <c r="AU1030" s="22" t="s">
        <v>3750</v>
      </c>
    </row>
    <row r="1031" spans="1:47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48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1481</v>
      </c>
      <c r="K1031" s="155" t="s">
        <v>1482</v>
      </c>
      <c r="L1031" s="17" t="s">
        <v>67</v>
      </c>
      <c r="M1031" s="13" t="s">
        <v>60</v>
      </c>
      <c r="N1031" s="13">
        <v>1</v>
      </c>
      <c r="O1031" s="13"/>
      <c r="P1031" s="33" t="str">
        <f t="shared" si="316"/>
        <v>MAIN UNIT</v>
      </c>
      <c r="Q1031" s="13" t="s">
        <v>61</v>
      </c>
      <c r="R1031" s="13" t="s">
        <v>62</v>
      </c>
      <c r="S1031" s="13" t="s">
        <v>49</v>
      </c>
      <c r="T1031" s="13" t="s">
        <v>78</v>
      </c>
      <c r="U1031" s="13" t="s">
        <v>79</v>
      </c>
      <c r="V1031" s="13" t="s">
        <v>80</v>
      </c>
      <c r="W1031" s="13" t="s">
        <v>64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  <c r="AU1031" s="22" t="s">
        <v>3750</v>
      </c>
    </row>
    <row r="1032" spans="1:47" s="12" customFormat="1">
      <c r="A1032" s="33" t="str">
        <f t="shared" si="313"/>
        <v>cancel</v>
      </c>
      <c r="B1032" s="152"/>
      <c r="C1032" s="152" t="s">
        <v>185</v>
      </c>
      <c r="D1032" s="33" t="str">
        <f t="shared" si="314"/>
        <v/>
      </c>
      <c r="E1032" s="33" t="s">
        <v>185</v>
      </c>
      <c r="F1032" s="13" t="s">
        <v>185</v>
      </c>
      <c r="G1032" s="152" t="s">
        <v>185</v>
      </c>
      <c r="H1032" s="155"/>
      <c r="I1032" s="33" t="str">
        <f t="shared" si="315"/>
        <v>Cancel</v>
      </c>
      <c r="J1032" s="186" t="s">
        <v>2644</v>
      </c>
      <c r="K1032" s="155" t="s">
        <v>2645</v>
      </c>
      <c r="L1032" s="17" t="s">
        <v>77</v>
      </c>
      <c r="M1032" s="13" t="s">
        <v>60</v>
      </c>
      <c r="N1032" s="13">
        <v>1</v>
      </c>
      <c r="O1032" s="13"/>
      <c r="P1032" s="33" t="str">
        <f t="shared" si="316"/>
        <v>MAIN UNIT</v>
      </c>
      <c r="Q1032" s="13" t="s">
        <v>68</v>
      </c>
      <c r="R1032" s="13" t="s">
        <v>62</v>
      </c>
      <c r="S1032" s="13" t="s">
        <v>49</v>
      </c>
      <c r="T1032" s="13" t="s">
        <v>78</v>
      </c>
      <c r="U1032" s="13" t="s">
        <v>79</v>
      </c>
      <c r="V1032" s="13" t="s">
        <v>106</v>
      </c>
      <c r="W1032" s="13" t="s">
        <v>109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499582152.5142017</v>
      </c>
      <c r="AJ1032" s="19">
        <f t="shared" si="320"/>
        <v>59520528.679470733</v>
      </c>
      <c r="AK1032" s="20">
        <f t="shared" si="321"/>
        <v>0.11914062257814291</v>
      </c>
      <c r="AL1032" s="17"/>
      <c r="AM1032" s="17"/>
      <c r="AN1032" s="17"/>
      <c r="AO1032" s="17" t="s">
        <v>185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  <c r="AU1032" s="22" t="s">
        <v>3752</v>
      </c>
    </row>
    <row r="1033" spans="1:47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54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2451</v>
      </c>
      <c r="K1033" s="155" t="s">
        <v>2452</v>
      </c>
      <c r="L1033" s="17" t="s">
        <v>92</v>
      </c>
      <c r="M1033" s="13" t="s">
        <v>60</v>
      </c>
      <c r="N1033" s="13">
        <v>1</v>
      </c>
      <c r="O1033" s="13"/>
      <c r="P1033" s="33" t="str">
        <f t="shared" si="316"/>
        <v>MAIN UNIT</v>
      </c>
      <c r="Q1033" s="13" t="s">
        <v>61</v>
      </c>
      <c r="R1033" s="13" t="s">
        <v>62</v>
      </c>
      <c r="S1033" s="13" t="s">
        <v>50</v>
      </c>
      <c r="T1033" s="13" t="s">
        <v>83</v>
      </c>
      <c r="U1033" s="13" t="s">
        <v>70</v>
      </c>
      <c r="V1033" s="13" t="s">
        <v>169</v>
      </c>
      <c r="W1033" s="13" t="s">
        <v>64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  <c r="AU1033" s="22" t="s">
        <v>3240</v>
      </c>
    </row>
    <row r="1034" spans="1:47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48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2946</v>
      </c>
      <c r="K1034" s="155" t="s">
        <v>2452</v>
      </c>
      <c r="L1034" s="17" t="s">
        <v>2787</v>
      </c>
      <c r="M1034" s="13" t="s">
        <v>60</v>
      </c>
      <c r="N1034" s="13">
        <v>1</v>
      </c>
      <c r="O1034" s="13"/>
      <c r="P1034" s="33" t="str">
        <f t="shared" si="316"/>
        <v>MAIN UNIT</v>
      </c>
      <c r="Q1034" s="13" t="s">
        <v>61</v>
      </c>
      <c r="R1034" s="13" t="s">
        <v>2055</v>
      </c>
      <c r="S1034" s="13" t="s">
        <v>50</v>
      </c>
      <c r="T1034" s="13" t="s">
        <v>83</v>
      </c>
      <c r="U1034" s="13" t="s">
        <v>70</v>
      </c>
      <c r="V1034" s="13" t="s">
        <v>169</v>
      </c>
      <c r="W1034" s="13" t="s">
        <v>64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  <c r="AU1034" s="22" t="s">
        <v>3240</v>
      </c>
    </row>
    <row r="1035" spans="1:47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41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166</v>
      </c>
      <c r="K1035" s="155" t="s">
        <v>167</v>
      </c>
      <c r="L1035" s="17" t="s">
        <v>77</v>
      </c>
      <c r="M1035" s="13" t="s">
        <v>60</v>
      </c>
      <c r="N1035" s="13">
        <v>2</v>
      </c>
      <c r="O1035" s="13"/>
      <c r="P1035" s="33" t="str">
        <f t="shared" si="316"/>
        <v>MAIN UNIT</v>
      </c>
      <c r="Q1035" s="13" t="s">
        <v>61</v>
      </c>
      <c r="R1035" s="13" t="s">
        <v>62</v>
      </c>
      <c r="S1035" s="13" t="s">
        <v>50</v>
      </c>
      <c r="T1035" s="13" t="s">
        <v>168</v>
      </c>
      <c r="U1035" s="13" t="s">
        <v>70</v>
      </c>
      <c r="V1035" s="13" t="s">
        <v>169</v>
      </c>
      <c r="W1035" s="13" t="s">
        <v>64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170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  <c r="AU1035" s="22" t="s">
        <v>3240</v>
      </c>
    </row>
    <row r="1036" spans="1:47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41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166</v>
      </c>
      <c r="K1036" s="155" t="s">
        <v>167</v>
      </c>
      <c r="L1036" s="17" t="s">
        <v>59</v>
      </c>
      <c r="M1036" s="13" t="s">
        <v>60</v>
      </c>
      <c r="N1036" s="13">
        <v>2</v>
      </c>
      <c r="O1036" s="13"/>
      <c r="P1036" s="33" t="str">
        <f t="shared" si="316"/>
        <v>MAIN UNIT</v>
      </c>
      <c r="Q1036" s="13" t="s">
        <v>68</v>
      </c>
      <c r="R1036" s="13" t="s">
        <v>62</v>
      </c>
      <c r="S1036" s="13" t="s">
        <v>50</v>
      </c>
      <c r="T1036" s="13" t="s">
        <v>168</v>
      </c>
      <c r="U1036" s="13" t="s">
        <v>70</v>
      </c>
      <c r="V1036" s="13" t="s">
        <v>169</v>
      </c>
      <c r="W1036" s="13" t="s">
        <v>64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170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  <c r="AU1036" s="22" t="s">
        <v>3240</v>
      </c>
    </row>
    <row r="1037" spans="1:47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54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2179</v>
      </c>
      <c r="K1037" s="155" t="s">
        <v>167</v>
      </c>
      <c r="L1037" s="17" t="s">
        <v>92</v>
      </c>
      <c r="M1037" s="13" t="s">
        <v>60</v>
      </c>
      <c r="N1037" s="13">
        <v>1</v>
      </c>
      <c r="O1037" s="13"/>
      <c r="P1037" s="33" t="str">
        <f t="shared" si="316"/>
        <v>MAIN UNIT</v>
      </c>
      <c r="Q1037" s="13" t="s">
        <v>61</v>
      </c>
      <c r="R1037" s="13" t="s">
        <v>62</v>
      </c>
      <c r="S1037" s="13" t="s">
        <v>50</v>
      </c>
      <c r="T1037" s="13" t="s">
        <v>93</v>
      </c>
      <c r="U1037" s="13" t="s">
        <v>70</v>
      </c>
      <c r="V1037" s="13" t="s">
        <v>169</v>
      </c>
      <c r="W1037" s="13" t="s">
        <v>64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  <c r="AU1037" s="22" t="s">
        <v>3240</v>
      </c>
    </row>
    <row r="1038" spans="1:47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54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2251</v>
      </c>
      <c r="K1038" s="155" t="s">
        <v>167</v>
      </c>
      <c r="L1038" s="17" t="s">
        <v>67</v>
      </c>
      <c r="M1038" s="13" t="s">
        <v>60</v>
      </c>
      <c r="N1038" s="13">
        <v>1</v>
      </c>
      <c r="O1038" s="13"/>
      <c r="P1038" s="33" t="str">
        <f t="shared" si="316"/>
        <v>MAIN UNIT</v>
      </c>
      <c r="Q1038" s="13" t="s">
        <v>61</v>
      </c>
      <c r="R1038" s="13" t="s">
        <v>62</v>
      </c>
      <c r="S1038" s="13" t="s">
        <v>50</v>
      </c>
      <c r="T1038" s="13" t="s">
        <v>93</v>
      </c>
      <c r="U1038" s="13" t="s">
        <v>70</v>
      </c>
      <c r="V1038" s="13" t="s">
        <v>169</v>
      </c>
      <c r="W1038" s="13" t="s">
        <v>64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  <c r="AU1038" s="22" t="s">
        <v>3240</v>
      </c>
    </row>
    <row r="1039" spans="1:47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54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2251</v>
      </c>
      <c r="K1039" s="155" t="s">
        <v>167</v>
      </c>
      <c r="L1039" s="17" t="s">
        <v>67</v>
      </c>
      <c r="M1039" s="13" t="s">
        <v>60</v>
      </c>
      <c r="N1039" s="13">
        <v>1</v>
      </c>
      <c r="O1039" s="13"/>
      <c r="P1039" s="33" t="str">
        <f t="shared" si="316"/>
        <v>MAIN UNIT</v>
      </c>
      <c r="Q1039" s="13" t="s">
        <v>61</v>
      </c>
      <c r="R1039" s="13" t="s">
        <v>62</v>
      </c>
      <c r="S1039" s="13" t="s">
        <v>50</v>
      </c>
      <c r="T1039" s="13" t="s">
        <v>93</v>
      </c>
      <c r="U1039" s="13" t="s">
        <v>70</v>
      </c>
      <c r="V1039" s="13" t="s">
        <v>169</v>
      </c>
      <c r="W1039" s="13" t="s">
        <v>64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  <c r="AU1039" s="22" t="s">
        <v>3240</v>
      </c>
    </row>
    <row r="1040" spans="1:47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54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2251</v>
      </c>
      <c r="K1040" s="155" t="s">
        <v>167</v>
      </c>
      <c r="L1040" s="17" t="s">
        <v>92</v>
      </c>
      <c r="M1040" s="13" t="s">
        <v>60</v>
      </c>
      <c r="N1040" s="13">
        <v>1</v>
      </c>
      <c r="O1040" s="13"/>
      <c r="P1040" s="33" t="str">
        <f t="shared" si="316"/>
        <v>MAIN UNIT</v>
      </c>
      <c r="Q1040" s="13" t="s">
        <v>61</v>
      </c>
      <c r="R1040" s="13" t="s">
        <v>62</v>
      </c>
      <c r="S1040" s="13" t="s">
        <v>50</v>
      </c>
      <c r="T1040" s="13" t="s">
        <v>93</v>
      </c>
      <c r="U1040" s="13" t="s">
        <v>70</v>
      </c>
      <c r="V1040" s="13" t="s">
        <v>169</v>
      </c>
      <c r="W1040" s="13" t="s">
        <v>64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  <c r="AU1040" s="22" t="s">
        <v>3240</v>
      </c>
    </row>
    <row r="1041" spans="1:47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54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2251</v>
      </c>
      <c r="K1041" s="155" t="s">
        <v>167</v>
      </c>
      <c r="L1041" s="17" t="s">
        <v>92</v>
      </c>
      <c r="M1041" s="13" t="s">
        <v>60</v>
      </c>
      <c r="N1041" s="13">
        <v>1</v>
      </c>
      <c r="O1041" s="13"/>
      <c r="P1041" s="33" t="str">
        <f t="shared" si="316"/>
        <v>MAIN UNIT</v>
      </c>
      <c r="Q1041" s="13" t="s">
        <v>61</v>
      </c>
      <c r="R1041" s="13" t="s">
        <v>62</v>
      </c>
      <c r="S1041" s="13" t="s">
        <v>50</v>
      </c>
      <c r="T1041" s="13" t="s">
        <v>93</v>
      </c>
      <c r="U1041" s="13" t="s">
        <v>70</v>
      </c>
      <c r="V1041" s="13" t="s">
        <v>169</v>
      </c>
      <c r="W1041" s="13" t="s">
        <v>64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  <c r="AU1041" s="22" t="s">
        <v>3240</v>
      </c>
    </row>
    <row r="1042" spans="1:47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41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166</v>
      </c>
      <c r="K1042" s="155" t="s">
        <v>167</v>
      </c>
      <c r="L1042" s="17" t="s">
        <v>2780</v>
      </c>
      <c r="M1042" s="13" t="s">
        <v>60</v>
      </c>
      <c r="N1042" s="13">
        <v>2</v>
      </c>
      <c r="O1042" s="13"/>
      <c r="P1042" s="33" t="str">
        <f t="shared" si="316"/>
        <v>MAIN UNIT</v>
      </c>
      <c r="Q1042" s="13" t="s">
        <v>61</v>
      </c>
      <c r="R1042" s="13" t="s">
        <v>2055</v>
      </c>
      <c r="S1042" s="13" t="s">
        <v>50</v>
      </c>
      <c r="T1042" s="13" t="s">
        <v>168</v>
      </c>
      <c r="U1042" s="13" t="s">
        <v>70</v>
      </c>
      <c r="V1042" s="13" t="s">
        <v>169</v>
      </c>
      <c r="W1042" s="13" t="s">
        <v>64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170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  <c r="AU1042" s="22" t="s">
        <v>3240</v>
      </c>
    </row>
    <row r="1043" spans="1:47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41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166</v>
      </c>
      <c r="K1043" s="155" t="s">
        <v>167</v>
      </c>
      <c r="L1043" s="17" t="s">
        <v>2787</v>
      </c>
      <c r="M1043" s="13" t="s">
        <v>60</v>
      </c>
      <c r="N1043" s="13">
        <v>2</v>
      </c>
      <c r="O1043" s="13"/>
      <c r="P1043" s="33" t="str">
        <f t="shared" si="316"/>
        <v>MAIN UNIT</v>
      </c>
      <c r="Q1043" s="13" t="s">
        <v>61</v>
      </c>
      <c r="R1043" s="13" t="s">
        <v>2055</v>
      </c>
      <c r="S1043" s="13" t="s">
        <v>50</v>
      </c>
      <c r="T1043" s="13" t="s">
        <v>168</v>
      </c>
      <c r="U1043" s="13" t="s">
        <v>70</v>
      </c>
      <c r="V1043" s="13" t="s">
        <v>169</v>
      </c>
      <c r="W1043" s="13" t="s">
        <v>64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170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  <c r="AU1043" s="22" t="s">
        <v>3240</v>
      </c>
    </row>
    <row r="1044" spans="1:47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41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166</v>
      </c>
      <c r="K1044" s="155" t="s">
        <v>167</v>
      </c>
      <c r="L1044" s="17" t="s">
        <v>516</v>
      </c>
      <c r="M1044" s="13" t="s">
        <v>60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68</v>
      </c>
      <c r="R1044" s="13" t="s">
        <v>62</v>
      </c>
      <c r="S1044" s="13" t="s">
        <v>50</v>
      </c>
      <c r="T1044" s="13" t="s">
        <v>168</v>
      </c>
      <c r="U1044" s="13" t="s">
        <v>70</v>
      </c>
      <c r="V1044" s="13" t="s">
        <v>169</v>
      </c>
      <c r="W1044" s="13" t="s">
        <v>64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  <c r="AU1044" s="22" t="s">
        <v>3240</v>
      </c>
    </row>
    <row r="1045" spans="1:47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41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166</v>
      </c>
      <c r="K1045" s="155" t="s">
        <v>167</v>
      </c>
      <c r="L1045" s="17" t="s">
        <v>2788</v>
      </c>
      <c r="M1045" s="13" t="s">
        <v>2607</v>
      </c>
      <c r="N1045" s="13">
        <v>2</v>
      </c>
      <c r="O1045" s="13"/>
      <c r="P1045" s="33" t="str">
        <f t="shared" si="316"/>
        <v>MAIN UNIT</v>
      </c>
      <c r="Q1045" s="13" t="s">
        <v>61</v>
      </c>
      <c r="R1045" s="13" t="s">
        <v>2055</v>
      </c>
      <c r="S1045" s="13" t="s">
        <v>50</v>
      </c>
      <c r="T1045" s="13" t="s">
        <v>168</v>
      </c>
      <c r="U1045" s="13" t="s">
        <v>70</v>
      </c>
      <c r="V1045" s="13" t="s">
        <v>169</v>
      </c>
      <c r="W1045" s="13" t="s">
        <v>64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170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  <c r="AU1045" s="22" t="s">
        <v>3240</v>
      </c>
    </row>
    <row r="1046" spans="1:47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47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2880</v>
      </c>
      <c r="K1046" s="155" t="s">
        <v>167</v>
      </c>
      <c r="L1046" s="17" t="s">
        <v>2881</v>
      </c>
      <c r="M1046" s="13" t="s">
        <v>60</v>
      </c>
      <c r="N1046" s="13">
        <v>1</v>
      </c>
      <c r="O1046" s="13"/>
      <c r="P1046" s="33" t="str">
        <f t="shared" si="316"/>
        <v>MAIN UNIT</v>
      </c>
      <c r="Q1046" s="13" t="s">
        <v>61</v>
      </c>
      <c r="R1046" s="13" t="s">
        <v>2055</v>
      </c>
      <c r="S1046" s="13" t="s">
        <v>50</v>
      </c>
      <c r="T1046" s="13" t="s">
        <v>93</v>
      </c>
      <c r="U1046" s="13" t="s">
        <v>70</v>
      </c>
      <c r="V1046" s="13" t="s">
        <v>169</v>
      </c>
      <c r="W1046" s="13" t="s">
        <v>64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  <c r="AU1046" s="22" t="s">
        <v>3240</v>
      </c>
    </row>
    <row r="1047" spans="1:47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54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2251</v>
      </c>
      <c r="K1047" s="155" t="s">
        <v>167</v>
      </c>
      <c r="L1047" s="17" t="s">
        <v>2611</v>
      </c>
      <c r="M1047" s="13" t="s">
        <v>2607</v>
      </c>
      <c r="N1047" s="13">
        <v>1</v>
      </c>
      <c r="O1047" s="13"/>
      <c r="P1047" s="33" t="str">
        <f t="shared" si="316"/>
        <v>MAIN UNIT</v>
      </c>
      <c r="Q1047" s="13" t="s">
        <v>61</v>
      </c>
      <c r="R1047" s="13" t="s">
        <v>2055</v>
      </c>
      <c r="S1047" s="13" t="s">
        <v>50</v>
      </c>
      <c r="T1047" s="13" t="s">
        <v>93</v>
      </c>
      <c r="U1047" s="13" t="s">
        <v>70</v>
      </c>
      <c r="V1047" s="13" t="s">
        <v>169</v>
      </c>
      <c r="W1047" s="13" t="s">
        <v>64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  <c r="AU1047" s="22" t="s">
        <v>3240</v>
      </c>
    </row>
    <row r="1048" spans="1:47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54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2251</v>
      </c>
      <c r="K1048" s="155" t="s">
        <v>167</v>
      </c>
      <c r="L1048" s="17" t="s">
        <v>2611</v>
      </c>
      <c r="M1048" s="13" t="s">
        <v>2607</v>
      </c>
      <c r="N1048" s="13">
        <v>1</v>
      </c>
      <c r="O1048" s="13"/>
      <c r="P1048" s="33" t="str">
        <f t="shared" si="316"/>
        <v>MAIN UNIT</v>
      </c>
      <c r="Q1048" s="13" t="s">
        <v>61</v>
      </c>
      <c r="R1048" s="13" t="s">
        <v>2055</v>
      </c>
      <c r="S1048" s="13" t="s">
        <v>50</v>
      </c>
      <c r="T1048" s="13" t="s">
        <v>93</v>
      </c>
      <c r="U1048" s="13" t="s">
        <v>70</v>
      </c>
      <c r="V1048" s="13" t="s">
        <v>169</v>
      </c>
      <c r="W1048" s="13" t="s">
        <v>64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  <c r="AU1048" s="22" t="s">
        <v>3240</v>
      </c>
    </row>
    <row r="1049" spans="1:47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47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1022</v>
      </c>
      <c r="K1049" s="155" t="s">
        <v>1023</v>
      </c>
      <c r="L1049" s="17" t="s">
        <v>67</v>
      </c>
      <c r="M1049" s="13" t="s">
        <v>60</v>
      </c>
      <c r="N1049" s="13">
        <v>1</v>
      </c>
      <c r="O1049" s="13"/>
      <c r="P1049" s="33" t="str">
        <f t="shared" si="316"/>
        <v>MAIN UNIT</v>
      </c>
      <c r="Q1049" s="13" t="s">
        <v>61</v>
      </c>
      <c r="R1049" s="13" t="s">
        <v>62</v>
      </c>
      <c r="S1049" s="13" t="s">
        <v>50</v>
      </c>
      <c r="T1049" s="13" t="s">
        <v>93</v>
      </c>
      <c r="U1049" s="13" t="s">
        <v>70</v>
      </c>
      <c r="V1049" s="13" t="s">
        <v>169</v>
      </c>
      <c r="W1049" s="13" t="s">
        <v>64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  <c r="AU1049" s="22" t="s">
        <v>3240</v>
      </c>
    </row>
    <row r="1050" spans="1:47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47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1022</v>
      </c>
      <c r="K1050" s="155" t="s">
        <v>1023</v>
      </c>
      <c r="L1050" s="17" t="s">
        <v>92</v>
      </c>
      <c r="M1050" s="13" t="s">
        <v>60</v>
      </c>
      <c r="N1050" s="13">
        <v>1</v>
      </c>
      <c r="O1050" s="13"/>
      <c r="P1050" s="33" t="str">
        <f t="shared" si="316"/>
        <v>MAIN UNIT</v>
      </c>
      <c r="Q1050" s="13" t="s">
        <v>61</v>
      </c>
      <c r="R1050" s="13" t="s">
        <v>62</v>
      </c>
      <c r="S1050" s="13" t="s">
        <v>50</v>
      </c>
      <c r="T1050" s="13" t="s">
        <v>93</v>
      </c>
      <c r="U1050" s="13" t="s">
        <v>70</v>
      </c>
      <c r="V1050" s="13" t="s">
        <v>169</v>
      </c>
      <c r="W1050" s="13" t="s">
        <v>64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  <c r="AU1050" s="22" t="s">
        <v>3240</v>
      </c>
    </row>
    <row r="1051" spans="1:47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47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2863</v>
      </c>
      <c r="K1051" s="155" t="s">
        <v>1023</v>
      </c>
      <c r="L1051" s="17" t="s">
        <v>2780</v>
      </c>
      <c r="M1051" s="13" t="s">
        <v>60</v>
      </c>
      <c r="N1051" s="13">
        <v>1</v>
      </c>
      <c r="O1051" s="13"/>
      <c r="P1051" s="33" t="str">
        <f t="shared" si="316"/>
        <v>MAIN UNIT</v>
      </c>
      <c r="Q1051" s="13" t="s">
        <v>61</v>
      </c>
      <c r="R1051" s="13" t="s">
        <v>2055</v>
      </c>
      <c r="S1051" s="13" t="s">
        <v>50</v>
      </c>
      <c r="T1051" s="13" t="s">
        <v>93</v>
      </c>
      <c r="U1051" s="13" t="s">
        <v>70</v>
      </c>
      <c r="V1051" s="13" t="s">
        <v>169</v>
      </c>
      <c r="W1051" s="13" t="s">
        <v>64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  <c r="AU1051" s="22" t="s">
        <v>3240</v>
      </c>
    </row>
    <row r="1052" spans="1:47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47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2863</v>
      </c>
      <c r="K1052" s="155" t="s">
        <v>1023</v>
      </c>
      <c r="L1052" s="17" t="s">
        <v>2864</v>
      </c>
      <c r="M1052" s="13" t="s">
        <v>2607</v>
      </c>
      <c r="N1052" s="13">
        <v>1</v>
      </c>
      <c r="O1052" s="13"/>
      <c r="P1052" s="33" t="str">
        <f t="shared" si="316"/>
        <v>MAIN UNIT</v>
      </c>
      <c r="Q1052" s="13" t="s">
        <v>61</v>
      </c>
      <c r="R1052" s="13" t="s">
        <v>2055</v>
      </c>
      <c r="S1052" s="13" t="s">
        <v>50</v>
      </c>
      <c r="T1052" s="13" t="s">
        <v>93</v>
      </c>
      <c r="U1052" s="13" t="s">
        <v>70</v>
      </c>
      <c r="V1052" s="13" t="s">
        <v>169</v>
      </c>
      <c r="W1052" s="13" t="s">
        <v>64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  <c r="AU1052" s="22" t="s">
        <v>3240</v>
      </c>
    </row>
    <row r="1053" spans="1:47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48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1022</v>
      </c>
      <c r="K1053" s="155" t="s">
        <v>1023</v>
      </c>
      <c r="L1053" s="17" t="s">
        <v>2778</v>
      </c>
      <c r="M1053" s="13" t="s">
        <v>2607</v>
      </c>
      <c r="N1053" s="13">
        <v>1</v>
      </c>
      <c r="O1053" s="13"/>
      <c r="P1053" s="33" t="str">
        <f t="shared" si="316"/>
        <v>MAIN UNIT</v>
      </c>
      <c r="Q1053" s="13" t="s">
        <v>61</v>
      </c>
      <c r="R1053" s="13" t="s">
        <v>2055</v>
      </c>
      <c r="S1053" s="13" t="s">
        <v>50</v>
      </c>
      <c r="T1053" s="13" t="s">
        <v>93</v>
      </c>
      <c r="U1053" s="13" t="s">
        <v>70</v>
      </c>
      <c r="V1053" s="13" t="s">
        <v>169</v>
      </c>
      <c r="W1053" s="13" t="s">
        <v>64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  <c r="AU1053" s="22" t="s">
        <v>3240</v>
      </c>
    </row>
    <row r="1054" spans="1:47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47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1022</v>
      </c>
      <c r="K1054" s="155" t="s">
        <v>1023</v>
      </c>
      <c r="L1054" s="17" t="s">
        <v>2780</v>
      </c>
      <c r="M1054" s="13" t="s">
        <v>60</v>
      </c>
      <c r="N1054" s="13">
        <v>1</v>
      </c>
      <c r="O1054" s="13"/>
      <c r="P1054" s="33" t="str">
        <f t="shared" si="316"/>
        <v>MAIN UNIT</v>
      </c>
      <c r="Q1054" s="13" t="s">
        <v>61</v>
      </c>
      <c r="R1054" s="13" t="s">
        <v>2055</v>
      </c>
      <c r="S1054" s="13" t="s">
        <v>50</v>
      </c>
      <c r="T1054" s="13" t="s">
        <v>93</v>
      </c>
      <c r="U1054" s="13" t="s">
        <v>70</v>
      </c>
      <c r="V1054" s="13" t="s">
        <v>169</v>
      </c>
      <c r="W1054" s="13" t="s">
        <v>64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  <c r="AU1054" s="22" t="s">
        <v>3240</v>
      </c>
    </row>
    <row r="1055" spans="1:47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47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1022</v>
      </c>
      <c r="K1055" s="155" t="s">
        <v>1023</v>
      </c>
      <c r="L1055" s="17" t="s">
        <v>2620</v>
      </c>
      <c r="M1055" s="13" t="s">
        <v>60</v>
      </c>
      <c r="N1055" s="13">
        <v>1</v>
      </c>
      <c r="O1055" s="13"/>
      <c r="P1055" s="33" t="str">
        <f t="shared" si="316"/>
        <v>MAIN UNIT</v>
      </c>
      <c r="Q1055" s="13" t="s">
        <v>61</v>
      </c>
      <c r="R1055" s="13" t="s">
        <v>2055</v>
      </c>
      <c r="S1055" s="13" t="s">
        <v>50</v>
      </c>
      <c r="T1055" s="13" t="s">
        <v>93</v>
      </c>
      <c r="U1055" s="13" t="s">
        <v>70</v>
      </c>
      <c r="V1055" s="13" t="s">
        <v>169</v>
      </c>
      <c r="W1055" s="13" t="s">
        <v>64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  <c r="AU1055" s="22" t="s">
        <v>3240</v>
      </c>
    </row>
    <row r="1056" spans="1:47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48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1451</v>
      </c>
      <c r="K1056" s="155" t="s">
        <v>1452</v>
      </c>
      <c r="L1056" s="17" t="s">
        <v>92</v>
      </c>
      <c r="M1056" s="13" t="s">
        <v>60</v>
      </c>
      <c r="N1056" s="13">
        <v>1</v>
      </c>
      <c r="O1056" s="13"/>
      <c r="P1056" s="33" t="str">
        <f t="shared" si="316"/>
        <v>MAIN UNIT</v>
      </c>
      <c r="Q1056" s="13" t="s">
        <v>68</v>
      </c>
      <c r="R1056" s="13" t="s">
        <v>62</v>
      </c>
      <c r="S1056" s="13" t="s">
        <v>50</v>
      </c>
      <c r="T1056" s="13" t="s">
        <v>93</v>
      </c>
      <c r="U1056" s="13" t="s">
        <v>70</v>
      </c>
      <c r="V1056" s="13" t="s">
        <v>169</v>
      </c>
      <c r="W1056" s="13" t="s">
        <v>703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  <c r="AU1056" s="22" t="s">
        <v>3240</v>
      </c>
    </row>
    <row r="1057" spans="1:47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48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1451</v>
      </c>
      <c r="K1057" s="155" t="s">
        <v>1452</v>
      </c>
      <c r="L1057" s="17" t="s">
        <v>67</v>
      </c>
      <c r="M1057" s="13" t="s">
        <v>60</v>
      </c>
      <c r="N1057" s="13">
        <v>1</v>
      </c>
      <c r="O1057" s="13"/>
      <c r="P1057" s="33" t="str">
        <f t="shared" si="316"/>
        <v>MAIN UNIT</v>
      </c>
      <c r="Q1057" s="13" t="s">
        <v>68</v>
      </c>
      <c r="R1057" s="13" t="s">
        <v>62</v>
      </c>
      <c r="S1057" s="13" t="s">
        <v>50</v>
      </c>
      <c r="T1057" s="13" t="s">
        <v>93</v>
      </c>
      <c r="U1057" s="13" t="s">
        <v>70</v>
      </c>
      <c r="V1057" s="13" t="s">
        <v>169</v>
      </c>
      <c r="W1057" s="13" t="s">
        <v>703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  <c r="AU1057" s="22" t="s">
        <v>3240</v>
      </c>
    </row>
    <row r="1058" spans="1:47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41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225</v>
      </c>
      <c r="K1058" s="155" t="s">
        <v>226</v>
      </c>
      <c r="L1058" s="17" t="s">
        <v>100</v>
      </c>
      <c r="M1058" s="13" t="s">
        <v>60</v>
      </c>
      <c r="N1058" s="13">
        <v>1</v>
      </c>
      <c r="O1058" s="13"/>
      <c r="P1058" s="33" t="str">
        <f t="shared" si="316"/>
        <v>MAIN UNIT</v>
      </c>
      <c r="Q1058" s="13" t="s">
        <v>68</v>
      </c>
      <c r="R1058" s="13" t="s">
        <v>62</v>
      </c>
      <c r="S1058" s="13" t="s">
        <v>50</v>
      </c>
      <c r="T1058" s="13" t="s">
        <v>194</v>
      </c>
      <c r="U1058" s="13" t="s">
        <v>70</v>
      </c>
      <c r="V1058" s="13" t="s">
        <v>94</v>
      </c>
      <c r="W1058" s="13" t="s">
        <v>64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227</v>
      </c>
      <c r="AM1058" s="17">
        <v>599000</v>
      </c>
      <c r="AN1058" s="17" t="s">
        <v>228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  <c r="AU1058" s="22" t="s">
        <v>3240</v>
      </c>
    </row>
    <row r="1059" spans="1:47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54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2244</v>
      </c>
      <c r="K1059" s="155" t="s">
        <v>226</v>
      </c>
      <c r="L1059" s="17" t="s">
        <v>67</v>
      </c>
      <c r="M1059" s="13" t="s">
        <v>60</v>
      </c>
      <c r="N1059" s="13">
        <v>1</v>
      </c>
      <c r="O1059" s="13"/>
      <c r="P1059" s="33" t="str">
        <f t="shared" si="316"/>
        <v>MAIN UNIT</v>
      </c>
      <c r="Q1059" s="13" t="s">
        <v>61</v>
      </c>
      <c r="R1059" s="13" t="s">
        <v>62</v>
      </c>
      <c r="S1059" s="13" t="s">
        <v>50</v>
      </c>
      <c r="T1059" s="13" t="s">
        <v>93</v>
      </c>
      <c r="U1059" s="13" t="s">
        <v>70</v>
      </c>
      <c r="V1059" s="13" t="s">
        <v>94</v>
      </c>
      <c r="W1059" s="13" t="s">
        <v>64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  <c r="AU1059" s="22" t="s">
        <v>3240</v>
      </c>
    </row>
    <row r="1060" spans="1:47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41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204</v>
      </c>
      <c r="K1060" s="155" t="s">
        <v>205</v>
      </c>
      <c r="L1060" s="17" t="s">
        <v>100</v>
      </c>
      <c r="M1060" s="13" t="s">
        <v>60</v>
      </c>
      <c r="N1060" s="13">
        <v>1</v>
      </c>
      <c r="O1060" s="13"/>
      <c r="P1060" s="33" t="str">
        <f t="shared" si="316"/>
        <v>MAIN UNIT</v>
      </c>
      <c r="Q1060" s="13" t="s">
        <v>68</v>
      </c>
      <c r="R1060" s="13" t="s">
        <v>62</v>
      </c>
      <c r="S1060" s="13" t="s">
        <v>50</v>
      </c>
      <c r="T1060" s="13" t="s">
        <v>168</v>
      </c>
      <c r="U1060" s="13" t="s">
        <v>70</v>
      </c>
      <c r="V1060" s="13" t="s">
        <v>102</v>
      </c>
      <c r="W1060" s="13" t="s">
        <v>64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  <c r="AU1060" s="22" t="s">
        <v>3240</v>
      </c>
    </row>
    <row r="1061" spans="1:47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55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2377</v>
      </c>
      <c r="K1061" s="155" t="s">
        <v>2378</v>
      </c>
      <c r="L1061" s="17" t="s">
        <v>67</v>
      </c>
      <c r="M1061" s="13" t="s">
        <v>60</v>
      </c>
      <c r="N1061" s="13">
        <v>1</v>
      </c>
      <c r="O1061" s="13"/>
      <c r="P1061" s="33" t="str">
        <f t="shared" si="316"/>
        <v>MAIN UNIT</v>
      </c>
      <c r="Q1061" s="13" t="s">
        <v>68</v>
      </c>
      <c r="R1061" s="13" t="s">
        <v>62</v>
      </c>
      <c r="S1061" s="13" t="s">
        <v>50</v>
      </c>
      <c r="T1061" s="13" t="s">
        <v>168</v>
      </c>
      <c r="U1061" s="13" t="s">
        <v>89</v>
      </c>
      <c r="V1061" s="13" t="s">
        <v>84</v>
      </c>
      <c r="W1061" s="13" t="s">
        <v>64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  <c r="AU1061" s="22" t="s">
        <v>3240</v>
      </c>
    </row>
    <row r="1062" spans="1:47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55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2569</v>
      </c>
      <c r="K1062" s="155" t="s">
        <v>2378</v>
      </c>
      <c r="L1062" s="17" t="s">
        <v>67</v>
      </c>
      <c r="M1062" s="13" t="s">
        <v>60</v>
      </c>
      <c r="N1062" s="13">
        <v>1</v>
      </c>
      <c r="O1062" s="13"/>
      <c r="P1062" s="33" t="str">
        <f t="shared" si="316"/>
        <v>MAIN UNIT</v>
      </c>
      <c r="Q1062" s="13" t="s">
        <v>68</v>
      </c>
      <c r="R1062" s="13" t="s">
        <v>62</v>
      </c>
      <c r="S1062" s="13" t="s">
        <v>50</v>
      </c>
      <c r="T1062" s="13" t="s">
        <v>168</v>
      </c>
      <c r="U1062" s="13" t="s">
        <v>89</v>
      </c>
      <c r="V1062" s="13" t="s">
        <v>84</v>
      </c>
      <c r="W1062" s="13" t="s">
        <v>64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  <c r="AU1062" s="22" t="s">
        <v>3240</v>
      </c>
    </row>
    <row r="1063" spans="1:47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3147</v>
      </c>
      <c r="K1063" s="29" t="s">
        <v>2378</v>
      </c>
      <c r="L1063" s="17" t="s">
        <v>2620</v>
      </c>
      <c r="M1063" s="13" t="s">
        <v>60</v>
      </c>
      <c r="N1063" s="22">
        <v>1</v>
      </c>
      <c r="O1063" s="22"/>
      <c r="P1063" s="33" t="str">
        <f t="shared" si="316"/>
        <v>MAIN UNIT</v>
      </c>
      <c r="Q1063" s="13" t="s">
        <v>61</v>
      </c>
      <c r="R1063" s="22" t="s">
        <v>2055</v>
      </c>
      <c r="S1063" s="22" t="s">
        <v>50</v>
      </c>
      <c r="T1063" s="22" t="s">
        <v>168</v>
      </c>
      <c r="U1063" s="22" t="s">
        <v>89</v>
      </c>
      <c r="V1063" s="22" t="s">
        <v>84</v>
      </c>
      <c r="W1063" s="22" t="s">
        <v>64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  <c r="AU1063" s="22" t="s">
        <v>3240</v>
      </c>
    </row>
    <row r="1064" spans="1:47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41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90</v>
      </c>
      <c r="K1064" s="155" t="s">
        <v>91</v>
      </c>
      <c r="L1064" s="17" t="s">
        <v>92</v>
      </c>
      <c r="M1064" s="13" t="s">
        <v>60</v>
      </c>
      <c r="N1064" s="13">
        <v>1</v>
      </c>
      <c r="O1064" s="13"/>
      <c r="P1064" s="33" t="str">
        <f t="shared" si="316"/>
        <v>MAIN UNIT</v>
      </c>
      <c r="Q1064" s="13" t="s">
        <v>61</v>
      </c>
      <c r="R1064" s="13" t="s">
        <v>62</v>
      </c>
      <c r="S1064" s="13" t="s">
        <v>50</v>
      </c>
      <c r="T1064" s="13" t="s">
        <v>93</v>
      </c>
      <c r="U1064" s="13" t="s">
        <v>70</v>
      </c>
      <c r="V1064" s="13" t="s">
        <v>94</v>
      </c>
      <c r="W1064" s="13" t="s">
        <v>64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95</v>
      </c>
      <c r="AM1064" s="17">
        <v>1040000</v>
      </c>
      <c r="AN1064" s="17" t="s">
        <v>96</v>
      </c>
      <c r="AO1064" s="17" t="s">
        <v>97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  <c r="AU1064" s="22" t="s">
        <v>3240</v>
      </c>
    </row>
    <row r="1065" spans="1:47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56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115</v>
      </c>
      <c r="K1065" s="155" t="s">
        <v>91</v>
      </c>
      <c r="L1065" s="17" t="s">
        <v>67</v>
      </c>
      <c r="M1065" s="13" t="s">
        <v>60</v>
      </c>
      <c r="N1065" s="13">
        <v>1</v>
      </c>
      <c r="O1065" s="13"/>
      <c r="P1065" s="33" t="str">
        <f t="shared" si="316"/>
        <v>MAIN UNIT</v>
      </c>
      <c r="Q1065" s="13" t="s">
        <v>61</v>
      </c>
      <c r="R1065" s="13" t="s">
        <v>62</v>
      </c>
      <c r="S1065" s="13" t="s">
        <v>50</v>
      </c>
      <c r="T1065" s="13" t="s">
        <v>93</v>
      </c>
      <c r="U1065" s="13" t="s">
        <v>70</v>
      </c>
      <c r="V1065" s="13" t="s">
        <v>94</v>
      </c>
      <c r="W1065" s="13" t="s">
        <v>64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116</v>
      </c>
      <c r="AM1065" s="17"/>
      <c r="AN1065" s="17" t="s">
        <v>117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  <c r="AU1065" s="22" t="s">
        <v>3240</v>
      </c>
    </row>
    <row r="1066" spans="1:47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41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90</v>
      </c>
      <c r="K1066" s="155" t="s">
        <v>91</v>
      </c>
      <c r="L1066" s="17" t="s">
        <v>2780</v>
      </c>
      <c r="M1066" s="13" t="s">
        <v>60</v>
      </c>
      <c r="N1066" s="13">
        <v>1</v>
      </c>
      <c r="O1066" s="13"/>
      <c r="P1066" s="33" t="str">
        <f t="shared" si="316"/>
        <v>MAIN UNIT</v>
      </c>
      <c r="Q1066" s="13" t="s">
        <v>61</v>
      </c>
      <c r="R1066" s="13" t="s">
        <v>2055</v>
      </c>
      <c r="S1066" s="13" t="s">
        <v>50</v>
      </c>
      <c r="T1066" s="13" t="s">
        <v>93</v>
      </c>
      <c r="U1066" s="13" t="s">
        <v>70</v>
      </c>
      <c r="V1066" s="13" t="s">
        <v>94</v>
      </c>
      <c r="W1066" s="13" t="s">
        <v>64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2781</v>
      </c>
      <c r="AM1066" s="17">
        <v>440000</v>
      </c>
      <c r="AN1066" s="17" t="s">
        <v>2782</v>
      </c>
      <c r="AO1066" s="17" t="s">
        <v>2783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  <c r="AU1066" s="22" t="s">
        <v>3240</v>
      </c>
    </row>
    <row r="1067" spans="1:47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41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2803</v>
      </c>
      <c r="K1067" s="155" t="s">
        <v>2804</v>
      </c>
      <c r="L1067" s="17" t="s">
        <v>2787</v>
      </c>
      <c r="M1067" s="13" t="s">
        <v>60</v>
      </c>
      <c r="N1067" s="13">
        <v>1</v>
      </c>
      <c r="O1067" s="13"/>
      <c r="P1067" s="33" t="str">
        <f t="shared" si="316"/>
        <v>MAIN UNIT</v>
      </c>
      <c r="Q1067" s="13" t="s">
        <v>61</v>
      </c>
      <c r="R1067" s="13" t="s">
        <v>2055</v>
      </c>
      <c r="S1067" s="13" t="s">
        <v>50</v>
      </c>
      <c r="T1067" s="13" t="s">
        <v>93</v>
      </c>
      <c r="U1067" s="13" t="s">
        <v>70</v>
      </c>
      <c r="V1067" s="13" t="s">
        <v>94</v>
      </c>
      <c r="W1067" s="13" t="s">
        <v>64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  <c r="AU1067" s="22" t="s">
        <v>3240</v>
      </c>
    </row>
    <row r="1068" spans="1:47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47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727</v>
      </c>
      <c r="K1068" s="155" t="s">
        <v>728</v>
      </c>
      <c r="L1068" s="17" t="s">
        <v>92</v>
      </c>
      <c r="M1068" s="13" t="s">
        <v>60</v>
      </c>
      <c r="N1068" s="13">
        <v>1</v>
      </c>
      <c r="O1068" s="13"/>
      <c r="P1068" s="33" t="str">
        <f t="shared" si="316"/>
        <v>MAIN UNIT</v>
      </c>
      <c r="Q1068" s="13" t="s">
        <v>68</v>
      </c>
      <c r="R1068" s="13" t="s">
        <v>62</v>
      </c>
      <c r="S1068" s="13" t="s">
        <v>50</v>
      </c>
      <c r="T1068" s="13" t="s">
        <v>83</v>
      </c>
      <c r="U1068" s="13" t="s">
        <v>70</v>
      </c>
      <c r="V1068" s="13" t="s">
        <v>94</v>
      </c>
      <c r="W1068" s="13" t="s">
        <v>64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  <c r="AU1068" s="22" t="s">
        <v>3240</v>
      </c>
    </row>
    <row r="1069" spans="1:47" s="12" customFormat="1">
      <c r="A1069" s="33" t="str">
        <f t="shared" si="313"/>
        <v>cancel</v>
      </c>
      <c r="B1069" s="152"/>
      <c r="C1069" s="152" t="s">
        <v>185</v>
      </c>
      <c r="D1069" s="33" t="str">
        <f t="shared" si="314"/>
        <v/>
      </c>
      <c r="E1069" s="33" t="s">
        <v>185</v>
      </c>
      <c r="F1069" s="13" t="s">
        <v>185</v>
      </c>
      <c r="G1069" s="152" t="s">
        <v>185</v>
      </c>
      <c r="H1069" s="155"/>
      <c r="I1069" s="33" t="str">
        <f t="shared" si="315"/>
        <v>Cancel</v>
      </c>
      <c r="J1069" s="186" t="s">
        <v>2706</v>
      </c>
      <c r="K1069" s="155" t="s">
        <v>728</v>
      </c>
      <c r="L1069" s="17" t="s">
        <v>92</v>
      </c>
      <c r="M1069" s="13" t="s">
        <v>60</v>
      </c>
      <c r="N1069" s="13">
        <v>1</v>
      </c>
      <c r="O1069" s="13"/>
      <c r="P1069" s="33" t="str">
        <f t="shared" si="316"/>
        <v>MAIN UNIT</v>
      </c>
      <c r="Q1069" s="13" t="s">
        <v>68</v>
      </c>
      <c r="R1069" s="13" t="s">
        <v>62</v>
      </c>
      <c r="S1069" s="13" t="s">
        <v>50</v>
      </c>
      <c r="T1069" s="13" t="s">
        <v>83</v>
      </c>
      <c r="U1069" s="13" t="s">
        <v>70</v>
      </c>
      <c r="V1069" s="13" t="s">
        <v>94</v>
      </c>
      <c r="W1069" s="13" t="s">
        <v>64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499582152.5142017</v>
      </c>
      <c r="AJ1069" s="19">
        <f t="shared" si="320"/>
        <v>59520528.679470733</v>
      </c>
      <c r="AK1069" s="20">
        <f t="shared" si="321"/>
        <v>0.11914062257814291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  <c r="AU1069" s="22" t="s">
        <v>3240</v>
      </c>
    </row>
    <row r="1070" spans="1:47" s="12" customFormat="1">
      <c r="A1070" s="33" t="str">
        <f t="shared" si="313"/>
        <v>cancel</v>
      </c>
      <c r="B1070" s="152"/>
      <c r="C1070" s="152" t="s">
        <v>185</v>
      </c>
      <c r="D1070" s="33" t="str">
        <f t="shared" si="314"/>
        <v/>
      </c>
      <c r="E1070" s="33" t="s">
        <v>185</v>
      </c>
      <c r="F1070" s="13" t="s">
        <v>185</v>
      </c>
      <c r="G1070" s="152" t="s">
        <v>185</v>
      </c>
      <c r="H1070" s="155"/>
      <c r="I1070" s="33" t="str">
        <f t="shared" si="315"/>
        <v>Cancel</v>
      </c>
      <c r="J1070" s="186" t="s">
        <v>2706</v>
      </c>
      <c r="K1070" s="155" t="s">
        <v>728</v>
      </c>
      <c r="L1070" s="17" t="s">
        <v>67</v>
      </c>
      <c r="M1070" s="13" t="s">
        <v>60</v>
      </c>
      <c r="N1070" s="13">
        <v>1</v>
      </c>
      <c r="O1070" s="13"/>
      <c r="P1070" s="33" t="str">
        <f t="shared" si="316"/>
        <v>MAIN UNIT</v>
      </c>
      <c r="Q1070" s="13" t="s">
        <v>68</v>
      </c>
      <c r="R1070" s="13" t="s">
        <v>62</v>
      </c>
      <c r="S1070" s="13" t="s">
        <v>50</v>
      </c>
      <c r="T1070" s="13" t="s">
        <v>83</v>
      </c>
      <c r="U1070" s="13" t="s">
        <v>70</v>
      </c>
      <c r="V1070" s="13" t="s">
        <v>94</v>
      </c>
      <c r="W1070" s="13" t="s">
        <v>64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499582152.5142017</v>
      </c>
      <c r="AJ1070" s="19">
        <f t="shared" si="320"/>
        <v>59520528.679470733</v>
      </c>
      <c r="AK1070" s="20">
        <f t="shared" si="321"/>
        <v>0.11914062257814291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  <c r="AU1070" s="22" t="s">
        <v>3240</v>
      </c>
    </row>
    <row r="1071" spans="1:47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54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2284</v>
      </c>
      <c r="K1071" s="155" t="s">
        <v>2285</v>
      </c>
      <c r="L1071" s="17" t="s">
        <v>67</v>
      </c>
      <c r="M1071" s="13" t="s">
        <v>60</v>
      </c>
      <c r="N1071" s="13">
        <v>1</v>
      </c>
      <c r="O1071" s="13"/>
      <c r="P1071" s="33" t="str">
        <f t="shared" si="316"/>
        <v>MAIN UNIT</v>
      </c>
      <c r="Q1071" s="13" t="s">
        <v>68</v>
      </c>
      <c r="R1071" s="13" t="s">
        <v>62</v>
      </c>
      <c r="S1071" s="13" t="s">
        <v>50</v>
      </c>
      <c r="T1071" s="13" t="s">
        <v>168</v>
      </c>
      <c r="U1071" s="13" t="s">
        <v>89</v>
      </c>
      <c r="V1071" s="13" t="s">
        <v>84</v>
      </c>
      <c r="W1071" s="13" t="s">
        <v>64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  <c r="AU1071" s="22" t="s">
        <v>3240</v>
      </c>
    </row>
    <row r="1072" spans="1:47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47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964</v>
      </c>
      <c r="K1072" s="155" t="s">
        <v>965</v>
      </c>
      <c r="L1072" s="17" t="s">
        <v>67</v>
      </c>
      <c r="M1072" s="13" t="s">
        <v>60</v>
      </c>
      <c r="N1072" s="13">
        <v>1</v>
      </c>
      <c r="O1072" s="13"/>
      <c r="P1072" s="33" t="str">
        <f t="shared" si="316"/>
        <v>MAIN UNIT</v>
      </c>
      <c r="Q1072" s="13" t="s">
        <v>68</v>
      </c>
      <c r="R1072" s="13" t="s">
        <v>62</v>
      </c>
      <c r="S1072" s="13" t="s">
        <v>50</v>
      </c>
      <c r="T1072" s="13" t="s">
        <v>93</v>
      </c>
      <c r="U1072" s="13" t="s">
        <v>70</v>
      </c>
      <c r="V1072" s="13" t="s">
        <v>169</v>
      </c>
      <c r="W1072" s="13" t="s">
        <v>64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  <c r="AU1072" s="22" t="s">
        <v>3240</v>
      </c>
    </row>
    <row r="1073" spans="1:47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48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1090</v>
      </c>
      <c r="K1073" s="155" t="s">
        <v>1091</v>
      </c>
      <c r="L1073" s="17" t="s">
        <v>92</v>
      </c>
      <c r="M1073" s="13" t="s">
        <v>60</v>
      </c>
      <c r="N1073" s="13">
        <v>1</v>
      </c>
      <c r="O1073" s="13"/>
      <c r="P1073" s="33" t="str">
        <f t="shared" si="316"/>
        <v>MAIN UNIT</v>
      </c>
      <c r="Q1073" s="13" t="s">
        <v>61</v>
      </c>
      <c r="R1073" s="13" t="s">
        <v>62</v>
      </c>
      <c r="S1073" s="13" t="s">
        <v>50</v>
      </c>
      <c r="T1073" s="13" t="s">
        <v>93</v>
      </c>
      <c r="U1073" s="13" t="s">
        <v>70</v>
      </c>
      <c r="V1073" s="13" t="s">
        <v>102</v>
      </c>
      <c r="W1073" s="13" t="s">
        <v>703</v>
      </c>
      <c r="X1073" s="135">
        <v>800000</v>
      </c>
      <c r="Y1073" s="156" t="s">
        <v>1083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  <c r="AU1073" s="22" t="s">
        <v>3240</v>
      </c>
    </row>
    <row r="1074" spans="1:47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48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1090</v>
      </c>
      <c r="K1074" s="155" t="s">
        <v>1091</v>
      </c>
      <c r="L1074" s="17" t="s">
        <v>67</v>
      </c>
      <c r="M1074" s="13" t="s">
        <v>60</v>
      </c>
      <c r="N1074" s="13">
        <v>1</v>
      </c>
      <c r="O1074" s="13"/>
      <c r="P1074" s="33" t="str">
        <f t="shared" si="316"/>
        <v>MAIN UNIT</v>
      </c>
      <c r="Q1074" s="13" t="s">
        <v>61</v>
      </c>
      <c r="R1074" s="13" t="s">
        <v>62</v>
      </c>
      <c r="S1074" s="13" t="s">
        <v>50</v>
      </c>
      <c r="T1074" s="13" t="s">
        <v>93</v>
      </c>
      <c r="U1074" s="13" t="s">
        <v>70</v>
      </c>
      <c r="V1074" s="13" t="s">
        <v>102</v>
      </c>
      <c r="W1074" s="13" t="s">
        <v>703</v>
      </c>
      <c r="X1074" s="135">
        <v>850000</v>
      </c>
      <c r="Y1074" s="156" t="s">
        <v>1083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  <c r="AU1074" s="22" t="s">
        <v>3240</v>
      </c>
    </row>
    <row r="1075" spans="1:47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53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1725</v>
      </c>
      <c r="K1075" s="155" t="s">
        <v>1726</v>
      </c>
      <c r="L1075" s="17" t="s">
        <v>67</v>
      </c>
      <c r="M1075" s="13" t="s">
        <v>60</v>
      </c>
      <c r="N1075" s="13">
        <v>1</v>
      </c>
      <c r="O1075" s="13"/>
      <c r="P1075" s="33" t="str">
        <f t="shared" si="316"/>
        <v>MAIN UNIT</v>
      </c>
      <c r="Q1075" s="13" t="s">
        <v>68</v>
      </c>
      <c r="R1075" s="13" t="s">
        <v>62</v>
      </c>
      <c r="S1075" s="13" t="s">
        <v>50</v>
      </c>
      <c r="T1075" s="13" t="s">
        <v>93</v>
      </c>
      <c r="U1075" s="13" t="s">
        <v>70</v>
      </c>
      <c r="V1075" s="13" t="s">
        <v>169</v>
      </c>
      <c r="W1075" s="13" t="s">
        <v>64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  <c r="AU1075" s="22" t="s">
        <v>3240</v>
      </c>
    </row>
    <row r="1076" spans="1:47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48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1169</v>
      </c>
      <c r="K1076" s="155" t="s">
        <v>1170</v>
      </c>
      <c r="L1076" s="17" t="s">
        <v>92</v>
      </c>
      <c r="M1076" s="13" t="s">
        <v>60</v>
      </c>
      <c r="N1076" s="13">
        <v>1</v>
      </c>
      <c r="O1076" s="13"/>
      <c r="P1076" s="33" t="str">
        <f t="shared" si="316"/>
        <v>MAIN UNIT</v>
      </c>
      <c r="Q1076" s="13" t="s">
        <v>68</v>
      </c>
      <c r="R1076" s="13" t="s">
        <v>62</v>
      </c>
      <c r="S1076" s="13" t="s">
        <v>49</v>
      </c>
      <c r="T1076" s="13" t="s">
        <v>78</v>
      </c>
      <c r="U1076" s="13" t="s">
        <v>79</v>
      </c>
      <c r="V1076" s="13" t="s">
        <v>126</v>
      </c>
      <c r="W1076" s="13" t="s">
        <v>109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  <c r="AU1076" s="22" t="s">
        <v>3751</v>
      </c>
    </row>
    <row r="1077" spans="1:47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48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1442</v>
      </c>
      <c r="K1077" s="155" t="s">
        <v>1170</v>
      </c>
      <c r="L1077" s="17" t="s">
        <v>92</v>
      </c>
      <c r="M1077" s="13" t="s">
        <v>60</v>
      </c>
      <c r="N1077" s="13">
        <v>1</v>
      </c>
      <c r="O1077" s="13"/>
      <c r="P1077" s="33" t="str">
        <f t="shared" si="316"/>
        <v>MAIN UNIT</v>
      </c>
      <c r="Q1077" s="13" t="s">
        <v>61</v>
      </c>
      <c r="R1077" s="13" t="s">
        <v>62</v>
      </c>
      <c r="S1077" s="13" t="s">
        <v>49</v>
      </c>
      <c r="T1077" s="13" t="s">
        <v>78</v>
      </c>
      <c r="U1077" s="13" t="s">
        <v>79</v>
      </c>
      <c r="V1077" s="13" t="s">
        <v>126</v>
      </c>
      <c r="W1077" s="13" t="s">
        <v>109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  <c r="AU1077" s="22" t="s">
        <v>3751</v>
      </c>
    </row>
    <row r="1078" spans="1:47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48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1507</v>
      </c>
      <c r="K1078" s="155" t="s">
        <v>1170</v>
      </c>
      <c r="L1078" s="17" t="s">
        <v>92</v>
      </c>
      <c r="M1078" s="13" t="s">
        <v>60</v>
      </c>
      <c r="N1078" s="13">
        <v>1</v>
      </c>
      <c r="O1078" s="13"/>
      <c r="P1078" s="33" t="str">
        <f t="shared" si="316"/>
        <v>MAIN UNIT</v>
      </c>
      <c r="Q1078" s="13" t="s">
        <v>61</v>
      </c>
      <c r="R1078" s="13" t="s">
        <v>62</v>
      </c>
      <c r="S1078" s="13" t="s">
        <v>49</v>
      </c>
      <c r="T1078" s="13" t="s">
        <v>78</v>
      </c>
      <c r="U1078" s="13" t="s">
        <v>79</v>
      </c>
      <c r="V1078" s="13" t="s">
        <v>126</v>
      </c>
      <c r="W1078" s="13" t="s">
        <v>109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  <c r="AU1078" s="22" t="s">
        <v>3751</v>
      </c>
    </row>
    <row r="1079" spans="1:47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53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1874</v>
      </c>
      <c r="K1079" s="155" t="s">
        <v>1170</v>
      </c>
      <c r="L1079" s="17" t="s">
        <v>92</v>
      </c>
      <c r="M1079" s="13" t="s">
        <v>60</v>
      </c>
      <c r="N1079" s="13">
        <v>1</v>
      </c>
      <c r="O1079" s="13"/>
      <c r="P1079" s="33" t="str">
        <f t="shared" si="316"/>
        <v>MAIN UNIT</v>
      </c>
      <c r="Q1079" s="13" t="s">
        <v>61</v>
      </c>
      <c r="R1079" s="13" t="s">
        <v>62</v>
      </c>
      <c r="S1079" s="13" t="s">
        <v>49</v>
      </c>
      <c r="T1079" s="13" t="s">
        <v>78</v>
      </c>
      <c r="U1079" s="13" t="s">
        <v>79</v>
      </c>
      <c r="V1079" s="13" t="s">
        <v>126</v>
      </c>
      <c r="W1079" s="13" t="s">
        <v>109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  <c r="AU1079" s="22" t="s">
        <v>3751</v>
      </c>
    </row>
    <row r="1080" spans="1:47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53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1874</v>
      </c>
      <c r="K1080" s="155" t="s">
        <v>1170</v>
      </c>
      <c r="L1080" s="17" t="s">
        <v>92</v>
      </c>
      <c r="M1080" s="13" t="s">
        <v>60</v>
      </c>
      <c r="N1080" s="13">
        <v>1</v>
      </c>
      <c r="O1080" s="13"/>
      <c r="P1080" s="33" t="str">
        <f t="shared" si="316"/>
        <v>MAIN UNIT</v>
      </c>
      <c r="Q1080" s="13" t="s">
        <v>61</v>
      </c>
      <c r="R1080" s="13" t="s">
        <v>62</v>
      </c>
      <c r="S1080" s="13" t="s">
        <v>49</v>
      </c>
      <c r="T1080" s="13" t="s">
        <v>78</v>
      </c>
      <c r="U1080" s="13" t="s">
        <v>79</v>
      </c>
      <c r="V1080" s="13" t="s">
        <v>126</v>
      </c>
      <c r="W1080" s="13" t="s">
        <v>109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  <c r="AU1080" s="22" t="s">
        <v>3751</v>
      </c>
    </row>
    <row r="1081" spans="1:47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54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2447</v>
      </c>
      <c r="K1081" s="155" t="s">
        <v>1170</v>
      </c>
      <c r="L1081" s="17" t="s">
        <v>92</v>
      </c>
      <c r="M1081" s="13" t="s">
        <v>60</v>
      </c>
      <c r="N1081" s="13">
        <v>1</v>
      </c>
      <c r="O1081" s="13"/>
      <c r="P1081" s="33" t="str">
        <f t="shared" si="316"/>
        <v>MAIN UNIT</v>
      </c>
      <c r="Q1081" s="13" t="s">
        <v>61</v>
      </c>
      <c r="R1081" s="13" t="s">
        <v>62</v>
      </c>
      <c r="S1081" s="13" t="s">
        <v>49</v>
      </c>
      <c r="T1081" s="13" t="s">
        <v>78</v>
      </c>
      <c r="U1081" s="13" t="s">
        <v>79</v>
      </c>
      <c r="V1081" s="13" t="s">
        <v>126</v>
      </c>
      <c r="W1081" s="13" t="s">
        <v>64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  <c r="AU1081" s="22" t="s">
        <v>3757</v>
      </c>
    </row>
    <row r="1082" spans="1:47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54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2447</v>
      </c>
      <c r="K1082" s="155" t="s">
        <v>1170</v>
      </c>
      <c r="L1082" s="17" t="s">
        <v>92</v>
      </c>
      <c r="M1082" s="13" t="s">
        <v>60</v>
      </c>
      <c r="N1082" s="13">
        <v>1</v>
      </c>
      <c r="O1082" s="13"/>
      <c r="P1082" s="33" t="str">
        <f t="shared" si="316"/>
        <v>MAIN UNIT</v>
      </c>
      <c r="Q1082" s="13" t="s">
        <v>61</v>
      </c>
      <c r="R1082" s="13" t="s">
        <v>62</v>
      </c>
      <c r="S1082" s="13" t="s">
        <v>49</v>
      </c>
      <c r="T1082" s="13" t="s">
        <v>78</v>
      </c>
      <c r="U1082" s="13" t="s">
        <v>79</v>
      </c>
      <c r="V1082" s="13" t="s">
        <v>126</v>
      </c>
      <c r="W1082" s="13" t="s">
        <v>64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  <c r="AU1082" s="22" t="s">
        <v>3757</v>
      </c>
    </row>
    <row r="1083" spans="1:47" s="12" customFormat="1">
      <c r="A1083" s="33" t="str">
        <f t="shared" si="313"/>
        <v>cancel</v>
      </c>
      <c r="B1083" s="152"/>
      <c r="C1083" s="152" t="s">
        <v>185</v>
      </c>
      <c r="D1083" s="33" t="str">
        <f t="shared" si="314"/>
        <v/>
      </c>
      <c r="E1083" s="33" t="s">
        <v>185</v>
      </c>
      <c r="F1083" s="13" t="s">
        <v>185</v>
      </c>
      <c r="G1083" s="152" t="s">
        <v>185</v>
      </c>
      <c r="H1083" s="155"/>
      <c r="I1083" s="33" t="str">
        <f t="shared" si="315"/>
        <v>Cancel</v>
      </c>
      <c r="J1083" s="186" t="s">
        <v>2710</v>
      </c>
      <c r="K1083" s="155" t="s">
        <v>2711</v>
      </c>
      <c r="L1083" s="17" t="s">
        <v>92</v>
      </c>
      <c r="M1083" s="13" t="s">
        <v>60</v>
      </c>
      <c r="N1083" s="13">
        <v>1</v>
      </c>
      <c r="O1083" s="13"/>
      <c r="P1083" s="33" t="str">
        <f t="shared" si="316"/>
        <v>MAIN UNIT</v>
      </c>
      <c r="Q1083" s="13" t="s">
        <v>68</v>
      </c>
      <c r="R1083" s="13" t="s">
        <v>62</v>
      </c>
      <c r="S1083" s="13" t="s">
        <v>49</v>
      </c>
      <c r="T1083" s="13" t="s">
        <v>78</v>
      </c>
      <c r="U1083" s="13" t="s">
        <v>79</v>
      </c>
      <c r="V1083" s="13" t="s">
        <v>112</v>
      </c>
      <c r="W1083" s="13" t="s">
        <v>64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499582152.5142017</v>
      </c>
      <c r="AJ1083" s="19">
        <f t="shared" si="320"/>
        <v>59520528.679470733</v>
      </c>
      <c r="AK1083" s="20">
        <f t="shared" si="321"/>
        <v>0.11914062257814291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  <c r="AU1083" s="22" t="s">
        <v>3750</v>
      </c>
    </row>
    <row r="1084" spans="1:47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48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1195</v>
      </c>
      <c r="K1084" s="155" t="s">
        <v>1196</v>
      </c>
      <c r="L1084" s="17" t="s">
        <v>67</v>
      </c>
      <c r="M1084" s="13" t="s">
        <v>60</v>
      </c>
      <c r="N1084" s="13">
        <v>1</v>
      </c>
      <c r="O1084" s="13"/>
      <c r="P1084" s="33" t="str">
        <f t="shared" si="316"/>
        <v>MAIN UNIT</v>
      </c>
      <c r="Q1084" s="13" t="s">
        <v>61</v>
      </c>
      <c r="R1084" s="13" t="s">
        <v>62</v>
      </c>
      <c r="S1084" s="13" t="s">
        <v>49</v>
      </c>
      <c r="T1084" s="13" t="s">
        <v>78</v>
      </c>
      <c r="U1084" s="13" t="s">
        <v>79</v>
      </c>
      <c r="V1084" s="13" t="s">
        <v>1186</v>
      </c>
      <c r="W1084" s="13" t="s">
        <v>109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  <c r="AU1084" s="22" t="s">
        <v>3751</v>
      </c>
    </row>
    <row r="1085" spans="1:47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3098</v>
      </c>
      <c r="K1085" s="155" t="s">
        <v>3099</v>
      </c>
      <c r="L1085" s="17" t="s">
        <v>67</v>
      </c>
      <c r="M1085" s="13" t="s">
        <v>60</v>
      </c>
      <c r="N1085" s="13">
        <v>1</v>
      </c>
      <c r="O1085" s="13"/>
      <c r="P1085" s="33" t="str">
        <f t="shared" si="316"/>
        <v>MAIN UNIT</v>
      </c>
      <c r="Q1085" s="13" t="s">
        <v>61</v>
      </c>
      <c r="R1085" s="13" t="s">
        <v>62</v>
      </c>
      <c r="S1085" s="13" t="s">
        <v>49</v>
      </c>
      <c r="T1085" s="13" t="s">
        <v>78</v>
      </c>
      <c r="U1085" s="13" t="s">
        <v>79</v>
      </c>
      <c r="V1085" s="13" t="s">
        <v>126</v>
      </c>
      <c r="W1085" s="13" t="s">
        <v>109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  <c r="AU1085" s="22" t="s">
        <v>3751</v>
      </c>
    </row>
    <row r="1086" spans="1:47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3098</v>
      </c>
      <c r="K1086" s="155" t="s">
        <v>3099</v>
      </c>
      <c r="L1086" s="17" t="s">
        <v>67</v>
      </c>
      <c r="M1086" s="13" t="s">
        <v>60</v>
      </c>
      <c r="N1086" s="13">
        <v>1</v>
      </c>
      <c r="O1086" s="13"/>
      <c r="P1086" s="33" t="str">
        <f t="shared" si="316"/>
        <v>MAIN UNIT</v>
      </c>
      <c r="Q1086" s="13" t="s">
        <v>61</v>
      </c>
      <c r="R1086" s="13" t="s">
        <v>62</v>
      </c>
      <c r="S1086" s="13" t="s">
        <v>49</v>
      </c>
      <c r="T1086" s="13" t="s">
        <v>78</v>
      </c>
      <c r="U1086" s="13" t="s">
        <v>79</v>
      </c>
      <c r="V1086" s="13" t="s">
        <v>126</v>
      </c>
      <c r="W1086" s="13" t="s">
        <v>109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  <c r="AU1086" s="22" t="s">
        <v>3751</v>
      </c>
    </row>
    <row r="1087" spans="1:47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41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300</v>
      </c>
      <c r="K1087" s="155" t="s">
        <v>301</v>
      </c>
      <c r="L1087" s="17" t="s">
        <v>59</v>
      </c>
      <c r="M1087" s="13" t="s">
        <v>60</v>
      </c>
      <c r="N1087" s="13">
        <v>1</v>
      </c>
      <c r="O1087" s="13"/>
      <c r="P1087" s="33" t="str">
        <f t="shared" si="316"/>
        <v>MAIN UNIT</v>
      </c>
      <c r="Q1087" s="13" t="s">
        <v>61</v>
      </c>
      <c r="R1087" s="13" t="s">
        <v>62</v>
      </c>
      <c r="S1087" s="13" t="s">
        <v>49</v>
      </c>
      <c r="T1087" s="13" t="s">
        <v>78</v>
      </c>
      <c r="U1087" s="13" t="s">
        <v>79</v>
      </c>
      <c r="V1087" s="13" t="s">
        <v>112</v>
      </c>
      <c r="W1087" s="13" t="s">
        <v>109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302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  <c r="AU1087" s="22" t="s">
        <v>3751</v>
      </c>
    </row>
    <row r="1088" spans="1:47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53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1722</v>
      </c>
      <c r="K1088" s="155" t="s">
        <v>301</v>
      </c>
      <c r="L1088" s="17" t="s">
        <v>67</v>
      </c>
      <c r="M1088" s="13" t="s">
        <v>60</v>
      </c>
      <c r="N1088" s="13">
        <v>1</v>
      </c>
      <c r="O1088" s="13"/>
      <c r="P1088" s="33" t="str">
        <f t="shared" si="316"/>
        <v>MAIN UNIT</v>
      </c>
      <c r="Q1088" s="13" t="s">
        <v>61</v>
      </c>
      <c r="R1088" s="13" t="s">
        <v>62</v>
      </c>
      <c r="S1088" s="13" t="s">
        <v>49</v>
      </c>
      <c r="T1088" s="13" t="s">
        <v>78</v>
      </c>
      <c r="U1088" s="13" t="s">
        <v>79</v>
      </c>
      <c r="V1088" s="13" t="s">
        <v>112</v>
      </c>
      <c r="W1088" s="13" t="s">
        <v>109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  <c r="AU1088" s="22" t="s">
        <v>3751</v>
      </c>
    </row>
    <row r="1089" spans="1:47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53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1722</v>
      </c>
      <c r="K1089" s="155" t="s">
        <v>301</v>
      </c>
      <c r="L1089" s="17" t="s">
        <v>67</v>
      </c>
      <c r="M1089" s="13" t="s">
        <v>60</v>
      </c>
      <c r="N1089" s="13">
        <v>1</v>
      </c>
      <c r="O1089" s="13"/>
      <c r="P1089" s="33" t="str">
        <f t="shared" si="316"/>
        <v>MAIN UNIT</v>
      </c>
      <c r="Q1089" s="13" t="s">
        <v>61</v>
      </c>
      <c r="R1089" s="13" t="s">
        <v>62</v>
      </c>
      <c r="S1089" s="13" t="s">
        <v>49</v>
      </c>
      <c r="T1089" s="13" t="s">
        <v>78</v>
      </c>
      <c r="U1089" s="13" t="s">
        <v>79</v>
      </c>
      <c r="V1089" s="13" t="s">
        <v>112</v>
      </c>
      <c r="W1089" s="13" t="s">
        <v>109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  <c r="AU1089" s="22" t="s">
        <v>3751</v>
      </c>
    </row>
    <row r="1090" spans="1:47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41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497</v>
      </c>
      <c r="K1090" s="155" t="s">
        <v>498</v>
      </c>
      <c r="L1090" s="17" t="s">
        <v>67</v>
      </c>
      <c r="M1090" s="13" t="s">
        <v>60</v>
      </c>
      <c r="N1090" s="13">
        <v>1</v>
      </c>
      <c r="O1090" s="13"/>
      <c r="P1090" s="33" t="str">
        <f t="shared" si="316"/>
        <v>MAIN UNIT</v>
      </c>
      <c r="Q1090" s="13" t="s">
        <v>61</v>
      </c>
      <c r="R1090" s="13" t="s">
        <v>62</v>
      </c>
      <c r="S1090" s="13" t="s">
        <v>49</v>
      </c>
      <c r="T1090" s="13" t="s">
        <v>78</v>
      </c>
      <c r="U1090" s="13" t="s">
        <v>79</v>
      </c>
      <c r="V1090" s="13" t="s">
        <v>134</v>
      </c>
      <c r="W1090" s="13" t="s">
        <v>109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  <c r="AU1090" s="22" t="s">
        <v>3751</v>
      </c>
    </row>
    <row r="1091" spans="1:47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41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499</v>
      </c>
      <c r="K1091" s="155" t="s">
        <v>498</v>
      </c>
      <c r="L1091" s="17" t="s">
        <v>92</v>
      </c>
      <c r="M1091" s="13" t="s">
        <v>60</v>
      </c>
      <c r="N1091" s="13">
        <v>1</v>
      </c>
      <c r="O1091" s="13"/>
      <c r="P1091" s="33" t="str">
        <f t="shared" si="316"/>
        <v>MAIN UNIT</v>
      </c>
      <c r="Q1091" s="13" t="s">
        <v>61</v>
      </c>
      <c r="R1091" s="13" t="s">
        <v>62</v>
      </c>
      <c r="S1091" s="13" t="s">
        <v>49</v>
      </c>
      <c r="T1091" s="13" t="s">
        <v>78</v>
      </c>
      <c r="U1091" s="13" t="s">
        <v>79</v>
      </c>
      <c r="V1091" s="13" t="s">
        <v>134</v>
      </c>
      <c r="W1091" s="13" t="s">
        <v>109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  <c r="AU1091" s="22" t="s">
        <v>3751</v>
      </c>
    </row>
    <row r="1092" spans="1:47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55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2502</v>
      </c>
      <c r="K1092" s="155" t="s">
        <v>2503</v>
      </c>
      <c r="L1092" s="17" t="s">
        <v>92</v>
      </c>
      <c r="M1092" s="13" t="s">
        <v>60</v>
      </c>
      <c r="N1092" s="13">
        <v>1</v>
      </c>
      <c r="O1092" s="13"/>
      <c r="P1092" s="33" t="str">
        <f t="shared" si="316"/>
        <v>MAIN UNIT</v>
      </c>
      <c r="Q1092" s="13" t="s">
        <v>68</v>
      </c>
      <c r="R1092" s="13" t="s">
        <v>62</v>
      </c>
      <c r="S1092" s="13" t="s">
        <v>49</v>
      </c>
      <c r="T1092" s="13" t="s">
        <v>78</v>
      </c>
      <c r="U1092" s="13" t="s">
        <v>79</v>
      </c>
      <c r="V1092" s="13" t="s">
        <v>2396</v>
      </c>
      <c r="W1092" s="13" t="s">
        <v>64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  <c r="AU1092" s="22" t="s">
        <v>3757</v>
      </c>
    </row>
    <row r="1093" spans="1:47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55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2502</v>
      </c>
      <c r="K1093" s="155" t="s">
        <v>2503</v>
      </c>
      <c r="L1093" s="17" t="s">
        <v>92</v>
      </c>
      <c r="M1093" s="13" t="s">
        <v>60</v>
      </c>
      <c r="N1093" s="13">
        <v>1</v>
      </c>
      <c r="O1093" s="13"/>
      <c r="P1093" s="33" t="str">
        <f t="shared" si="316"/>
        <v>MAIN UNIT</v>
      </c>
      <c r="Q1093" s="13" t="s">
        <v>68</v>
      </c>
      <c r="R1093" s="13" t="s">
        <v>62</v>
      </c>
      <c r="S1093" s="13" t="s">
        <v>49</v>
      </c>
      <c r="T1093" s="13" t="s">
        <v>78</v>
      </c>
      <c r="U1093" s="13" t="s">
        <v>79</v>
      </c>
      <c r="V1093" s="13" t="s">
        <v>2396</v>
      </c>
      <c r="W1093" s="13" t="s">
        <v>64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  <c r="AU1093" s="22" t="s">
        <v>3757</v>
      </c>
    </row>
    <row r="1094" spans="1:47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48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1078</v>
      </c>
      <c r="K1094" s="155" t="s">
        <v>1079</v>
      </c>
      <c r="L1094" s="17" t="s">
        <v>92</v>
      </c>
      <c r="M1094" s="13" t="s">
        <v>60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61</v>
      </c>
      <c r="R1094" s="13" t="s">
        <v>62</v>
      </c>
      <c r="S1094" s="13" t="s">
        <v>52</v>
      </c>
      <c r="T1094" s="13" t="s">
        <v>141</v>
      </c>
      <c r="U1094" s="13" t="s">
        <v>1077</v>
      </c>
      <c r="V1094" s="13" t="s">
        <v>143</v>
      </c>
      <c r="W1094" s="13" t="s">
        <v>64</v>
      </c>
      <c r="X1094" s="135">
        <v>1080000</v>
      </c>
      <c r="Y1094" s="156" t="s">
        <v>1058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  <c r="AU1094" s="22" t="s">
        <v>3240</v>
      </c>
    </row>
    <row r="1095" spans="1:47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48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1088</v>
      </c>
      <c r="K1095" s="155" t="s">
        <v>1089</v>
      </c>
      <c r="L1095" s="17" t="s">
        <v>92</v>
      </c>
      <c r="M1095" s="13" t="s">
        <v>60</v>
      </c>
      <c r="N1095" s="13">
        <v>1</v>
      </c>
      <c r="O1095" s="13"/>
      <c r="P1095" s="33" t="str">
        <f t="shared" si="332"/>
        <v>MAIN UNIT</v>
      </c>
      <c r="Q1095" s="13" t="s">
        <v>61</v>
      </c>
      <c r="R1095" s="13" t="s">
        <v>62</v>
      </c>
      <c r="S1095" s="13" t="s">
        <v>52</v>
      </c>
      <c r="T1095" s="13" t="s">
        <v>141</v>
      </c>
      <c r="U1095" s="13" t="s">
        <v>1077</v>
      </c>
      <c r="V1095" s="13" t="s">
        <v>143</v>
      </c>
      <c r="W1095" s="13" t="s">
        <v>64</v>
      </c>
      <c r="X1095" s="135">
        <v>1130000</v>
      </c>
      <c r="Y1095" s="156" t="s">
        <v>1058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  <c r="AU1095" s="22" t="s">
        <v>3240</v>
      </c>
    </row>
    <row r="1096" spans="1:47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53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2952</v>
      </c>
      <c r="K1096" s="155" t="s">
        <v>2953</v>
      </c>
      <c r="L1096" s="17" t="s">
        <v>2609</v>
      </c>
      <c r="M1096" s="13" t="s">
        <v>2607</v>
      </c>
      <c r="N1096" s="13">
        <v>1</v>
      </c>
      <c r="O1096" s="13"/>
      <c r="P1096" s="33" t="str">
        <f t="shared" si="332"/>
        <v>MAIN UNIT</v>
      </c>
      <c r="Q1096" s="13" t="s">
        <v>68</v>
      </c>
      <c r="R1096" s="13" t="s">
        <v>2055</v>
      </c>
      <c r="S1096" s="13" t="s">
        <v>52</v>
      </c>
      <c r="T1096" s="13" t="s">
        <v>141</v>
      </c>
      <c r="U1096" s="13" t="s">
        <v>1077</v>
      </c>
      <c r="V1096" s="13" t="s">
        <v>143</v>
      </c>
      <c r="W1096" s="13" t="s">
        <v>64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  <c r="AU1096" s="22" t="s">
        <v>3240</v>
      </c>
    </row>
    <row r="1097" spans="1:47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48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1493</v>
      </c>
      <c r="K1097" s="155" t="s">
        <v>2924</v>
      </c>
      <c r="L1097" s="17" t="s">
        <v>2778</v>
      </c>
      <c r="M1097" s="13" t="s">
        <v>2607</v>
      </c>
      <c r="N1097" s="13">
        <v>1</v>
      </c>
      <c r="O1097" s="13"/>
      <c r="P1097" s="33" t="str">
        <f t="shared" si="332"/>
        <v>MAIN UNIT</v>
      </c>
      <c r="Q1097" s="13" t="s">
        <v>68</v>
      </c>
      <c r="R1097" s="13" t="s">
        <v>2055</v>
      </c>
      <c r="S1097" s="13" t="s">
        <v>52</v>
      </c>
      <c r="T1097" s="13" t="s">
        <v>141</v>
      </c>
      <c r="U1097" s="13" t="s">
        <v>1077</v>
      </c>
      <c r="V1097" s="13" t="s">
        <v>143</v>
      </c>
      <c r="W1097" s="13" t="s">
        <v>64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  <c r="AU1097" s="22" t="s">
        <v>3240</v>
      </c>
    </row>
    <row r="1098" spans="1:47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54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3044</v>
      </c>
      <c r="K1098" s="155" t="s">
        <v>2924</v>
      </c>
      <c r="L1098" s="17" t="s">
        <v>2778</v>
      </c>
      <c r="M1098" s="13" t="s">
        <v>2607</v>
      </c>
      <c r="N1098" s="13">
        <v>1</v>
      </c>
      <c r="O1098" s="13"/>
      <c r="P1098" s="33" t="str">
        <f t="shared" si="332"/>
        <v>MAIN UNIT</v>
      </c>
      <c r="Q1098" s="13" t="s">
        <v>61</v>
      </c>
      <c r="R1098" s="13" t="s">
        <v>2055</v>
      </c>
      <c r="S1098" s="13" t="s">
        <v>52</v>
      </c>
      <c r="T1098" s="13" t="s">
        <v>141</v>
      </c>
      <c r="U1098" s="13" t="s">
        <v>1077</v>
      </c>
      <c r="V1098" s="13" t="s">
        <v>143</v>
      </c>
      <c r="W1098" s="13" t="s">
        <v>64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  <c r="AU1098" s="22" t="s">
        <v>3240</v>
      </c>
    </row>
    <row r="1099" spans="1:47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53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2964</v>
      </c>
      <c r="K1099" s="155" t="s">
        <v>2965</v>
      </c>
      <c r="L1099" s="17" t="s">
        <v>2611</v>
      </c>
      <c r="M1099" s="13" t="s">
        <v>2607</v>
      </c>
      <c r="N1099" s="13">
        <v>1</v>
      </c>
      <c r="O1099" s="13"/>
      <c r="P1099" s="33" t="str">
        <f t="shared" si="332"/>
        <v>MAIN UNIT</v>
      </c>
      <c r="Q1099" s="13" t="s">
        <v>68</v>
      </c>
      <c r="R1099" s="13" t="s">
        <v>2055</v>
      </c>
      <c r="S1099" s="13" t="s">
        <v>52</v>
      </c>
      <c r="T1099" s="13" t="s">
        <v>141</v>
      </c>
      <c r="U1099" s="13" t="s">
        <v>142</v>
      </c>
      <c r="V1099" s="13" t="s">
        <v>2856</v>
      </c>
      <c r="W1099" s="13" t="s">
        <v>64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  <c r="AU1099" s="22" t="s">
        <v>3750</v>
      </c>
    </row>
    <row r="1100" spans="1:47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48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1094</v>
      </c>
      <c r="K1100" s="155" t="s">
        <v>1095</v>
      </c>
      <c r="L1100" s="17" t="s">
        <v>67</v>
      </c>
      <c r="M1100" s="13" t="s">
        <v>60</v>
      </c>
      <c r="N1100" s="13">
        <v>5</v>
      </c>
      <c r="O1100" s="13"/>
      <c r="P1100" s="33" t="str">
        <f t="shared" si="332"/>
        <v>MAIN UNIT</v>
      </c>
      <c r="Q1100" s="13" t="s">
        <v>61</v>
      </c>
      <c r="R1100" s="13" t="s">
        <v>62</v>
      </c>
      <c r="S1100" s="13" t="s">
        <v>52</v>
      </c>
      <c r="T1100" s="13" t="s">
        <v>141</v>
      </c>
      <c r="U1100" s="13" t="s">
        <v>1077</v>
      </c>
      <c r="V1100" s="13" t="s">
        <v>143</v>
      </c>
      <c r="W1100" s="13" t="s">
        <v>64</v>
      </c>
      <c r="X1100" s="135">
        <v>631290</v>
      </c>
      <c r="Y1100" s="156" t="s">
        <v>1058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  <c r="AU1100" s="22" t="s">
        <v>3240</v>
      </c>
    </row>
    <row r="1101" spans="1:47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48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1094</v>
      </c>
      <c r="K1101" s="155" t="s">
        <v>1095</v>
      </c>
      <c r="L1101" s="17" t="s">
        <v>293</v>
      </c>
      <c r="M1101" s="13" t="s">
        <v>60</v>
      </c>
      <c r="N1101" s="13">
        <v>3</v>
      </c>
      <c r="O1101" s="13"/>
      <c r="P1101" s="33" t="str">
        <f t="shared" si="332"/>
        <v>MAIN UNIT</v>
      </c>
      <c r="Q1101" s="13" t="s">
        <v>61</v>
      </c>
      <c r="R1101" s="13" t="s">
        <v>62</v>
      </c>
      <c r="S1101" s="13" t="s">
        <v>52</v>
      </c>
      <c r="T1101" s="13" t="s">
        <v>141</v>
      </c>
      <c r="U1101" s="13" t="s">
        <v>1077</v>
      </c>
      <c r="V1101" s="13" t="s">
        <v>143</v>
      </c>
      <c r="W1101" s="13" t="s">
        <v>64</v>
      </c>
      <c r="X1101" s="135">
        <v>1500000</v>
      </c>
      <c r="Y1101" s="156" t="s">
        <v>1058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  <c r="AU1101" s="22" t="s">
        <v>3240</v>
      </c>
    </row>
    <row r="1102" spans="1:47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47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2852</v>
      </c>
      <c r="K1102" s="155" t="s">
        <v>2853</v>
      </c>
      <c r="L1102" s="17" t="s">
        <v>2837</v>
      </c>
      <c r="M1102" s="13" t="s">
        <v>2832</v>
      </c>
      <c r="N1102" s="13">
        <v>1</v>
      </c>
      <c r="O1102" s="13"/>
      <c r="P1102" s="33" t="str">
        <f t="shared" si="332"/>
        <v>MAIN UNIT</v>
      </c>
      <c r="Q1102" s="13" t="s">
        <v>68</v>
      </c>
      <c r="R1102" s="13" t="s">
        <v>2055</v>
      </c>
      <c r="S1102" s="13" t="s">
        <v>52</v>
      </c>
      <c r="T1102" s="13" t="s">
        <v>141</v>
      </c>
      <c r="U1102" s="13" t="s">
        <v>142</v>
      </c>
      <c r="V1102" s="13" t="s">
        <v>2828</v>
      </c>
      <c r="W1102" s="13" t="s">
        <v>64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  <c r="AU1102" s="22" t="s">
        <v>3240</v>
      </c>
    </row>
    <row r="1103" spans="1:47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48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1094</v>
      </c>
      <c r="K1103" s="155" t="s">
        <v>1095</v>
      </c>
      <c r="L1103" s="17" t="s">
        <v>2780</v>
      </c>
      <c r="M1103" s="13" t="s">
        <v>60</v>
      </c>
      <c r="N1103" s="13">
        <v>1</v>
      </c>
      <c r="O1103" s="13"/>
      <c r="P1103" s="33" t="str">
        <f t="shared" si="332"/>
        <v>MAIN UNIT</v>
      </c>
      <c r="Q1103" s="13" t="s">
        <v>61</v>
      </c>
      <c r="R1103" s="13" t="s">
        <v>2055</v>
      </c>
      <c r="S1103" s="13" t="s">
        <v>52</v>
      </c>
      <c r="T1103" s="13" t="s">
        <v>141</v>
      </c>
      <c r="U1103" s="13" t="s">
        <v>1077</v>
      </c>
      <c r="V1103" s="13" t="s">
        <v>143</v>
      </c>
      <c r="W1103" s="13" t="s">
        <v>64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  <c r="AU1103" s="22" t="s">
        <v>3240</v>
      </c>
    </row>
    <row r="1104" spans="1:47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48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1094</v>
      </c>
      <c r="K1104" s="155" t="s">
        <v>1095</v>
      </c>
      <c r="L1104" s="17" t="s">
        <v>2904</v>
      </c>
      <c r="M1104" s="13" t="s">
        <v>2832</v>
      </c>
      <c r="N1104" s="13">
        <v>1</v>
      </c>
      <c r="O1104" s="13"/>
      <c r="P1104" s="33" t="str">
        <f t="shared" si="332"/>
        <v>MAIN UNIT</v>
      </c>
      <c r="Q1104" s="13" t="s">
        <v>61</v>
      </c>
      <c r="R1104" s="13" t="s">
        <v>2055</v>
      </c>
      <c r="S1104" s="13" t="s">
        <v>52</v>
      </c>
      <c r="T1104" s="13" t="s">
        <v>141</v>
      </c>
      <c r="U1104" s="13" t="s">
        <v>1077</v>
      </c>
      <c r="V1104" s="13" t="s">
        <v>143</v>
      </c>
      <c r="W1104" s="13" t="s">
        <v>64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  <c r="AU1104" s="22" t="s">
        <v>3240</v>
      </c>
    </row>
    <row r="1105" spans="1:47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48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1094</v>
      </c>
      <c r="K1105" s="155" t="s">
        <v>1095</v>
      </c>
      <c r="L1105" s="17" t="s">
        <v>2778</v>
      </c>
      <c r="M1105" s="13" t="s">
        <v>2607</v>
      </c>
      <c r="N1105" s="13">
        <v>1</v>
      </c>
      <c r="O1105" s="13"/>
      <c r="P1105" s="33" t="str">
        <f t="shared" si="332"/>
        <v>MAIN UNIT</v>
      </c>
      <c r="Q1105" s="13" t="s">
        <v>61</v>
      </c>
      <c r="R1105" s="13" t="s">
        <v>2055</v>
      </c>
      <c r="S1105" s="13" t="s">
        <v>52</v>
      </c>
      <c r="T1105" s="13" t="s">
        <v>141</v>
      </c>
      <c r="U1105" s="13" t="s">
        <v>1077</v>
      </c>
      <c r="V1105" s="13" t="s">
        <v>143</v>
      </c>
      <c r="W1105" s="13" t="s">
        <v>64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  <c r="AU1105" s="22" t="s">
        <v>3240</v>
      </c>
    </row>
    <row r="1106" spans="1:47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41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289</v>
      </c>
      <c r="K1106" s="155" t="s">
        <v>290</v>
      </c>
      <c r="L1106" s="17" t="s">
        <v>67</v>
      </c>
      <c r="M1106" s="13" t="s">
        <v>60</v>
      </c>
      <c r="N1106" s="13">
        <v>1</v>
      </c>
      <c r="O1106" s="13"/>
      <c r="P1106" s="33" t="str">
        <f t="shared" si="332"/>
        <v>MAIN UNIT</v>
      </c>
      <c r="Q1106" s="13" t="s">
        <v>61</v>
      </c>
      <c r="R1106" s="13" t="s">
        <v>62</v>
      </c>
      <c r="S1106" s="13" t="s">
        <v>52</v>
      </c>
      <c r="T1106" s="13" t="s">
        <v>141</v>
      </c>
      <c r="U1106" s="13" t="s">
        <v>142</v>
      </c>
      <c r="V1106" s="13" t="s">
        <v>143</v>
      </c>
      <c r="W1106" s="13" t="s">
        <v>64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  <c r="AU1106" s="22" t="s">
        <v>3240</v>
      </c>
    </row>
    <row r="1107" spans="1:47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41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546</v>
      </c>
      <c r="K1107" s="155" t="s">
        <v>290</v>
      </c>
      <c r="L1107" s="17" t="s">
        <v>92</v>
      </c>
      <c r="M1107" s="13" t="s">
        <v>60</v>
      </c>
      <c r="N1107" s="13">
        <v>1</v>
      </c>
      <c r="O1107" s="13"/>
      <c r="P1107" s="33" t="str">
        <f t="shared" si="332"/>
        <v>MAIN UNIT</v>
      </c>
      <c r="Q1107" s="13" t="s">
        <v>68</v>
      </c>
      <c r="R1107" s="13" t="s">
        <v>62</v>
      </c>
      <c r="S1107" s="13" t="s">
        <v>52</v>
      </c>
      <c r="T1107" s="13" t="s">
        <v>141</v>
      </c>
      <c r="U1107" s="13" t="s">
        <v>142</v>
      </c>
      <c r="V1107" s="13" t="s">
        <v>143</v>
      </c>
      <c r="W1107" s="13" t="s">
        <v>64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61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  <c r="AU1107" s="22" t="s">
        <v>3240</v>
      </c>
    </row>
    <row r="1108" spans="1:47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47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679</v>
      </c>
      <c r="K1108" s="155" t="s">
        <v>290</v>
      </c>
      <c r="L1108" s="17" t="s">
        <v>67</v>
      </c>
      <c r="M1108" s="13" t="s">
        <v>60</v>
      </c>
      <c r="N1108" s="13">
        <v>1</v>
      </c>
      <c r="O1108" s="13"/>
      <c r="P1108" s="33" t="str">
        <f t="shared" si="332"/>
        <v>MAIN UNIT</v>
      </c>
      <c r="Q1108" s="13" t="s">
        <v>68</v>
      </c>
      <c r="R1108" s="13" t="s">
        <v>62</v>
      </c>
      <c r="S1108" s="13" t="s">
        <v>52</v>
      </c>
      <c r="T1108" s="13" t="s">
        <v>141</v>
      </c>
      <c r="U1108" s="13" t="s">
        <v>142</v>
      </c>
      <c r="V1108" s="13" t="s">
        <v>143</v>
      </c>
      <c r="W1108" s="13" t="s">
        <v>64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  <c r="AU1108" s="22" t="s">
        <v>3240</v>
      </c>
    </row>
    <row r="1109" spans="1:47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41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519</v>
      </c>
      <c r="K1109" s="155" t="s">
        <v>527</v>
      </c>
      <c r="L1109" s="17" t="s">
        <v>67</v>
      </c>
      <c r="M1109" s="13" t="s">
        <v>60</v>
      </c>
      <c r="N1109" s="13">
        <v>1</v>
      </c>
      <c r="O1109" s="13"/>
      <c r="P1109" s="33" t="str">
        <f t="shared" si="332"/>
        <v>MAIN UNIT</v>
      </c>
      <c r="Q1109" s="13" t="s">
        <v>68</v>
      </c>
      <c r="R1109" s="13" t="s">
        <v>62</v>
      </c>
      <c r="S1109" s="13" t="s">
        <v>52</v>
      </c>
      <c r="T1109" s="13" t="s">
        <v>141</v>
      </c>
      <c r="U1109" s="13" t="s">
        <v>142</v>
      </c>
      <c r="V1109" s="13" t="s">
        <v>143</v>
      </c>
      <c r="W1109" s="13" t="s">
        <v>64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61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  <c r="AU1109" s="22" t="s">
        <v>3240</v>
      </c>
    </row>
    <row r="1110" spans="1:47" s="12" customFormat="1">
      <c r="A1110" s="33" t="str">
        <f t="shared" si="329"/>
        <v>cancel</v>
      </c>
      <c r="B1110" s="152"/>
      <c r="C1110" s="152" t="s">
        <v>185</v>
      </c>
      <c r="D1110" s="33" t="str">
        <f t="shared" si="330"/>
        <v/>
      </c>
      <c r="E1110" s="33" t="s">
        <v>185</v>
      </c>
      <c r="F1110" s="13" t="s">
        <v>185</v>
      </c>
      <c r="G1110" s="152" t="s">
        <v>185</v>
      </c>
      <c r="H1110" s="155"/>
      <c r="I1110" s="33" t="str">
        <f t="shared" si="331"/>
        <v>Cancel</v>
      </c>
      <c r="J1110" s="186" t="s">
        <v>1493</v>
      </c>
      <c r="K1110" s="155" t="s">
        <v>2742</v>
      </c>
      <c r="L1110" s="17" t="s">
        <v>67</v>
      </c>
      <c r="M1110" s="13" t="s">
        <v>60</v>
      </c>
      <c r="N1110" s="13">
        <v>1</v>
      </c>
      <c r="O1110" s="13"/>
      <c r="P1110" s="33" t="str">
        <f t="shared" si="332"/>
        <v>MAIN UNIT</v>
      </c>
      <c r="Q1110" s="13" t="s">
        <v>68</v>
      </c>
      <c r="R1110" s="13" t="s">
        <v>62</v>
      </c>
      <c r="S1110" s="13" t="s">
        <v>52</v>
      </c>
      <c r="T1110" s="13" t="s">
        <v>141</v>
      </c>
      <c r="U1110" s="13" t="s">
        <v>1077</v>
      </c>
      <c r="V1110" s="13" t="s">
        <v>143</v>
      </c>
      <c r="W1110" s="13" t="s">
        <v>64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499582152.5142017</v>
      </c>
      <c r="AJ1110" s="19">
        <f t="shared" si="336"/>
        <v>59520528.679470733</v>
      </c>
      <c r="AK1110" s="20">
        <f t="shared" si="337"/>
        <v>0.11914062257814291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  <c r="AU1110" s="22" t="s">
        <v>3240</v>
      </c>
    </row>
    <row r="1111" spans="1:47" s="12" customFormat="1">
      <c r="A1111" s="33" t="str">
        <f t="shared" si="329"/>
        <v>cancel</v>
      </c>
      <c r="B1111" s="152"/>
      <c r="C1111" s="152" t="s">
        <v>185</v>
      </c>
      <c r="D1111" s="33" t="str">
        <f t="shared" si="330"/>
        <v/>
      </c>
      <c r="E1111" s="33" t="s">
        <v>185</v>
      </c>
      <c r="F1111" s="13" t="s">
        <v>185</v>
      </c>
      <c r="G1111" s="152" t="s">
        <v>185</v>
      </c>
      <c r="H1111" s="155"/>
      <c r="I1111" s="33" t="str">
        <f t="shared" si="331"/>
        <v>Cancel</v>
      </c>
      <c r="J1111" s="186" t="s">
        <v>1493</v>
      </c>
      <c r="K1111" s="155" t="s">
        <v>2742</v>
      </c>
      <c r="L1111" s="17" t="s">
        <v>67</v>
      </c>
      <c r="M1111" s="13" t="s">
        <v>60</v>
      </c>
      <c r="N1111" s="13">
        <v>1</v>
      </c>
      <c r="O1111" s="13"/>
      <c r="P1111" s="33" t="str">
        <f t="shared" si="332"/>
        <v>MAIN UNIT</v>
      </c>
      <c r="Q1111" s="13" t="s">
        <v>68</v>
      </c>
      <c r="R1111" s="13" t="s">
        <v>62</v>
      </c>
      <c r="S1111" s="13" t="s">
        <v>52</v>
      </c>
      <c r="T1111" s="13" t="s">
        <v>141</v>
      </c>
      <c r="U1111" s="13" t="s">
        <v>1077</v>
      </c>
      <c r="V1111" s="13" t="s">
        <v>143</v>
      </c>
      <c r="W1111" s="13" t="s">
        <v>64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499582152.5142017</v>
      </c>
      <c r="AJ1111" s="19">
        <f t="shared" si="336"/>
        <v>59520528.679470733</v>
      </c>
      <c r="AK1111" s="20">
        <f t="shared" si="337"/>
        <v>0.11914062257814291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  <c r="AU1111" s="22" t="s">
        <v>3240</v>
      </c>
    </row>
    <row r="1112" spans="1:47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41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419</v>
      </c>
      <c r="K1112" s="155" t="s">
        <v>420</v>
      </c>
      <c r="L1112" s="17" t="s">
        <v>421</v>
      </c>
      <c r="M1112" s="13" t="s">
        <v>422</v>
      </c>
      <c r="N1112" s="13">
        <v>1</v>
      </c>
      <c r="O1112" s="13"/>
      <c r="P1112" s="33" t="str">
        <f t="shared" si="332"/>
        <v>MAIN UNIT</v>
      </c>
      <c r="Q1112" s="13" t="s">
        <v>68</v>
      </c>
      <c r="R1112" s="13" t="s">
        <v>62</v>
      </c>
      <c r="S1112" s="13" t="s">
        <v>52</v>
      </c>
      <c r="T1112" s="13" t="s">
        <v>141</v>
      </c>
      <c r="U1112" s="13" t="s">
        <v>142</v>
      </c>
      <c r="V1112" s="13" t="s">
        <v>143</v>
      </c>
      <c r="W1112" s="13" t="s">
        <v>64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423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  <c r="AU1112" s="22" t="s">
        <v>3240</v>
      </c>
    </row>
    <row r="1113" spans="1:47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48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1493</v>
      </c>
      <c r="K1113" s="155" t="s">
        <v>1494</v>
      </c>
      <c r="L1113" s="17" t="s">
        <v>516</v>
      </c>
      <c r="M1113" s="13" t="s">
        <v>60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61</v>
      </c>
      <c r="R1113" s="13" t="s">
        <v>62</v>
      </c>
      <c r="S1113" s="13" t="s">
        <v>52</v>
      </c>
      <c r="T1113" s="13" t="s">
        <v>141</v>
      </c>
      <c r="U1113" s="13" t="s">
        <v>1077</v>
      </c>
      <c r="V1113" s="13" t="s">
        <v>143</v>
      </c>
      <c r="W1113" s="13" t="s">
        <v>64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  <c r="AU1113" s="22" t="s">
        <v>3240</v>
      </c>
    </row>
    <row r="1114" spans="1:47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48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1233</v>
      </c>
      <c r="K1114" s="155" t="s">
        <v>1234</v>
      </c>
      <c r="L1114" s="17" t="s">
        <v>67</v>
      </c>
      <c r="M1114" s="13" t="s">
        <v>60</v>
      </c>
      <c r="N1114" s="13">
        <v>1</v>
      </c>
      <c r="O1114" s="13"/>
      <c r="P1114" s="33" t="str">
        <f t="shared" si="332"/>
        <v>MAIN UNIT</v>
      </c>
      <c r="Q1114" s="13" t="s">
        <v>68</v>
      </c>
      <c r="R1114" s="13" t="s">
        <v>62</v>
      </c>
      <c r="S1114" s="13" t="s">
        <v>52</v>
      </c>
      <c r="T1114" s="13" t="s">
        <v>141</v>
      </c>
      <c r="U1114" s="13" t="s">
        <v>1077</v>
      </c>
      <c r="V1114" s="13" t="s">
        <v>143</v>
      </c>
      <c r="W1114" s="13" t="s">
        <v>64</v>
      </c>
      <c r="X1114" s="135">
        <v>550000</v>
      </c>
      <c r="Y1114" s="156" t="s">
        <v>1058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  <c r="AU1114" s="22" t="s">
        <v>3240</v>
      </c>
    </row>
    <row r="1115" spans="1:47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48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1233</v>
      </c>
      <c r="K1115" s="155" t="s">
        <v>1234</v>
      </c>
      <c r="L1115" s="17" t="s">
        <v>67</v>
      </c>
      <c r="M1115" s="13" t="s">
        <v>60</v>
      </c>
      <c r="N1115" s="13">
        <v>1</v>
      </c>
      <c r="O1115" s="13"/>
      <c r="P1115" s="33" t="str">
        <f t="shared" si="332"/>
        <v>MAIN UNIT</v>
      </c>
      <c r="Q1115" s="13" t="s">
        <v>68</v>
      </c>
      <c r="R1115" s="13" t="s">
        <v>62</v>
      </c>
      <c r="S1115" s="13" t="s">
        <v>52</v>
      </c>
      <c r="T1115" s="13" t="s">
        <v>141</v>
      </c>
      <c r="U1115" s="13" t="s">
        <v>1077</v>
      </c>
      <c r="V1115" s="13" t="s">
        <v>143</v>
      </c>
      <c r="W1115" s="13" t="s">
        <v>64</v>
      </c>
      <c r="X1115" s="135">
        <v>550000</v>
      </c>
      <c r="Y1115" s="156" t="s">
        <v>1058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  <c r="AU1115" s="22" t="s">
        <v>3240</v>
      </c>
    </row>
    <row r="1116" spans="1:47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48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1215</v>
      </c>
      <c r="K1116" s="155" t="s">
        <v>1216</v>
      </c>
      <c r="L1116" s="17" t="s">
        <v>67</v>
      </c>
      <c r="M1116" s="13" t="s">
        <v>60</v>
      </c>
      <c r="N1116" s="13">
        <v>1</v>
      </c>
      <c r="O1116" s="13"/>
      <c r="P1116" s="33" t="str">
        <f t="shared" si="332"/>
        <v>MAIN UNIT</v>
      </c>
      <c r="Q1116" s="13" t="s">
        <v>68</v>
      </c>
      <c r="R1116" s="13" t="s">
        <v>62</v>
      </c>
      <c r="S1116" s="13" t="s">
        <v>52</v>
      </c>
      <c r="T1116" s="13" t="s">
        <v>141</v>
      </c>
      <c r="U1116" s="13" t="s">
        <v>1077</v>
      </c>
      <c r="V1116" s="13" t="s">
        <v>143</v>
      </c>
      <c r="W1116" s="13" t="s">
        <v>64</v>
      </c>
      <c r="X1116" s="135">
        <v>824500</v>
      </c>
      <c r="Y1116" s="156" t="s">
        <v>1058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  <c r="AU1116" s="22" t="s">
        <v>3240</v>
      </c>
    </row>
    <row r="1117" spans="1:47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48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1215</v>
      </c>
      <c r="K1117" s="155" t="s">
        <v>1216</v>
      </c>
      <c r="L1117" s="17" t="s">
        <v>2788</v>
      </c>
      <c r="M1117" s="13" t="s">
        <v>2607</v>
      </c>
      <c r="N1117" s="13">
        <v>1</v>
      </c>
      <c r="O1117" s="13"/>
      <c r="P1117" s="33" t="str">
        <f t="shared" si="332"/>
        <v>MAIN UNIT</v>
      </c>
      <c r="Q1117" s="13" t="s">
        <v>68</v>
      </c>
      <c r="R1117" s="13" t="s">
        <v>2055</v>
      </c>
      <c r="S1117" s="13" t="s">
        <v>52</v>
      </c>
      <c r="T1117" s="13" t="s">
        <v>141</v>
      </c>
      <c r="U1117" s="13" t="s">
        <v>1077</v>
      </c>
      <c r="V1117" s="13" t="s">
        <v>143</v>
      </c>
      <c r="W1117" s="13" t="s">
        <v>64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  <c r="AU1117" s="22" t="s">
        <v>3240</v>
      </c>
    </row>
    <row r="1118" spans="1:47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48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1215</v>
      </c>
      <c r="K1118" s="155" t="s">
        <v>1216</v>
      </c>
      <c r="L1118" s="17" t="s">
        <v>2906</v>
      </c>
      <c r="M1118" s="13" t="s">
        <v>2054</v>
      </c>
      <c r="N1118" s="13">
        <v>1</v>
      </c>
      <c r="O1118" s="13"/>
      <c r="P1118" s="33" t="str">
        <f t="shared" si="332"/>
        <v>MAIN UNIT</v>
      </c>
      <c r="Q1118" s="13" t="s">
        <v>68</v>
      </c>
      <c r="R1118" s="13" t="s">
        <v>2055</v>
      </c>
      <c r="S1118" s="13" t="s">
        <v>52</v>
      </c>
      <c r="T1118" s="13" t="s">
        <v>141</v>
      </c>
      <c r="U1118" s="13" t="s">
        <v>1077</v>
      </c>
      <c r="V1118" s="13" t="s">
        <v>143</v>
      </c>
      <c r="W1118" s="13" t="s">
        <v>64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  <c r="AU1118" s="22" t="s">
        <v>3240</v>
      </c>
    </row>
    <row r="1119" spans="1:47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48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1215</v>
      </c>
      <c r="K1119" s="155" t="s">
        <v>1216</v>
      </c>
      <c r="L1119" s="17" t="s">
        <v>2889</v>
      </c>
      <c r="M1119" s="13" t="s">
        <v>377</v>
      </c>
      <c r="N1119" s="13">
        <v>1</v>
      </c>
      <c r="O1119" s="13"/>
      <c r="P1119" s="33" t="str">
        <f t="shared" si="332"/>
        <v>MAIN UNIT</v>
      </c>
      <c r="Q1119" s="13" t="s">
        <v>68</v>
      </c>
      <c r="R1119" s="13" t="s">
        <v>2055</v>
      </c>
      <c r="S1119" s="13" t="s">
        <v>52</v>
      </c>
      <c r="T1119" s="13" t="s">
        <v>141</v>
      </c>
      <c r="U1119" s="13" t="s">
        <v>1077</v>
      </c>
      <c r="V1119" s="13" t="s">
        <v>143</v>
      </c>
      <c r="W1119" s="13" t="s">
        <v>64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  <c r="AU1119" s="22" t="s">
        <v>3240</v>
      </c>
    </row>
    <row r="1120" spans="1:47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3437</v>
      </c>
      <c r="K1120" s="29" t="s">
        <v>2343</v>
      </c>
      <c r="L1120" s="17" t="s">
        <v>3068</v>
      </c>
      <c r="M1120" s="22" t="s">
        <v>2054</v>
      </c>
      <c r="N1120" s="22">
        <v>1</v>
      </c>
      <c r="O1120" s="22"/>
      <c r="P1120" s="33" t="str">
        <f t="shared" si="332"/>
        <v>MAIN UNIT</v>
      </c>
      <c r="Q1120" s="22" t="s">
        <v>68</v>
      </c>
      <c r="R1120" s="22" t="s">
        <v>2055</v>
      </c>
      <c r="S1120" s="22" t="s">
        <v>50</v>
      </c>
      <c r="T1120" s="22" t="s">
        <v>101</v>
      </c>
      <c r="U1120" s="22" t="s">
        <v>70</v>
      </c>
      <c r="V1120" s="22" t="s">
        <v>102</v>
      </c>
      <c r="W1120" s="22" t="s">
        <v>64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  <c r="AU1120" s="22" t="s">
        <v>3240</v>
      </c>
    </row>
    <row r="1121" spans="1:47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47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705</v>
      </c>
      <c r="K1121" s="155" t="s">
        <v>706</v>
      </c>
      <c r="L1121" s="17" t="s">
        <v>92</v>
      </c>
      <c r="M1121" s="13" t="s">
        <v>60</v>
      </c>
      <c r="N1121" s="13">
        <v>1</v>
      </c>
      <c r="O1121" s="13"/>
      <c r="P1121" s="33" t="str">
        <f t="shared" si="332"/>
        <v>MAIN UNIT</v>
      </c>
      <c r="Q1121" s="13" t="s">
        <v>61</v>
      </c>
      <c r="R1121" s="13" t="s">
        <v>62</v>
      </c>
      <c r="S1121" s="13" t="s">
        <v>52</v>
      </c>
      <c r="T1121" s="13" t="s">
        <v>141</v>
      </c>
      <c r="U1121" s="13" t="s">
        <v>142</v>
      </c>
      <c r="V1121" s="13" t="s">
        <v>143</v>
      </c>
      <c r="W1121" s="13" t="s">
        <v>64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  <c r="AU1121" s="22" t="s">
        <v>3240</v>
      </c>
    </row>
    <row r="1122" spans="1:47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47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705</v>
      </c>
      <c r="K1122" s="155" t="s">
        <v>706</v>
      </c>
      <c r="L1122" s="17" t="s">
        <v>67</v>
      </c>
      <c r="M1122" s="13" t="s">
        <v>60</v>
      </c>
      <c r="N1122" s="13">
        <v>1</v>
      </c>
      <c r="O1122" s="13"/>
      <c r="P1122" s="33" t="str">
        <f t="shared" si="332"/>
        <v>MAIN UNIT</v>
      </c>
      <c r="Q1122" s="13" t="s">
        <v>61</v>
      </c>
      <c r="R1122" s="13" t="s">
        <v>62</v>
      </c>
      <c r="S1122" s="13" t="s">
        <v>52</v>
      </c>
      <c r="T1122" s="13" t="s">
        <v>141</v>
      </c>
      <c r="U1122" s="13" t="s">
        <v>142</v>
      </c>
      <c r="V1122" s="13" t="s">
        <v>143</v>
      </c>
      <c r="W1122" s="13" t="s">
        <v>64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  <c r="AU1122" s="22" t="s">
        <v>3240</v>
      </c>
    </row>
    <row r="1123" spans="1:47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53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1764</v>
      </c>
      <c r="K1123" s="155" t="s">
        <v>1765</v>
      </c>
      <c r="L1123" s="17" t="s">
        <v>67</v>
      </c>
      <c r="M1123" s="13" t="s">
        <v>60</v>
      </c>
      <c r="N1123" s="13">
        <v>1</v>
      </c>
      <c r="O1123" s="13"/>
      <c r="P1123" s="33" t="str">
        <f t="shared" si="332"/>
        <v>MAIN UNIT</v>
      </c>
      <c r="Q1123" s="13" t="s">
        <v>61</v>
      </c>
      <c r="R1123" s="13" t="s">
        <v>62</v>
      </c>
      <c r="S1123" s="13" t="s">
        <v>52</v>
      </c>
      <c r="T1123" s="13" t="s">
        <v>141</v>
      </c>
      <c r="U1123" s="13" t="s">
        <v>1077</v>
      </c>
      <c r="V1123" s="13" t="s">
        <v>143</v>
      </c>
      <c r="W1123" s="13" t="s">
        <v>64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  <c r="AU1123" s="22" t="s">
        <v>3240</v>
      </c>
    </row>
    <row r="1124" spans="1:47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54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2412</v>
      </c>
      <c r="K1124" s="155" t="s">
        <v>1765</v>
      </c>
      <c r="L1124" s="17" t="s">
        <v>67</v>
      </c>
      <c r="M1124" s="13" t="s">
        <v>60</v>
      </c>
      <c r="N1124" s="13">
        <v>1</v>
      </c>
      <c r="O1124" s="13"/>
      <c r="P1124" s="33" t="str">
        <f t="shared" si="332"/>
        <v>MAIN UNIT</v>
      </c>
      <c r="Q1124" s="13" t="s">
        <v>61</v>
      </c>
      <c r="R1124" s="13" t="s">
        <v>62</v>
      </c>
      <c r="S1124" s="13" t="s">
        <v>52</v>
      </c>
      <c r="T1124" s="13" t="s">
        <v>141</v>
      </c>
      <c r="U1124" s="13" t="s">
        <v>1077</v>
      </c>
      <c r="V1124" s="13" t="s">
        <v>143</v>
      </c>
      <c r="W1124" s="13" t="s">
        <v>64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  <c r="AU1124" s="22" t="s">
        <v>3240</v>
      </c>
    </row>
    <row r="1125" spans="1:47" s="12" customFormat="1">
      <c r="A1125" s="33" t="str">
        <f t="shared" si="329"/>
        <v>cancel</v>
      </c>
      <c r="B1125" s="152"/>
      <c r="C1125" s="152" t="s">
        <v>185</v>
      </c>
      <c r="D1125" s="33" t="str">
        <f t="shared" si="330"/>
        <v/>
      </c>
      <c r="E1125" s="33" t="s">
        <v>185</v>
      </c>
      <c r="F1125" s="13" t="s">
        <v>185</v>
      </c>
      <c r="G1125" s="152" t="s">
        <v>1616</v>
      </c>
      <c r="H1125" s="155"/>
      <c r="I1125" s="33" t="str">
        <f t="shared" si="331"/>
        <v>Cancel</v>
      </c>
      <c r="J1125" s="186" t="s">
        <v>2760</v>
      </c>
      <c r="K1125" s="155" t="s">
        <v>1765</v>
      </c>
      <c r="L1125" s="17" t="s">
        <v>67</v>
      </c>
      <c r="M1125" s="13" t="s">
        <v>60</v>
      </c>
      <c r="N1125" s="13">
        <v>1</v>
      </c>
      <c r="O1125" s="13"/>
      <c r="P1125" s="33" t="str">
        <f t="shared" si="332"/>
        <v>MAIN UNIT</v>
      </c>
      <c r="Q1125" s="13" t="s">
        <v>68</v>
      </c>
      <c r="R1125" s="13" t="s">
        <v>62</v>
      </c>
      <c r="S1125" s="13" t="s">
        <v>52</v>
      </c>
      <c r="T1125" s="13" t="s">
        <v>141</v>
      </c>
      <c r="U1125" s="13" t="s">
        <v>1077</v>
      </c>
      <c r="V1125" s="13" t="s">
        <v>143</v>
      </c>
      <c r="W1125" s="13" t="s">
        <v>64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499582152.5142017</v>
      </c>
      <c r="AJ1125" s="19">
        <f t="shared" si="336"/>
        <v>59520528.679470733</v>
      </c>
      <c r="AK1125" s="20">
        <f t="shared" si="337"/>
        <v>0.11914062257814291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  <c r="AU1125" s="22" t="s">
        <v>3240</v>
      </c>
    </row>
    <row r="1126" spans="1:47" s="12" customFormat="1">
      <c r="A1126" s="33" t="str">
        <f t="shared" si="329"/>
        <v>cancel</v>
      </c>
      <c r="B1126" s="152"/>
      <c r="C1126" s="152" t="s">
        <v>185</v>
      </c>
      <c r="D1126" s="33" t="str">
        <f t="shared" si="330"/>
        <v/>
      </c>
      <c r="E1126" s="33" t="s">
        <v>185</v>
      </c>
      <c r="F1126" s="13" t="s">
        <v>185</v>
      </c>
      <c r="G1126" s="152" t="s">
        <v>1616</v>
      </c>
      <c r="H1126" s="155"/>
      <c r="I1126" s="33" t="str">
        <f t="shared" si="331"/>
        <v>Cancel</v>
      </c>
      <c r="J1126" s="186" t="s">
        <v>2760</v>
      </c>
      <c r="K1126" s="155" t="s">
        <v>1765</v>
      </c>
      <c r="L1126" s="17" t="s">
        <v>67</v>
      </c>
      <c r="M1126" s="13" t="s">
        <v>60</v>
      </c>
      <c r="N1126" s="13">
        <v>1</v>
      </c>
      <c r="O1126" s="13"/>
      <c r="P1126" s="33" t="str">
        <f t="shared" si="332"/>
        <v>MAIN UNIT</v>
      </c>
      <c r="Q1126" s="13" t="s">
        <v>68</v>
      </c>
      <c r="R1126" s="13" t="s">
        <v>62</v>
      </c>
      <c r="S1126" s="13" t="s">
        <v>52</v>
      </c>
      <c r="T1126" s="13" t="s">
        <v>141</v>
      </c>
      <c r="U1126" s="13" t="s">
        <v>1077</v>
      </c>
      <c r="V1126" s="13" t="s">
        <v>143</v>
      </c>
      <c r="W1126" s="13" t="s">
        <v>64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499582152.5142017</v>
      </c>
      <c r="AJ1126" s="19">
        <f t="shared" si="336"/>
        <v>59520528.679470733</v>
      </c>
      <c r="AK1126" s="20">
        <f t="shared" si="337"/>
        <v>0.11914062257814291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  <c r="AU1126" s="22" t="s">
        <v>3240</v>
      </c>
    </row>
    <row r="1127" spans="1:47" s="12" customFormat="1" ht="26.4">
      <c r="A1127" s="33" t="str">
        <f t="shared" si="329"/>
        <v>cancel</v>
      </c>
      <c r="B1127" s="152"/>
      <c r="C1127" s="152" t="s">
        <v>185</v>
      </c>
      <c r="D1127" s="33" t="str">
        <f t="shared" si="330"/>
        <v/>
      </c>
      <c r="E1127" s="33" t="s">
        <v>185</v>
      </c>
      <c r="F1127" s="13" t="s">
        <v>185</v>
      </c>
      <c r="G1127" s="152" t="s">
        <v>1616</v>
      </c>
      <c r="H1127" s="155"/>
      <c r="I1127" s="33" t="str">
        <f t="shared" si="331"/>
        <v>Cancel</v>
      </c>
      <c r="J1127" s="186" t="s">
        <v>2760</v>
      </c>
      <c r="K1127" s="155" t="s">
        <v>1765</v>
      </c>
      <c r="L1127" s="17" t="s">
        <v>516</v>
      </c>
      <c r="M1127" s="13" t="s">
        <v>60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68</v>
      </c>
      <c r="R1127" s="13" t="s">
        <v>62</v>
      </c>
      <c r="S1127" s="13" t="s">
        <v>52</v>
      </c>
      <c r="T1127" s="13" t="s">
        <v>141</v>
      </c>
      <c r="U1127" s="13" t="s">
        <v>1077</v>
      </c>
      <c r="V1127" s="13" t="s">
        <v>143</v>
      </c>
      <c r="W1127" s="13" t="s">
        <v>64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499582152.5142017</v>
      </c>
      <c r="AJ1127" s="19">
        <f t="shared" si="336"/>
        <v>59520528.679470733</v>
      </c>
      <c r="AK1127" s="20">
        <f t="shared" si="337"/>
        <v>0.11914062257814291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  <c r="AU1127" s="22" t="s">
        <v>3240</v>
      </c>
    </row>
    <row r="1128" spans="1:47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47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680</v>
      </c>
      <c r="K1128" s="155" t="s">
        <v>681</v>
      </c>
      <c r="L1128" s="17" t="s">
        <v>67</v>
      </c>
      <c r="M1128" s="13" t="s">
        <v>60</v>
      </c>
      <c r="N1128" s="13">
        <v>1</v>
      </c>
      <c r="O1128" s="13"/>
      <c r="P1128" s="33" t="str">
        <f t="shared" si="332"/>
        <v>MAIN UNIT</v>
      </c>
      <c r="Q1128" s="13" t="s">
        <v>61</v>
      </c>
      <c r="R1128" s="13" t="s">
        <v>62</v>
      </c>
      <c r="S1128" s="13" t="s">
        <v>52</v>
      </c>
      <c r="T1128" s="13" t="s">
        <v>141</v>
      </c>
      <c r="U1128" s="13" t="s">
        <v>142</v>
      </c>
      <c r="V1128" s="13" t="s">
        <v>143</v>
      </c>
      <c r="W1128" s="13" t="s">
        <v>64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  <c r="AU1128" s="22" t="s">
        <v>3240</v>
      </c>
    </row>
    <row r="1129" spans="1:47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47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680</v>
      </c>
      <c r="K1129" s="155" t="s">
        <v>681</v>
      </c>
      <c r="L1129" s="17" t="s">
        <v>67</v>
      </c>
      <c r="M1129" s="13" t="s">
        <v>60</v>
      </c>
      <c r="N1129" s="13">
        <v>1</v>
      </c>
      <c r="O1129" s="13"/>
      <c r="P1129" s="33" t="str">
        <f t="shared" si="332"/>
        <v>MAIN UNIT</v>
      </c>
      <c r="Q1129" s="13" t="s">
        <v>61</v>
      </c>
      <c r="R1129" s="13" t="s">
        <v>62</v>
      </c>
      <c r="S1129" s="13" t="s">
        <v>52</v>
      </c>
      <c r="T1129" s="13" t="s">
        <v>141</v>
      </c>
      <c r="U1129" s="13" t="s">
        <v>142</v>
      </c>
      <c r="V1129" s="13" t="s">
        <v>143</v>
      </c>
      <c r="W1129" s="13" t="s">
        <v>64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  <c r="AU1129" s="22" t="s">
        <v>3240</v>
      </c>
    </row>
    <row r="1130" spans="1:47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54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2200</v>
      </c>
      <c r="K1130" s="155" t="s">
        <v>2201</v>
      </c>
      <c r="L1130" s="17" t="s">
        <v>67</v>
      </c>
      <c r="M1130" s="13" t="s">
        <v>60</v>
      </c>
      <c r="N1130" s="13">
        <v>1</v>
      </c>
      <c r="O1130" s="13"/>
      <c r="P1130" s="33" t="str">
        <f t="shared" si="332"/>
        <v>MAIN UNIT</v>
      </c>
      <c r="Q1130" s="13" t="s">
        <v>61</v>
      </c>
      <c r="R1130" s="13" t="s">
        <v>62</v>
      </c>
      <c r="S1130" s="13" t="s">
        <v>52</v>
      </c>
      <c r="T1130" s="13" t="s">
        <v>141</v>
      </c>
      <c r="U1130" s="13" t="s">
        <v>1077</v>
      </c>
      <c r="V1130" s="13" t="s">
        <v>143</v>
      </c>
      <c r="W1130" s="13" t="s">
        <v>64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  <c r="AU1130" s="22" t="s">
        <v>3240</v>
      </c>
    </row>
    <row r="1131" spans="1:47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56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139</v>
      </c>
      <c r="K1131" s="155" t="s">
        <v>140</v>
      </c>
      <c r="L1131" s="17" t="s">
        <v>100</v>
      </c>
      <c r="M1131" s="13" t="s">
        <v>60</v>
      </c>
      <c r="N1131" s="13">
        <v>1</v>
      </c>
      <c r="O1131" s="13"/>
      <c r="P1131" s="33" t="str">
        <f t="shared" si="332"/>
        <v>MAIN UNIT</v>
      </c>
      <c r="Q1131" s="13" t="s">
        <v>68</v>
      </c>
      <c r="R1131" s="13" t="s">
        <v>62</v>
      </c>
      <c r="S1131" s="13" t="s">
        <v>52</v>
      </c>
      <c r="T1131" s="13" t="s">
        <v>141</v>
      </c>
      <c r="U1131" s="13" t="s">
        <v>142</v>
      </c>
      <c r="V1131" s="13" t="s">
        <v>143</v>
      </c>
      <c r="W1131" s="13" t="s">
        <v>64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144</v>
      </c>
      <c r="AM1131" s="17">
        <v>580000</v>
      </c>
      <c r="AN1131" s="17" t="s">
        <v>145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  <c r="AU1131" s="22" t="s">
        <v>3240</v>
      </c>
    </row>
    <row r="1132" spans="1:47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48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1360</v>
      </c>
      <c r="K1132" s="155" t="s">
        <v>1361</v>
      </c>
      <c r="L1132" s="17" t="s">
        <v>67</v>
      </c>
      <c r="M1132" s="13" t="s">
        <v>60</v>
      </c>
      <c r="N1132" s="13">
        <v>1</v>
      </c>
      <c r="O1132" s="13"/>
      <c r="P1132" s="33" t="str">
        <f t="shared" si="332"/>
        <v>MAIN UNIT</v>
      </c>
      <c r="Q1132" s="13" t="s">
        <v>61</v>
      </c>
      <c r="R1132" s="13" t="s">
        <v>62</v>
      </c>
      <c r="S1132" s="13" t="s">
        <v>51</v>
      </c>
      <c r="T1132" s="13" t="s">
        <v>349</v>
      </c>
      <c r="U1132" s="13" t="s">
        <v>149</v>
      </c>
      <c r="V1132" s="13" t="s">
        <v>1362</v>
      </c>
      <c r="W1132" s="13" t="s">
        <v>64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  <c r="AU1132" s="22" t="s">
        <v>3240</v>
      </c>
    </row>
    <row r="1133" spans="1:47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3372</v>
      </c>
      <c r="K1133" s="29" t="s">
        <v>2561</v>
      </c>
      <c r="L1133" s="17" t="s">
        <v>67</v>
      </c>
      <c r="M1133" s="22" t="s">
        <v>60</v>
      </c>
      <c r="N1133" s="22">
        <v>1</v>
      </c>
      <c r="O1133" s="22"/>
      <c r="P1133" s="33" t="str">
        <f t="shared" si="332"/>
        <v>MAIN UNIT</v>
      </c>
      <c r="Q1133" s="13" t="s">
        <v>61</v>
      </c>
      <c r="R1133" s="22" t="s">
        <v>62</v>
      </c>
      <c r="S1133" s="22" t="s">
        <v>50</v>
      </c>
      <c r="T1133" s="22" t="s">
        <v>325</v>
      </c>
      <c r="U1133" s="22" t="s">
        <v>70</v>
      </c>
      <c r="V1133" s="22" t="s">
        <v>1010</v>
      </c>
      <c r="W1133" s="22" t="s">
        <v>64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  <c r="AU1133" s="22" t="s">
        <v>3240</v>
      </c>
    </row>
    <row r="1134" spans="1:47" s="12" customFormat="1">
      <c r="A1134" s="33" t="str">
        <f t="shared" si="329"/>
        <v>cancel</v>
      </c>
      <c r="B1134" s="152"/>
      <c r="C1134" s="152" t="s">
        <v>185</v>
      </c>
      <c r="D1134" s="33" t="str">
        <f t="shared" si="330"/>
        <v/>
      </c>
      <c r="E1134" s="33" t="s">
        <v>185</v>
      </c>
      <c r="F1134" s="13" t="s">
        <v>185</v>
      </c>
      <c r="G1134" s="152" t="s">
        <v>185</v>
      </c>
      <c r="H1134" s="155"/>
      <c r="I1134" s="33" t="str">
        <f t="shared" si="331"/>
        <v>Cancel</v>
      </c>
      <c r="J1134" s="186" t="s">
        <v>2704</v>
      </c>
      <c r="K1134" s="155" t="s">
        <v>2705</v>
      </c>
      <c r="L1134" s="17" t="s">
        <v>92</v>
      </c>
      <c r="M1134" s="13" t="s">
        <v>60</v>
      </c>
      <c r="N1134" s="13">
        <v>1</v>
      </c>
      <c r="O1134" s="13"/>
      <c r="P1134" s="33" t="str">
        <f t="shared" si="332"/>
        <v>MAIN UNIT</v>
      </c>
      <c r="Q1134" s="13" t="s">
        <v>68</v>
      </c>
      <c r="R1134" s="13" t="s">
        <v>62</v>
      </c>
      <c r="S1134" s="13" t="s">
        <v>49</v>
      </c>
      <c r="T1134" s="13" t="s">
        <v>78</v>
      </c>
      <c r="U1134" s="13" t="s">
        <v>79</v>
      </c>
      <c r="V1134" s="13" t="s">
        <v>311</v>
      </c>
      <c r="W1134" s="13" t="s">
        <v>109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499582152.5142017</v>
      </c>
      <c r="AJ1134" s="19">
        <f t="shared" si="336"/>
        <v>59520528.679470733</v>
      </c>
      <c r="AK1134" s="20">
        <f t="shared" si="337"/>
        <v>0.11914062257814291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  <c r="AU1134" s="22" t="s">
        <v>3751</v>
      </c>
    </row>
    <row r="1135" spans="1:47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47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547</v>
      </c>
      <c r="K1135" s="155" t="s">
        <v>548</v>
      </c>
      <c r="L1135" s="17" t="s">
        <v>92</v>
      </c>
      <c r="M1135" s="13" t="s">
        <v>60</v>
      </c>
      <c r="N1135" s="13">
        <v>1</v>
      </c>
      <c r="O1135" s="13"/>
      <c r="P1135" s="33" t="str">
        <f t="shared" si="332"/>
        <v>MAIN UNIT</v>
      </c>
      <c r="Q1135" s="13" t="s">
        <v>61</v>
      </c>
      <c r="R1135" s="13" t="s">
        <v>62</v>
      </c>
      <c r="S1135" s="13" t="s">
        <v>370</v>
      </c>
      <c r="T1135" s="13" t="s">
        <v>78</v>
      </c>
      <c r="U1135" s="13" t="s">
        <v>263</v>
      </c>
      <c r="V1135" s="13" t="s">
        <v>549</v>
      </c>
      <c r="W1135" s="13" t="s">
        <v>109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  <c r="AU1135" s="22" t="s">
        <v>3752</v>
      </c>
    </row>
    <row r="1136" spans="1:47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48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1374</v>
      </c>
      <c r="K1136" s="155" t="s">
        <v>1375</v>
      </c>
      <c r="L1136" s="17" t="s">
        <v>92</v>
      </c>
      <c r="M1136" s="13" t="s">
        <v>60</v>
      </c>
      <c r="N1136" s="13">
        <v>1</v>
      </c>
      <c r="O1136" s="13"/>
      <c r="P1136" s="33" t="str">
        <f t="shared" si="332"/>
        <v>MAIN UNIT</v>
      </c>
      <c r="Q1136" s="13" t="s">
        <v>61</v>
      </c>
      <c r="R1136" s="13" t="s">
        <v>62</v>
      </c>
      <c r="S1136" s="13" t="s">
        <v>49</v>
      </c>
      <c r="T1136" s="13" t="s">
        <v>78</v>
      </c>
      <c r="U1136" s="13" t="s">
        <v>79</v>
      </c>
      <c r="V1136" s="13" t="s">
        <v>1140</v>
      </c>
      <c r="W1136" s="13" t="s">
        <v>109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  <c r="AU1136" s="22" t="s">
        <v>3751</v>
      </c>
    </row>
    <row r="1137" spans="1:47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53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1782</v>
      </c>
      <c r="K1137" s="155" t="s">
        <v>1783</v>
      </c>
      <c r="L1137" s="17" t="s">
        <v>67</v>
      </c>
      <c r="M1137" s="13" t="s">
        <v>60</v>
      </c>
      <c r="N1137" s="13">
        <v>1</v>
      </c>
      <c r="O1137" s="13"/>
      <c r="P1137" s="33" t="str">
        <f t="shared" si="332"/>
        <v>MAIN UNIT</v>
      </c>
      <c r="Q1137" s="13" t="s">
        <v>61</v>
      </c>
      <c r="R1137" s="13" t="s">
        <v>62</v>
      </c>
      <c r="S1137" s="13" t="s">
        <v>49</v>
      </c>
      <c r="T1137" s="13" t="s">
        <v>78</v>
      </c>
      <c r="U1137" s="13" t="s">
        <v>79</v>
      </c>
      <c r="V1137" s="13" t="s">
        <v>80</v>
      </c>
      <c r="W1137" s="13" t="s">
        <v>109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  <c r="AU1137" s="22" t="s">
        <v>3751</v>
      </c>
    </row>
    <row r="1138" spans="1:47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53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1782</v>
      </c>
      <c r="K1138" s="155" t="s">
        <v>1783</v>
      </c>
      <c r="L1138" s="17" t="s">
        <v>67</v>
      </c>
      <c r="M1138" s="13" t="s">
        <v>60</v>
      </c>
      <c r="N1138" s="13">
        <v>1</v>
      </c>
      <c r="O1138" s="13"/>
      <c r="P1138" s="33" t="str">
        <f t="shared" si="332"/>
        <v>MAIN UNIT</v>
      </c>
      <c r="Q1138" s="13" t="s">
        <v>61</v>
      </c>
      <c r="R1138" s="13" t="s">
        <v>62</v>
      </c>
      <c r="S1138" s="13" t="s">
        <v>49</v>
      </c>
      <c r="T1138" s="13" t="s">
        <v>78</v>
      </c>
      <c r="U1138" s="13" t="s">
        <v>79</v>
      </c>
      <c r="V1138" s="13" t="s">
        <v>80</v>
      </c>
      <c r="W1138" s="13" t="s">
        <v>109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  <c r="AU1138" s="22" t="s">
        <v>3751</v>
      </c>
    </row>
    <row r="1139" spans="1:47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54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2180</v>
      </c>
      <c r="K1139" s="155" t="s">
        <v>2181</v>
      </c>
      <c r="L1139" s="17" t="s">
        <v>92</v>
      </c>
      <c r="M1139" s="13" t="s">
        <v>60</v>
      </c>
      <c r="N1139" s="13">
        <v>1</v>
      </c>
      <c r="O1139" s="13"/>
      <c r="P1139" s="33" t="str">
        <f t="shared" si="332"/>
        <v>MAIN UNIT</v>
      </c>
      <c r="Q1139" s="13" t="s">
        <v>61</v>
      </c>
      <c r="R1139" s="13" t="s">
        <v>2135</v>
      </c>
      <c r="S1139" s="13" t="s">
        <v>2163</v>
      </c>
      <c r="T1139" s="13" t="s">
        <v>78</v>
      </c>
      <c r="U1139" s="13" t="s">
        <v>79</v>
      </c>
      <c r="V1139" s="13" t="s">
        <v>1311</v>
      </c>
      <c r="W1139" s="13" t="s">
        <v>1341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  <c r="AU1139" s="22" t="s">
        <v>3751</v>
      </c>
    </row>
    <row r="1140" spans="1:47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54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2180</v>
      </c>
      <c r="K1140" s="155" t="s">
        <v>2181</v>
      </c>
      <c r="L1140" s="17" t="s">
        <v>67</v>
      </c>
      <c r="M1140" s="13" t="s">
        <v>60</v>
      </c>
      <c r="N1140" s="13">
        <v>1</v>
      </c>
      <c r="O1140" s="13"/>
      <c r="P1140" s="33" t="str">
        <f t="shared" si="332"/>
        <v>MAIN UNIT</v>
      </c>
      <c r="Q1140" s="13" t="s">
        <v>61</v>
      </c>
      <c r="R1140" s="13" t="s">
        <v>2135</v>
      </c>
      <c r="S1140" s="13" t="s">
        <v>2163</v>
      </c>
      <c r="T1140" s="13" t="s">
        <v>78</v>
      </c>
      <c r="U1140" s="13" t="s">
        <v>79</v>
      </c>
      <c r="V1140" s="13" t="s">
        <v>1311</v>
      </c>
      <c r="W1140" s="13" t="s">
        <v>1341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  <c r="AU1140" s="22" t="s">
        <v>3751</v>
      </c>
    </row>
    <row r="1141" spans="1:47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55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2275</v>
      </c>
      <c r="K1141" s="155" t="s">
        <v>1783</v>
      </c>
      <c r="L1141" s="17" t="s">
        <v>67</v>
      </c>
      <c r="M1141" s="13" t="s">
        <v>60</v>
      </c>
      <c r="N1141" s="13">
        <v>1</v>
      </c>
      <c r="O1141" s="13"/>
      <c r="P1141" s="33" t="str">
        <f t="shared" si="332"/>
        <v>MAIN UNIT</v>
      </c>
      <c r="Q1141" s="13" t="s">
        <v>61</v>
      </c>
      <c r="R1141" s="13" t="s">
        <v>62</v>
      </c>
      <c r="S1141" s="13" t="s">
        <v>49</v>
      </c>
      <c r="T1141" s="13" t="s">
        <v>78</v>
      </c>
      <c r="U1141" s="13" t="s">
        <v>79</v>
      </c>
      <c r="V1141" s="13" t="s">
        <v>80</v>
      </c>
      <c r="W1141" s="13" t="s">
        <v>64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  <c r="AU1141" s="22" t="s">
        <v>3757</v>
      </c>
    </row>
    <row r="1142" spans="1:47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55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2275</v>
      </c>
      <c r="K1142" s="155" t="s">
        <v>1783</v>
      </c>
      <c r="L1142" s="17" t="s">
        <v>67</v>
      </c>
      <c r="M1142" s="13" t="s">
        <v>60</v>
      </c>
      <c r="N1142" s="13">
        <v>1</v>
      </c>
      <c r="O1142" s="13"/>
      <c r="P1142" s="33" t="str">
        <f t="shared" si="332"/>
        <v>MAIN UNIT</v>
      </c>
      <c r="Q1142" s="13" t="s">
        <v>61</v>
      </c>
      <c r="R1142" s="13" t="s">
        <v>62</v>
      </c>
      <c r="S1142" s="13" t="s">
        <v>49</v>
      </c>
      <c r="T1142" s="13" t="s">
        <v>78</v>
      </c>
      <c r="U1142" s="13" t="s">
        <v>79</v>
      </c>
      <c r="V1142" s="13" t="s">
        <v>80</v>
      </c>
      <c r="W1142" s="13" t="s">
        <v>64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  <c r="AU1142" s="22" t="s">
        <v>3757</v>
      </c>
    </row>
    <row r="1143" spans="1:47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3372</v>
      </c>
      <c r="K1143" s="29" t="s">
        <v>2561</v>
      </c>
      <c r="L1143" s="17" t="s">
        <v>67</v>
      </c>
      <c r="M1143" s="22" t="s">
        <v>60</v>
      </c>
      <c r="N1143" s="22">
        <v>1</v>
      </c>
      <c r="O1143" s="22"/>
      <c r="P1143" s="33" t="str">
        <f t="shared" si="332"/>
        <v>MAIN UNIT</v>
      </c>
      <c r="Q1143" s="13" t="s">
        <v>61</v>
      </c>
      <c r="R1143" s="22" t="s">
        <v>62</v>
      </c>
      <c r="S1143" s="22" t="s">
        <v>50</v>
      </c>
      <c r="T1143" s="22" t="s">
        <v>325</v>
      </c>
      <c r="U1143" s="22" t="s">
        <v>70</v>
      </c>
      <c r="V1143" s="22" t="s">
        <v>1010</v>
      </c>
      <c r="W1143" s="22" t="s">
        <v>64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  <c r="AU1143" s="22" t="s">
        <v>3240</v>
      </c>
    </row>
    <row r="1144" spans="1:47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3150</v>
      </c>
      <c r="K1144" s="155" t="s">
        <v>3151</v>
      </c>
      <c r="L1144" s="17" t="s">
        <v>92</v>
      </c>
      <c r="M1144" s="22" t="s">
        <v>60</v>
      </c>
      <c r="N1144" s="13">
        <v>1</v>
      </c>
      <c r="O1144" s="13"/>
      <c r="P1144" s="33" t="str">
        <f t="shared" si="332"/>
        <v>MAIN UNIT</v>
      </c>
      <c r="Q1144" s="13" t="s">
        <v>61</v>
      </c>
      <c r="R1144" s="13" t="s">
        <v>62</v>
      </c>
      <c r="S1144" s="13" t="s">
        <v>52</v>
      </c>
      <c r="T1144" s="13" t="s">
        <v>141</v>
      </c>
      <c r="U1144" s="13" t="s">
        <v>1077</v>
      </c>
      <c r="V1144" s="13" t="s">
        <v>143</v>
      </c>
      <c r="W1144" s="13" t="s">
        <v>64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  <c r="AU1144" s="22" t="s">
        <v>3240</v>
      </c>
    </row>
    <row r="1145" spans="1:47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48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1191</v>
      </c>
      <c r="K1145" s="155" t="s">
        <v>1192</v>
      </c>
      <c r="L1145" s="17" t="s">
        <v>92</v>
      </c>
      <c r="M1145" s="13" t="s">
        <v>60</v>
      </c>
      <c r="N1145" s="13">
        <v>1</v>
      </c>
      <c r="O1145" s="13"/>
      <c r="P1145" s="33" t="str">
        <f t="shared" si="332"/>
        <v>MAIN UNIT</v>
      </c>
      <c r="Q1145" s="13" t="s">
        <v>61</v>
      </c>
      <c r="R1145" s="13" t="s">
        <v>62</v>
      </c>
      <c r="S1145" s="13" t="s">
        <v>50</v>
      </c>
      <c r="T1145" s="13" t="s">
        <v>88</v>
      </c>
      <c r="U1145" s="13" t="s">
        <v>70</v>
      </c>
      <c r="V1145" s="13" t="s">
        <v>102</v>
      </c>
      <c r="W1145" s="13" t="s">
        <v>703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  <c r="AU1145" s="22" t="s">
        <v>3240</v>
      </c>
    </row>
    <row r="1146" spans="1:47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47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812</v>
      </c>
      <c r="K1146" s="155" t="s">
        <v>813</v>
      </c>
      <c r="L1146" s="17" t="s">
        <v>67</v>
      </c>
      <c r="M1146" s="13" t="s">
        <v>60</v>
      </c>
      <c r="N1146" s="13">
        <v>1</v>
      </c>
      <c r="O1146" s="13"/>
      <c r="P1146" s="33" t="str">
        <f t="shared" si="332"/>
        <v>MAIN UNIT</v>
      </c>
      <c r="Q1146" s="13" t="s">
        <v>68</v>
      </c>
      <c r="R1146" s="13" t="s">
        <v>701</v>
      </c>
      <c r="S1146" s="13" t="s">
        <v>50</v>
      </c>
      <c r="T1146" s="13" t="s">
        <v>88</v>
      </c>
      <c r="U1146" s="13" t="s">
        <v>70</v>
      </c>
      <c r="V1146" s="13" t="s">
        <v>702</v>
      </c>
      <c r="W1146" s="13" t="s">
        <v>703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  <c r="AU1146" s="22" t="s">
        <v>3240</v>
      </c>
    </row>
    <row r="1147" spans="1:47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53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1696</v>
      </c>
      <c r="K1147" s="155" t="s">
        <v>1697</v>
      </c>
      <c r="L1147" s="17" t="s">
        <v>92</v>
      </c>
      <c r="M1147" s="13" t="s">
        <v>60</v>
      </c>
      <c r="N1147" s="13">
        <v>1</v>
      </c>
      <c r="O1147" s="13"/>
      <c r="P1147" s="33" t="str">
        <f t="shared" si="332"/>
        <v>MAIN UNIT</v>
      </c>
      <c r="Q1147" s="13" t="s">
        <v>68</v>
      </c>
      <c r="R1147" s="13" t="s">
        <v>62</v>
      </c>
      <c r="S1147" s="13" t="s">
        <v>50</v>
      </c>
      <c r="T1147" s="13" t="s">
        <v>88</v>
      </c>
      <c r="U1147" s="13" t="s">
        <v>70</v>
      </c>
      <c r="V1147" s="13" t="s">
        <v>1010</v>
      </c>
      <c r="W1147" s="13" t="s">
        <v>64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  <c r="AU1147" s="22" t="s">
        <v>3240</v>
      </c>
    </row>
    <row r="1148" spans="1:47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41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416</v>
      </c>
      <c r="K1148" s="155" t="s">
        <v>417</v>
      </c>
      <c r="L1148" s="17" t="s">
        <v>92</v>
      </c>
      <c r="M1148" s="13" t="s">
        <v>60</v>
      </c>
      <c r="N1148" s="13">
        <v>1</v>
      </c>
      <c r="O1148" s="13"/>
      <c r="P1148" s="33" t="str">
        <f t="shared" si="332"/>
        <v>MAIN UNIT</v>
      </c>
      <c r="Q1148" s="13" t="s">
        <v>68</v>
      </c>
      <c r="R1148" s="13" t="s">
        <v>62</v>
      </c>
      <c r="S1148" s="13" t="s">
        <v>49</v>
      </c>
      <c r="T1148" s="13" t="s">
        <v>78</v>
      </c>
      <c r="U1148" s="13" t="s">
        <v>79</v>
      </c>
      <c r="V1148" s="13" t="s">
        <v>112</v>
      </c>
      <c r="W1148" s="13" t="s">
        <v>109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  <c r="AU1148" s="22" t="s">
        <v>3751</v>
      </c>
    </row>
    <row r="1149" spans="1:47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47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925</v>
      </c>
      <c r="K1149" s="155" t="s">
        <v>417</v>
      </c>
      <c r="L1149" s="17" t="s">
        <v>67</v>
      </c>
      <c r="M1149" s="13" t="s">
        <v>60</v>
      </c>
      <c r="N1149" s="13">
        <v>1</v>
      </c>
      <c r="O1149" s="13"/>
      <c r="P1149" s="33" t="str">
        <f t="shared" si="332"/>
        <v>MAIN UNIT</v>
      </c>
      <c r="Q1149" s="13" t="s">
        <v>61</v>
      </c>
      <c r="R1149" s="13" t="s">
        <v>62</v>
      </c>
      <c r="S1149" s="13" t="s">
        <v>49</v>
      </c>
      <c r="T1149" s="13" t="s">
        <v>78</v>
      </c>
      <c r="U1149" s="13" t="s">
        <v>79</v>
      </c>
      <c r="V1149" s="13" t="s">
        <v>112</v>
      </c>
      <c r="W1149" s="13" t="s">
        <v>109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  <c r="AU1149" s="22" t="s">
        <v>3751</v>
      </c>
    </row>
    <row r="1150" spans="1:47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48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1291</v>
      </c>
      <c r="K1150" s="155" t="s">
        <v>417</v>
      </c>
      <c r="L1150" s="17" t="s">
        <v>92</v>
      </c>
      <c r="M1150" s="13" t="s">
        <v>60</v>
      </c>
      <c r="N1150" s="13">
        <v>1</v>
      </c>
      <c r="O1150" s="13"/>
      <c r="P1150" s="33" t="str">
        <f t="shared" si="332"/>
        <v>MAIN UNIT</v>
      </c>
      <c r="Q1150" s="13" t="s">
        <v>61</v>
      </c>
      <c r="R1150" s="13" t="s">
        <v>62</v>
      </c>
      <c r="S1150" s="13" t="s">
        <v>49</v>
      </c>
      <c r="T1150" s="13" t="s">
        <v>78</v>
      </c>
      <c r="U1150" s="13" t="s">
        <v>79</v>
      </c>
      <c r="V1150" s="13" t="s">
        <v>112</v>
      </c>
      <c r="W1150" s="13" t="s">
        <v>64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  <c r="AU1150" s="22" t="s">
        <v>3750</v>
      </c>
    </row>
    <row r="1151" spans="1:47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48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1291</v>
      </c>
      <c r="K1151" s="155" t="s">
        <v>417</v>
      </c>
      <c r="L1151" s="17" t="s">
        <v>67</v>
      </c>
      <c r="M1151" s="13" t="s">
        <v>60</v>
      </c>
      <c r="N1151" s="13">
        <v>1</v>
      </c>
      <c r="O1151" s="13"/>
      <c r="P1151" s="33" t="str">
        <f t="shared" si="332"/>
        <v>MAIN UNIT</v>
      </c>
      <c r="Q1151" s="13" t="s">
        <v>61</v>
      </c>
      <c r="R1151" s="13" t="s">
        <v>62</v>
      </c>
      <c r="S1151" s="13" t="s">
        <v>49</v>
      </c>
      <c r="T1151" s="13" t="s">
        <v>78</v>
      </c>
      <c r="U1151" s="13" t="s">
        <v>79</v>
      </c>
      <c r="V1151" s="13" t="s">
        <v>112</v>
      </c>
      <c r="W1151" s="13" t="s">
        <v>64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  <c r="AU1151" s="22" t="s">
        <v>3750</v>
      </c>
    </row>
    <row r="1152" spans="1:47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48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1435</v>
      </c>
      <c r="K1152" s="155" t="s">
        <v>417</v>
      </c>
      <c r="L1152" s="17" t="s">
        <v>67</v>
      </c>
      <c r="M1152" s="13" t="s">
        <v>60</v>
      </c>
      <c r="N1152" s="13">
        <v>1</v>
      </c>
      <c r="O1152" s="13"/>
      <c r="P1152" s="33" t="str">
        <f t="shared" si="332"/>
        <v>MAIN UNIT</v>
      </c>
      <c r="Q1152" s="13" t="s">
        <v>61</v>
      </c>
      <c r="R1152" s="13" t="s">
        <v>62</v>
      </c>
      <c r="S1152" s="13" t="s">
        <v>49</v>
      </c>
      <c r="T1152" s="13" t="s">
        <v>78</v>
      </c>
      <c r="U1152" s="13" t="s">
        <v>79</v>
      </c>
      <c r="V1152" s="13" t="s">
        <v>112</v>
      </c>
      <c r="W1152" s="13" t="s">
        <v>64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  <c r="AU1152" s="22" t="s">
        <v>3750</v>
      </c>
    </row>
    <row r="1153" spans="1:47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53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1673</v>
      </c>
      <c r="K1153" s="155" t="s">
        <v>417</v>
      </c>
      <c r="L1153" s="17" t="s">
        <v>92</v>
      </c>
      <c r="M1153" s="13" t="s">
        <v>60</v>
      </c>
      <c r="N1153" s="13">
        <v>1</v>
      </c>
      <c r="O1153" s="13"/>
      <c r="P1153" s="33" t="str">
        <f t="shared" si="332"/>
        <v>MAIN UNIT</v>
      </c>
      <c r="Q1153" s="13" t="s">
        <v>61</v>
      </c>
      <c r="R1153" s="13" t="s">
        <v>62</v>
      </c>
      <c r="S1153" s="13" t="s">
        <v>49</v>
      </c>
      <c r="T1153" s="13" t="s">
        <v>78</v>
      </c>
      <c r="U1153" s="13" t="s">
        <v>79</v>
      </c>
      <c r="V1153" s="13" t="s">
        <v>112</v>
      </c>
      <c r="W1153" s="13" t="s">
        <v>109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  <c r="AU1153" s="22" t="s">
        <v>3751</v>
      </c>
    </row>
    <row r="1154" spans="1:47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53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1930</v>
      </c>
      <c r="K1154" s="155" t="s">
        <v>417</v>
      </c>
      <c r="L1154" s="17" t="s">
        <v>67</v>
      </c>
      <c r="M1154" s="13" t="s">
        <v>60</v>
      </c>
      <c r="N1154" s="13">
        <v>1</v>
      </c>
      <c r="O1154" s="13"/>
      <c r="P1154" s="33" t="str">
        <f t="shared" si="332"/>
        <v>MAIN UNIT</v>
      </c>
      <c r="Q1154" s="13" t="s">
        <v>61</v>
      </c>
      <c r="R1154" s="13" t="s">
        <v>62</v>
      </c>
      <c r="S1154" s="13" t="s">
        <v>49</v>
      </c>
      <c r="T1154" s="13" t="s">
        <v>78</v>
      </c>
      <c r="U1154" s="13" t="s">
        <v>79</v>
      </c>
      <c r="V1154" s="13" t="s">
        <v>112</v>
      </c>
      <c r="W1154" s="13" t="s">
        <v>109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  <c r="AU1154" s="22" t="s">
        <v>3751</v>
      </c>
    </row>
    <row r="1155" spans="1:47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54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2245</v>
      </c>
      <c r="K1155" s="155" t="s">
        <v>417</v>
      </c>
      <c r="L1155" s="17" t="s">
        <v>92</v>
      </c>
      <c r="M1155" s="13" t="s">
        <v>60</v>
      </c>
      <c r="N1155" s="13">
        <v>1</v>
      </c>
      <c r="O1155" s="13"/>
      <c r="P1155" s="33" t="str">
        <f t="shared" si="332"/>
        <v>MAIN UNIT</v>
      </c>
      <c r="Q1155" s="13" t="s">
        <v>61</v>
      </c>
      <c r="R1155" s="13" t="s">
        <v>62</v>
      </c>
      <c r="S1155" s="13" t="s">
        <v>49</v>
      </c>
      <c r="T1155" s="13" t="s">
        <v>78</v>
      </c>
      <c r="U1155" s="13" t="s">
        <v>79</v>
      </c>
      <c r="V1155" s="13" t="s">
        <v>112</v>
      </c>
      <c r="W1155" s="13" t="s">
        <v>109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  <c r="AU1155" s="22" t="s">
        <v>3751</v>
      </c>
    </row>
    <row r="1156" spans="1:47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54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2245</v>
      </c>
      <c r="K1156" s="155" t="s">
        <v>417</v>
      </c>
      <c r="L1156" s="17" t="s">
        <v>67</v>
      </c>
      <c r="M1156" s="13" t="s">
        <v>60</v>
      </c>
      <c r="N1156" s="13">
        <v>1</v>
      </c>
      <c r="O1156" s="13"/>
      <c r="P1156" s="33" t="str">
        <f t="shared" si="332"/>
        <v>MAIN UNIT</v>
      </c>
      <c r="Q1156" s="13" t="s">
        <v>61</v>
      </c>
      <c r="R1156" s="13" t="s">
        <v>62</v>
      </c>
      <c r="S1156" s="13" t="s">
        <v>49</v>
      </c>
      <c r="T1156" s="13" t="s">
        <v>78</v>
      </c>
      <c r="U1156" s="13" t="s">
        <v>79</v>
      </c>
      <c r="V1156" s="13" t="s">
        <v>112</v>
      </c>
      <c r="W1156" s="13" t="s">
        <v>109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  <c r="AU1156" s="22" t="s">
        <v>3751</v>
      </c>
    </row>
    <row r="1157" spans="1:47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54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2418</v>
      </c>
      <c r="K1157" s="155" t="s">
        <v>417</v>
      </c>
      <c r="L1157" s="17" t="s">
        <v>67</v>
      </c>
      <c r="M1157" s="13" t="s">
        <v>60</v>
      </c>
      <c r="N1157" s="13">
        <v>1</v>
      </c>
      <c r="O1157" s="13"/>
      <c r="P1157" s="33" t="str">
        <f t="shared" si="332"/>
        <v>MAIN UNIT</v>
      </c>
      <c r="Q1157" s="13" t="s">
        <v>61</v>
      </c>
      <c r="R1157" s="13" t="s">
        <v>62</v>
      </c>
      <c r="S1157" s="13" t="s">
        <v>49</v>
      </c>
      <c r="T1157" s="13" t="s">
        <v>78</v>
      </c>
      <c r="U1157" s="13" t="s">
        <v>79</v>
      </c>
      <c r="V1157" s="13" t="s">
        <v>112</v>
      </c>
      <c r="W1157" s="13" t="s">
        <v>64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  <c r="AU1157" s="22" t="s">
        <v>3240</v>
      </c>
    </row>
    <row r="1158" spans="1:47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55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2573</v>
      </c>
      <c r="K1158" s="155" t="s">
        <v>417</v>
      </c>
      <c r="L1158" s="17" t="s">
        <v>92</v>
      </c>
      <c r="M1158" s="13" t="s">
        <v>60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61</v>
      </c>
      <c r="R1158" s="13" t="s">
        <v>62</v>
      </c>
      <c r="S1158" s="13" t="s">
        <v>49</v>
      </c>
      <c r="T1158" s="13" t="s">
        <v>78</v>
      </c>
      <c r="U1158" s="13" t="s">
        <v>79</v>
      </c>
      <c r="V1158" s="13" t="s">
        <v>112</v>
      </c>
      <c r="W1158" s="13" t="s">
        <v>64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  <c r="AU1158" s="22" t="s">
        <v>3757</v>
      </c>
    </row>
    <row r="1159" spans="1:47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47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980</v>
      </c>
      <c r="K1159" s="155" t="s">
        <v>981</v>
      </c>
      <c r="L1159" s="17" t="s">
        <v>92</v>
      </c>
      <c r="M1159" s="13" t="s">
        <v>60</v>
      </c>
      <c r="N1159" s="13">
        <v>1</v>
      </c>
      <c r="O1159" s="13"/>
      <c r="P1159" s="33" t="str">
        <f t="shared" si="350"/>
        <v>MAIN UNIT</v>
      </c>
      <c r="Q1159" s="13" t="s">
        <v>61</v>
      </c>
      <c r="R1159" s="13" t="s">
        <v>62</v>
      </c>
      <c r="S1159" s="13" t="s">
        <v>49</v>
      </c>
      <c r="T1159" s="13" t="s">
        <v>249</v>
      </c>
      <c r="U1159" s="13" t="s">
        <v>79</v>
      </c>
      <c r="V1159" s="13" t="s">
        <v>112</v>
      </c>
      <c r="W1159" s="13" t="s">
        <v>64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  <c r="AU1159" s="22" t="s">
        <v>3750</v>
      </c>
    </row>
    <row r="1160" spans="1:47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47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980</v>
      </c>
      <c r="K1160" s="155" t="s">
        <v>981</v>
      </c>
      <c r="L1160" s="17" t="s">
        <v>92</v>
      </c>
      <c r="M1160" s="13" t="s">
        <v>60</v>
      </c>
      <c r="N1160" s="13">
        <v>1</v>
      </c>
      <c r="O1160" s="13"/>
      <c r="P1160" s="33" t="str">
        <f t="shared" si="350"/>
        <v>MAIN UNIT</v>
      </c>
      <c r="Q1160" s="13" t="s">
        <v>61</v>
      </c>
      <c r="R1160" s="13" t="s">
        <v>62</v>
      </c>
      <c r="S1160" s="13" t="s">
        <v>49</v>
      </c>
      <c r="T1160" s="13" t="s">
        <v>249</v>
      </c>
      <c r="U1160" s="13" t="s">
        <v>79</v>
      </c>
      <c r="V1160" s="13" t="s">
        <v>112</v>
      </c>
      <c r="W1160" s="13" t="s">
        <v>64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  <c r="AU1160" s="22" t="s">
        <v>3750</v>
      </c>
    </row>
    <row r="1161" spans="1:47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53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1745</v>
      </c>
      <c r="K1161" s="155" t="s">
        <v>981</v>
      </c>
      <c r="L1161" s="17" t="s">
        <v>92</v>
      </c>
      <c r="M1161" s="13" t="s">
        <v>60</v>
      </c>
      <c r="N1161" s="13">
        <v>1</v>
      </c>
      <c r="O1161" s="13"/>
      <c r="P1161" s="33" t="str">
        <f t="shared" si="350"/>
        <v>MAIN UNIT</v>
      </c>
      <c r="Q1161" s="13" t="s">
        <v>61</v>
      </c>
      <c r="R1161" s="13" t="s">
        <v>62</v>
      </c>
      <c r="S1161" s="13" t="s">
        <v>49</v>
      </c>
      <c r="T1161" s="13" t="s">
        <v>78</v>
      </c>
      <c r="U1161" s="13" t="s">
        <v>79</v>
      </c>
      <c r="V1161" s="13" t="s">
        <v>112</v>
      </c>
      <c r="W1161" s="13" t="s">
        <v>109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  <c r="AU1161" s="22" t="s">
        <v>3751</v>
      </c>
    </row>
    <row r="1162" spans="1:47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53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1745</v>
      </c>
      <c r="K1162" s="155" t="s">
        <v>981</v>
      </c>
      <c r="L1162" s="17" t="s">
        <v>67</v>
      </c>
      <c r="M1162" s="13" t="s">
        <v>60</v>
      </c>
      <c r="N1162" s="13">
        <v>1</v>
      </c>
      <c r="O1162" s="13"/>
      <c r="P1162" s="33" t="str">
        <f t="shared" si="350"/>
        <v>MAIN UNIT</v>
      </c>
      <c r="Q1162" s="13" t="s">
        <v>61</v>
      </c>
      <c r="R1162" s="13" t="s">
        <v>62</v>
      </c>
      <c r="S1162" s="13" t="s">
        <v>49</v>
      </c>
      <c r="T1162" s="13" t="s">
        <v>78</v>
      </c>
      <c r="U1162" s="13" t="s">
        <v>79</v>
      </c>
      <c r="V1162" s="13" t="s">
        <v>112</v>
      </c>
      <c r="W1162" s="13" t="s">
        <v>109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  <c r="AU1162" s="22" t="s">
        <v>3751</v>
      </c>
    </row>
    <row r="1163" spans="1:47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53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1745</v>
      </c>
      <c r="K1163" s="155" t="s">
        <v>981</v>
      </c>
      <c r="L1163" s="17" t="s">
        <v>67</v>
      </c>
      <c r="M1163" s="13" t="s">
        <v>60</v>
      </c>
      <c r="N1163" s="13">
        <v>1</v>
      </c>
      <c r="O1163" s="13"/>
      <c r="P1163" s="33" t="str">
        <f t="shared" si="350"/>
        <v>MAIN UNIT</v>
      </c>
      <c r="Q1163" s="13" t="s">
        <v>61</v>
      </c>
      <c r="R1163" s="13" t="s">
        <v>62</v>
      </c>
      <c r="S1163" s="13" t="s">
        <v>49</v>
      </c>
      <c r="T1163" s="13" t="s">
        <v>78</v>
      </c>
      <c r="U1163" s="13" t="s">
        <v>79</v>
      </c>
      <c r="V1163" s="13" t="s">
        <v>112</v>
      </c>
      <c r="W1163" s="13" t="s">
        <v>109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  <c r="AU1163" s="22" t="s">
        <v>3751</v>
      </c>
    </row>
    <row r="1164" spans="1:47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47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723</v>
      </c>
      <c r="K1164" s="155" t="s">
        <v>724</v>
      </c>
      <c r="L1164" s="17" t="s">
        <v>92</v>
      </c>
      <c r="M1164" s="13" t="s">
        <v>60</v>
      </c>
      <c r="N1164" s="13">
        <v>1</v>
      </c>
      <c r="O1164" s="13"/>
      <c r="P1164" s="33" t="str">
        <f t="shared" si="350"/>
        <v>MAIN UNIT</v>
      </c>
      <c r="Q1164" s="13" t="s">
        <v>61</v>
      </c>
      <c r="R1164" s="13" t="s">
        <v>62</v>
      </c>
      <c r="S1164" s="13" t="s">
        <v>49</v>
      </c>
      <c r="T1164" s="13" t="s">
        <v>78</v>
      </c>
      <c r="U1164" s="13" t="s">
        <v>79</v>
      </c>
      <c r="V1164" s="13" t="s">
        <v>725</v>
      </c>
      <c r="W1164" s="13" t="s">
        <v>109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  <c r="AU1164" s="22" t="s">
        <v>3751</v>
      </c>
    </row>
    <row r="1165" spans="1:47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48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1467</v>
      </c>
      <c r="K1165" s="155" t="s">
        <v>724</v>
      </c>
      <c r="L1165" s="17" t="s">
        <v>67</v>
      </c>
      <c r="M1165" s="13" t="s">
        <v>60</v>
      </c>
      <c r="N1165" s="13">
        <v>1</v>
      </c>
      <c r="O1165" s="13"/>
      <c r="P1165" s="33" t="str">
        <f t="shared" si="350"/>
        <v>MAIN UNIT</v>
      </c>
      <c r="Q1165" s="13" t="s">
        <v>61</v>
      </c>
      <c r="R1165" s="13" t="s">
        <v>62</v>
      </c>
      <c r="S1165" s="13" t="s">
        <v>49</v>
      </c>
      <c r="T1165" s="13" t="s">
        <v>78</v>
      </c>
      <c r="U1165" s="13" t="s">
        <v>79</v>
      </c>
      <c r="V1165" s="13" t="s">
        <v>311</v>
      </c>
      <c r="W1165" s="13" t="s">
        <v>109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  <c r="AU1165" s="22" t="s">
        <v>3751</v>
      </c>
    </row>
    <row r="1166" spans="1:47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185</v>
      </c>
      <c r="F1166" s="13" t="s">
        <v>185</v>
      </c>
      <c r="G1166" s="152" t="s">
        <v>185</v>
      </c>
      <c r="H1166" s="155"/>
      <c r="I1166" s="33" t="str">
        <f t="shared" si="349"/>
        <v>Cancel</v>
      </c>
      <c r="J1166" s="186" t="s">
        <v>2597</v>
      </c>
      <c r="K1166" s="155" t="s">
        <v>2598</v>
      </c>
      <c r="L1166" s="17" t="s">
        <v>293</v>
      </c>
      <c r="M1166" s="13" t="s">
        <v>60</v>
      </c>
      <c r="N1166" s="13">
        <v>1</v>
      </c>
      <c r="O1166" s="13"/>
      <c r="P1166" s="33" t="str">
        <f t="shared" si="350"/>
        <v>MAIN UNIT</v>
      </c>
      <c r="Q1166" s="13" t="s">
        <v>68</v>
      </c>
      <c r="R1166" s="13" t="s">
        <v>62</v>
      </c>
      <c r="S1166" s="13" t="s">
        <v>49</v>
      </c>
      <c r="T1166" s="13" t="s">
        <v>78</v>
      </c>
      <c r="U1166" s="13" t="s">
        <v>79</v>
      </c>
      <c r="V1166" s="13" t="s">
        <v>2011</v>
      </c>
      <c r="W1166" s="13" t="s">
        <v>64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499582152.5142017</v>
      </c>
      <c r="AJ1166" s="19">
        <f t="shared" si="354"/>
        <v>59520528.679470733</v>
      </c>
      <c r="AK1166" s="20">
        <f t="shared" si="355"/>
        <v>0.11914062257814291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  <c r="AU1166" s="22" t="s">
        <v>3757</v>
      </c>
    </row>
    <row r="1167" spans="1:47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185</v>
      </c>
      <c r="F1167" s="13" t="s">
        <v>185</v>
      </c>
      <c r="G1167" s="152" t="s">
        <v>185</v>
      </c>
      <c r="H1167" s="155"/>
      <c r="I1167" s="33" t="str">
        <f t="shared" si="349"/>
        <v>Cancel</v>
      </c>
      <c r="J1167" s="186" t="s">
        <v>2597</v>
      </c>
      <c r="K1167" s="155" t="s">
        <v>2598</v>
      </c>
      <c r="L1167" s="17" t="s">
        <v>293</v>
      </c>
      <c r="M1167" s="13" t="s">
        <v>60</v>
      </c>
      <c r="N1167" s="13">
        <v>1</v>
      </c>
      <c r="O1167" s="13"/>
      <c r="P1167" s="33" t="str">
        <f t="shared" si="350"/>
        <v>MAIN UNIT</v>
      </c>
      <c r="Q1167" s="13" t="s">
        <v>68</v>
      </c>
      <c r="R1167" s="13" t="s">
        <v>62</v>
      </c>
      <c r="S1167" s="13" t="s">
        <v>49</v>
      </c>
      <c r="T1167" s="13" t="s">
        <v>78</v>
      </c>
      <c r="U1167" s="13" t="s">
        <v>79</v>
      </c>
      <c r="V1167" s="13" t="s">
        <v>2011</v>
      </c>
      <c r="W1167" s="13" t="s">
        <v>64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499582152.5142017</v>
      </c>
      <c r="AJ1167" s="19">
        <f t="shared" si="354"/>
        <v>59520528.679470733</v>
      </c>
      <c r="AK1167" s="20">
        <f t="shared" si="355"/>
        <v>0.11914062257814291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  <c r="AU1167" s="22" t="s">
        <v>3757</v>
      </c>
    </row>
    <row r="1168" spans="1:47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185</v>
      </c>
      <c r="F1168" s="13" t="s">
        <v>185</v>
      </c>
      <c r="G1168" s="152" t="s">
        <v>185</v>
      </c>
      <c r="H1168" s="155"/>
      <c r="I1168" s="33" t="str">
        <f t="shared" si="349"/>
        <v>Cancel</v>
      </c>
      <c r="J1168" s="186" t="s">
        <v>2597</v>
      </c>
      <c r="K1168" s="155" t="s">
        <v>2598</v>
      </c>
      <c r="L1168" s="17" t="s">
        <v>293</v>
      </c>
      <c r="M1168" s="13" t="s">
        <v>60</v>
      </c>
      <c r="N1168" s="13">
        <v>1</v>
      </c>
      <c r="O1168" s="13"/>
      <c r="P1168" s="33" t="str">
        <f t="shared" si="350"/>
        <v>MAIN UNIT</v>
      </c>
      <c r="Q1168" s="13" t="s">
        <v>68</v>
      </c>
      <c r="R1168" s="13" t="s">
        <v>62</v>
      </c>
      <c r="S1168" s="13" t="s">
        <v>49</v>
      </c>
      <c r="T1168" s="13" t="s">
        <v>78</v>
      </c>
      <c r="U1168" s="13" t="s">
        <v>79</v>
      </c>
      <c r="V1168" s="13" t="s">
        <v>2011</v>
      </c>
      <c r="W1168" s="13" t="s">
        <v>64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499582152.5142017</v>
      </c>
      <c r="AJ1168" s="19">
        <f t="shared" si="354"/>
        <v>59520528.679470733</v>
      </c>
      <c r="AK1168" s="20">
        <f t="shared" si="355"/>
        <v>0.11914062257814291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  <c r="AU1168" s="22" t="s">
        <v>3757</v>
      </c>
    </row>
    <row r="1169" spans="1:47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185</v>
      </c>
      <c r="F1169" s="13" t="s">
        <v>185</v>
      </c>
      <c r="G1169" s="152" t="s">
        <v>185</v>
      </c>
      <c r="H1169" s="155"/>
      <c r="I1169" s="33" t="str">
        <f t="shared" si="349"/>
        <v>Cancel</v>
      </c>
      <c r="J1169" s="186" t="s">
        <v>2597</v>
      </c>
      <c r="K1169" s="155" t="s">
        <v>2598</v>
      </c>
      <c r="L1169" s="17" t="s">
        <v>293</v>
      </c>
      <c r="M1169" s="13" t="s">
        <v>60</v>
      </c>
      <c r="N1169" s="13">
        <v>1</v>
      </c>
      <c r="O1169" s="13"/>
      <c r="P1169" s="33" t="str">
        <f t="shared" si="350"/>
        <v>MAIN UNIT</v>
      </c>
      <c r="Q1169" s="13" t="s">
        <v>68</v>
      </c>
      <c r="R1169" s="13" t="s">
        <v>62</v>
      </c>
      <c r="S1169" s="13" t="s">
        <v>49</v>
      </c>
      <c r="T1169" s="13" t="s">
        <v>78</v>
      </c>
      <c r="U1169" s="13" t="s">
        <v>79</v>
      </c>
      <c r="V1169" s="13" t="s">
        <v>2011</v>
      </c>
      <c r="W1169" s="13" t="s">
        <v>64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499582152.5142017</v>
      </c>
      <c r="AJ1169" s="19">
        <f t="shared" si="354"/>
        <v>59520528.679470733</v>
      </c>
      <c r="AK1169" s="20">
        <f t="shared" si="355"/>
        <v>0.11914062257814291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  <c r="AU1169" s="22" t="s">
        <v>3757</v>
      </c>
    </row>
    <row r="1170" spans="1:47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185</v>
      </c>
      <c r="F1170" s="13" t="s">
        <v>185</v>
      </c>
      <c r="G1170" s="152" t="s">
        <v>185</v>
      </c>
      <c r="H1170" s="155"/>
      <c r="I1170" s="33" t="str">
        <f t="shared" si="349"/>
        <v>Cancel</v>
      </c>
      <c r="J1170" s="186" t="s">
        <v>2597</v>
      </c>
      <c r="K1170" s="155" t="s">
        <v>2598</v>
      </c>
      <c r="L1170" s="17" t="s">
        <v>293</v>
      </c>
      <c r="M1170" s="13" t="s">
        <v>60</v>
      </c>
      <c r="N1170" s="13">
        <v>1</v>
      </c>
      <c r="O1170" s="13"/>
      <c r="P1170" s="33" t="str">
        <f t="shared" si="350"/>
        <v>MAIN UNIT</v>
      </c>
      <c r="Q1170" s="13" t="s">
        <v>68</v>
      </c>
      <c r="R1170" s="13" t="s">
        <v>62</v>
      </c>
      <c r="S1170" s="13" t="s">
        <v>49</v>
      </c>
      <c r="T1170" s="13" t="s">
        <v>78</v>
      </c>
      <c r="U1170" s="13" t="s">
        <v>79</v>
      </c>
      <c r="V1170" s="13" t="s">
        <v>2011</v>
      </c>
      <c r="W1170" s="13" t="s">
        <v>64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499582152.5142017</v>
      </c>
      <c r="AJ1170" s="19">
        <f t="shared" si="354"/>
        <v>59520528.679470733</v>
      </c>
      <c r="AK1170" s="20">
        <f t="shared" si="355"/>
        <v>0.11914062257814291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  <c r="AU1170" s="22" t="s">
        <v>3757</v>
      </c>
    </row>
    <row r="1171" spans="1:47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185</v>
      </c>
      <c r="F1171" s="13" t="s">
        <v>185</v>
      </c>
      <c r="G1171" s="152" t="s">
        <v>185</v>
      </c>
      <c r="H1171" s="155"/>
      <c r="I1171" s="33" t="str">
        <f t="shared" si="349"/>
        <v>Cancel</v>
      </c>
      <c r="J1171" s="186" t="s">
        <v>2597</v>
      </c>
      <c r="K1171" s="155" t="s">
        <v>2598</v>
      </c>
      <c r="L1171" s="17" t="s">
        <v>1301</v>
      </c>
      <c r="M1171" s="13" t="s">
        <v>60</v>
      </c>
      <c r="N1171" s="13">
        <v>1</v>
      </c>
      <c r="O1171" s="13"/>
      <c r="P1171" s="33" t="str">
        <f t="shared" si="350"/>
        <v>MAIN UNIT</v>
      </c>
      <c r="Q1171" s="13" t="s">
        <v>68</v>
      </c>
      <c r="R1171" s="13" t="s">
        <v>62</v>
      </c>
      <c r="S1171" s="13" t="s">
        <v>49</v>
      </c>
      <c r="T1171" s="13" t="s">
        <v>78</v>
      </c>
      <c r="U1171" s="13" t="s">
        <v>79</v>
      </c>
      <c r="V1171" s="13" t="s">
        <v>2011</v>
      </c>
      <c r="W1171" s="13" t="s">
        <v>64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499582152.5142017</v>
      </c>
      <c r="AJ1171" s="19">
        <f t="shared" si="354"/>
        <v>59520528.679470733</v>
      </c>
      <c r="AK1171" s="20">
        <f t="shared" si="355"/>
        <v>0.11914062257814291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  <c r="AU1171" s="22" t="s">
        <v>3757</v>
      </c>
    </row>
    <row r="1172" spans="1:47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185</v>
      </c>
      <c r="F1172" s="13" t="s">
        <v>185</v>
      </c>
      <c r="G1172" s="152" t="s">
        <v>185</v>
      </c>
      <c r="H1172" s="155"/>
      <c r="I1172" s="33" t="str">
        <f t="shared" si="349"/>
        <v>Cancel</v>
      </c>
      <c r="J1172" s="186" t="s">
        <v>2597</v>
      </c>
      <c r="K1172" s="155" t="s">
        <v>2598</v>
      </c>
      <c r="L1172" s="17" t="s">
        <v>1301</v>
      </c>
      <c r="M1172" s="13" t="s">
        <v>60</v>
      </c>
      <c r="N1172" s="13">
        <v>1</v>
      </c>
      <c r="O1172" s="13"/>
      <c r="P1172" s="33" t="str">
        <f t="shared" si="350"/>
        <v>MAIN UNIT</v>
      </c>
      <c r="Q1172" s="13" t="s">
        <v>68</v>
      </c>
      <c r="R1172" s="13" t="s">
        <v>62</v>
      </c>
      <c r="S1172" s="13" t="s">
        <v>49</v>
      </c>
      <c r="T1172" s="13" t="s">
        <v>78</v>
      </c>
      <c r="U1172" s="13" t="s">
        <v>79</v>
      </c>
      <c r="V1172" s="13" t="s">
        <v>2011</v>
      </c>
      <c r="W1172" s="13" t="s">
        <v>64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499582152.5142017</v>
      </c>
      <c r="AJ1172" s="19">
        <f t="shared" si="354"/>
        <v>59520528.679470733</v>
      </c>
      <c r="AK1172" s="20">
        <f t="shared" si="355"/>
        <v>0.11914062257814291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  <c r="AU1172" s="22" t="s">
        <v>3757</v>
      </c>
    </row>
    <row r="1173" spans="1:47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185</v>
      </c>
      <c r="F1173" s="13" t="s">
        <v>185</v>
      </c>
      <c r="G1173" s="152" t="s">
        <v>185</v>
      </c>
      <c r="H1173" s="155"/>
      <c r="I1173" s="33" t="str">
        <f t="shared" si="349"/>
        <v>Cancel</v>
      </c>
      <c r="J1173" s="186" t="s">
        <v>2597</v>
      </c>
      <c r="K1173" s="155" t="s">
        <v>2598</v>
      </c>
      <c r="L1173" s="17" t="s">
        <v>1301</v>
      </c>
      <c r="M1173" s="13" t="s">
        <v>60</v>
      </c>
      <c r="N1173" s="13">
        <v>1</v>
      </c>
      <c r="O1173" s="13"/>
      <c r="P1173" s="33" t="str">
        <f t="shared" si="350"/>
        <v>MAIN UNIT</v>
      </c>
      <c r="Q1173" s="13" t="s">
        <v>68</v>
      </c>
      <c r="R1173" s="13" t="s">
        <v>62</v>
      </c>
      <c r="S1173" s="13" t="s">
        <v>49</v>
      </c>
      <c r="T1173" s="13" t="s">
        <v>78</v>
      </c>
      <c r="U1173" s="13" t="s">
        <v>79</v>
      </c>
      <c r="V1173" s="13" t="s">
        <v>2011</v>
      </c>
      <c r="W1173" s="13" t="s">
        <v>64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499582152.5142017</v>
      </c>
      <c r="AJ1173" s="19">
        <f t="shared" si="354"/>
        <v>59520528.679470733</v>
      </c>
      <c r="AK1173" s="20">
        <f t="shared" si="355"/>
        <v>0.11914062257814291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  <c r="AU1173" s="22" t="s">
        <v>3757</v>
      </c>
    </row>
    <row r="1174" spans="1:47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185</v>
      </c>
      <c r="F1174" s="13" t="s">
        <v>185</v>
      </c>
      <c r="G1174" s="152" t="s">
        <v>185</v>
      </c>
      <c r="H1174" s="155"/>
      <c r="I1174" s="33" t="str">
        <f t="shared" si="349"/>
        <v>Cancel</v>
      </c>
      <c r="J1174" s="186" t="s">
        <v>2597</v>
      </c>
      <c r="K1174" s="155" t="s">
        <v>2598</v>
      </c>
      <c r="L1174" s="17" t="s">
        <v>92</v>
      </c>
      <c r="M1174" s="13" t="s">
        <v>60</v>
      </c>
      <c r="N1174" s="13">
        <v>1</v>
      </c>
      <c r="O1174" s="13"/>
      <c r="P1174" s="33" t="str">
        <f t="shared" si="350"/>
        <v>MAIN UNIT</v>
      </c>
      <c r="Q1174" s="13" t="s">
        <v>68</v>
      </c>
      <c r="R1174" s="13" t="s">
        <v>62</v>
      </c>
      <c r="S1174" s="13" t="s">
        <v>49</v>
      </c>
      <c r="T1174" s="13" t="s">
        <v>78</v>
      </c>
      <c r="U1174" s="13" t="s">
        <v>79</v>
      </c>
      <c r="V1174" s="13" t="s">
        <v>2011</v>
      </c>
      <c r="W1174" s="13" t="s">
        <v>64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499582152.5142017</v>
      </c>
      <c r="AJ1174" s="19">
        <f t="shared" si="354"/>
        <v>59520528.679470733</v>
      </c>
      <c r="AK1174" s="20">
        <f t="shared" si="355"/>
        <v>0.11914062257814291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  <c r="AU1174" s="22" t="s">
        <v>3757</v>
      </c>
    </row>
    <row r="1175" spans="1:47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185</v>
      </c>
      <c r="F1175" s="13" t="s">
        <v>185</v>
      </c>
      <c r="G1175" s="152" t="s">
        <v>185</v>
      </c>
      <c r="H1175" s="155"/>
      <c r="I1175" s="33" t="str">
        <f t="shared" si="349"/>
        <v>Cancel</v>
      </c>
      <c r="J1175" s="186" t="s">
        <v>2597</v>
      </c>
      <c r="K1175" s="155" t="s">
        <v>2598</v>
      </c>
      <c r="L1175" s="17" t="s">
        <v>92</v>
      </c>
      <c r="M1175" s="13" t="s">
        <v>60</v>
      </c>
      <c r="N1175" s="13">
        <v>1</v>
      </c>
      <c r="O1175" s="13"/>
      <c r="P1175" s="33" t="str">
        <f t="shared" si="350"/>
        <v>MAIN UNIT</v>
      </c>
      <c r="Q1175" s="13" t="s">
        <v>68</v>
      </c>
      <c r="R1175" s="13" t="s">
        <v>62</v>
      </c>
      <c r="S1175" s="13" t="s">
        <v>49</v>
      </c>
      <c r="T1175" s="13" t="s">
        <v>78</v>
      </c>
      <c r="U1175" s="13" t="s">
        <v>79</v>
      </c>
      <c r="V1175" s="13" t="s">
        <v>2011</v>
      </c>
      <c r="W1175" s="13" t="s">
        <v>64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499582152.5142017</v>
      </c>
      <c r="AJ1175" s="19">
        <f t="shared" si="354"/>
        <v>59520528.679470733</v>
      </c>
      <c r="AK1175" s="20">
        <f t="shared" si="355"/>
        <v>0.11914062257814291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  <c r="AU1175" s="22" t="s">
        <v>3757</v>
      </c>
    </row>
    <row r="1176" spans="1:47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185</v>
      </c>
      <c r="F1176" s="13" t="s">
        <v>185</v>
      </c>
      <c r="G1176" s="152" t="s">
        <v>185</v>
      </c>
      <c r="H1176" s="155"/>
      <c r="I1176" s="33" t="str">
        <f t="shared" si="349"/>
        <v>Cancel</v>
      </c>
      <c r="J1176" s="186" t="s">
        <v>2597</v>
      </c>
      <c r="K1176" s="155" t="s">
        <v>2598</v>
      </c>
      <c r="L1176" s="17" t="s">
        <v>67</v>
      </c>
      <c r="M1176" s="13" t="s">
        <v>60</v>
      </c>
      <c r="N1176" s="13">
        <v>1</v>
      </c>
      <c r="O1176" s="13"/>
      <c r="P1176" s="33" t="str">
        <f t="shared" si="350"/>
        <v>MAIN UNIT</v>
      </c>
      <c r="Q1176" s="13" t="s">
        <v>68</v>
      </c>
      <c r="R1176" s="13" t="s">
        <v>62</v>
      </c>
      <c r="S1176" s="13" t="s">
        <v>49</v>
      </c>
      <c r="T1176" s="13" t="s">
        <v>78</v>
      </c>
      <c r="U1176" s="13" t="s">
        <v>79</v>
      </c>
      <c r="V1176" s="13" t="s">
        <v>2011</v>
      </c>
      <c r="W1176" s="13" t="s">
        <v>64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499582152.5142017</v>
      </c>
      <c r="AJ1176" s="19">
        <f t="shared" si="354"/>
        <v>59520528.679470733</v>
      </c>
      <c r="AK1176" s="20">
        <f t="shared" si="355"/>
        <v>0.11914062257814291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  <c r="AU1176" s="22" t="s">
        <v>3757</v>
      </c>
    </row>
    <row r="1177" spans="1:47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185</v>
      </c>
      <c r="F1177" s="13" t="s">
        <v>185</v>
      </c>
      <c r="G1177" s="152" t="s">
        <v>185</v>
      </c>
      <c r="H1177" s="155"/>
      <c r="I1177" s="33" t="str">
        <f t="shared" si="349"/>
        <v>Cancel</v>
      </c>
      <c r="J1177" s="186" t="s">
        <v>2597</v>
      </c>
      <c r="K1177" s="155" t="s">
        <v>2598</v>
      </c>
      <c r="L1177" s="17" t="s">
        <v>67</v>
      </c>
      <c r="M1177" s="13" t="s">
        <v>60</v>
      </c>
      <c r="N1177" s="13">
        <v>1</v>
      </c>
      <c r="O1177" s="13"/>
      <c r="P1177" s="33" t="str">
        <f t="shared" si="350"/>
        <v>MAIN UNIT</v>
      </c>
      <c r="Q1177" s="13" t="s">
        <v>68</v>
      </c>
      <c r="R1177" s="13" t="s">
        <v>62</v>
      </c>
      <c r="S1177" s="13" t="s">
        <v>49</v>
      </c>
      <c r="T1177" s="13" t="s">
        <v>78</v>
      </c>
      <c r="U1177" s="13" t="s">
        <v>79</v>
      </c>
      <c r="V1177" s="13" t="s">
        <v>2011</v>
      </c>
      <c r="W1177" s="13" t="s">
        <v>64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499582152.5142017</v>
      </c>
      <c r="AJ1177" s="19">
        <f t="shared" si="354"/>
        <v>59520528.679470733</v>
      </c>
      <c r="AK1177" s="20">
        <f t="shared" si="355"/>
        <v>0.11914062257814291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  <c r="AU1177" s="22" t="s">
        <v>3757</v>
      </c>
    </row>
    <row r="1178" spans="1:47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41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525</v>
      </c>
      <c r="K1178" s="155" t="s">
        <v>526</v>
      </c>
      <c r="L1178" s="17" t="s">
        <v>67</v>
      </c>
      <c r="M1178" s="13" t="s">
        <v>60</v>
      </c>
      <c r="N1178" s="13">
        <v>1</v>
      </c>
      <c r="O1178" s="13"/>
      <c r="P1178" s="33" t="str">
        <f t="shared" si="350"/>
        <v>MAIN UNIT</v>
      </c>
      <c r="Q1178" s="13" t="s">
        <v>68</v>
      </c>
      <c r="R1178" s="13" t="s">
        <v>62</v>
      </c>
      <c r="S1178" s="13" t="s">
        <v>49</v>
      </c>
      <c r="T1178" s="13" t="s">
        <v>249</v>
      </c>
      <c r="U1178" s="13" t="s">
        <v>79</v>
      </c>
      <c r="V1178" s="13" t="s">
        <v>121</v>
      </c>
      <c r="W1178" s="13" t="s">
        <v>109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  <c r="AU1178" s="22" t="s">
        <v>3752</v>
      </c>
    </row>
    <row r="1179" spans="1:47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3114</v>
      </c>
      <c r="K1179" s="155" t="s">
        <v>3115</v>
      </c>
      <c r="L1179" s="17" t="s">
        <v>92</v>
      </c>
      <c r="M1179" s="13" t="s">
        <v>60</v>
      </c>
      <c r="N1179" s="13">
        <v>1</v>
      </c>
      <c r="O1179" s="13"/>
      <c r="P1179" s="33" t="str">
        <f t="shared" si="350"/>
        <v>MAIN UNIT</v>
      </c>
      <c r="Q1179" s="13" t="s">
        <v>68</v>
      </c>
      <c r="R1179" s="13" t="s">
        <v>62</v>
      </c>
      <c r="S1179" s="13" t="s">
        <v>49</v>
      </c>
      <c r="T1179" s="13" t="s">
        <v>78</v>
      </c>
      <c r="U1179" s="13" t="s">
        <v>2110</v>
      </c>
      <c r="V1179" s="13" t="s">
        <v>471</v>
      </c>
      <c r="W1179" s="13" t="s">
        <v>109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  <c r="AU1179" s="22" t="s">
        <v>3751</v>
      </c>
    </row>
    <row r="1180" spans="1:47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3114</v>
      </c>
      <c r="K1180" s="155" t="s">
        <v>3115</v>
      </c>
      <c r="L1180" s="17" t="s">
        <v>67</v>
      </c>
      <c r="M1180" s="13" t="s">
        <v>60</v>
      </c>
      <c r="N1180" s="13">
        <v>1</v>
      </c>
      <c r="O1180" s="13"/>
      <c r="P1180" s="33" t="str">
        <f t="shared" si="350"/>
        <v>MAIN UNIT</v>
      </c>
      <c r="Q1180" s="13" t="s">
        <v>68</v>
      </c>
      <c r="R1180" s="13" t="s">
        <v>62</v>
      </c>
      <c r="S1180" s="13" t="s">
        <v>49</v>
      </c>
      <c r="T1180" s="13" t="s">
        <v>78</v>
      </c>
      <c r="U1180" s="13" t="s">
        <v>2110</v>
      </c>
      <c r="V1180" s="13" t="s">
        <v>471</v>
      </c>
      <c r="W1180" s="13" t="s">
        <v>109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  <c r="AU1180" s="22" t="s">
        <v>3751</v>
      </c>
    </row>
    <row r="1181" spans="1:47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47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921</v>
      </c>
      <c r="K1181" s="155" t="s">
        <v>922</v>
      </c>
      <c r="L1181" s="17" t="s">
        <v>92</v>
      </c>
      <c r="M1181" s="13" t="s">
        <v>60</v>
      </c>
      <c r="N1181" s="13">
        <v>1</v>
      </c>
      <c r="O1181" s="13"/>
      <c r="P1181" s="33" t="str">
        <f t="shared" si="350"/>
        <v>MAIN UNIT</v>
      </c>
      <c r="Q1181" s="13" t="s">
        <v>68</v>
      </c>
      <c r="R1181" s="13" t="s">
        <v>62</v>
      </c>
      <c r="S1181" s="13" t="s">
        <v>49</v>
      </c>
      <c r="T1181" s="13" t="s">
        <v>78</v>
      </c>
      <c r="U1181" s="13" t="s">
        <v>79</v>
      </c>
      <c r="V1181" s="13" t="s">
        <v>715</v>
      </c>
      <c r="W1181" s="13" t="s">
        <v>64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  <c r="AU1181" s="22" t="s">
        <v>3750</v>
      </c>
    </row>
    <row r="1182" spans="1:47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47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1015</v>
      </c>
      <c r="K1182" s="155" t="s">
        <v>1016</v>
      </c>
      <c r="L1182" s="17" t="s">
        <v>92</v>
      </c>
      <c r="M1182" s="13" t="s">
        <v>60</v>
      </c>
      <c r="N1182" s="13">
        <v>1</v>
      </c>
      <c r="O1182" s="13"/>
      <c r="P1182" s="33" t="str">
        <f t="shared" si="350"/>
        <v>MAIN UNIT</v>
      </c>
      <c r="Q1182" s="13" t="s">
        <v>68</v>
      </c>
      <c r="R1182" s="13" t="s">
        <v>62</v>
      </c>
      <c r="S1182" s="13" t="s">
        <v>49</v>
      </c>
      <c r="T1182" s="13" t="s">
        <v>78</v>
      </c>
      <c r="U1182" s="13" t="s">
        <v>79</v>
      </c>
      <c r="V1182" s="13" t="s">
        <v>311</v>
      </c>
      <c r="W1182" s="13" t="s">
        <v>109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  <c r="AU1182" s="22" t="s">
        <v>3751</v>
      </c>
    </row>
    <row r="1183" spans="1:47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47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1015</v>
      </c>
      <c r="K1183" s="155" t="s">
        <v>1016</v>
      </c>
      <c r="L1183" s="17" t="s">
        <v>92</v>
      </c>
      <c r="M1183" s="13" t="s">
        <v>60</v>
      </c>
      <c r="N1183" s="13">
        <v>1</v>
      </c>
      <c r="O1183" s="13"/>
      <c r="P1183" s="33" t="str">
        <f t="shared" si="350"/>
        <v>MAIN UNIT</v>
      </c>
      <c r="Q1183" s="13" t="s">
        <v>68</v>
      </c>
      <c r="R1183" s="13" t="s">
        <v>62</v>
      </c>
      <c r="S1183" s="13" t="s">
        <v>49</v>
      </c>
      <c r="T1183" s="13" t="s">
        <v>78</v>
      </c>
      <c r="U1183" s="13" t="s">
        <v>79</v>
      </c>
      <c r="V1183" s="13" t="s">
        <v>311</v>
      </c>
      <c r="W1183" s="13" t="s">
        <v>109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  <c r="AU1183" s="22" t="s">
        <v>3751</v>
      </c>
    </row>
    <row r="1184" spans="1:47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48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1028</v>
      </c>
      <c r="K1184" s="155" t="s">
        <v>1029</v>
      </c>
      <c r="L1184" s="17" t="s">
        <v>92</v>
      </c>
      <c r="M1184" s="13" t="s">
        <v>60</v>
      </c>
      <c r="N1184" s="13">
        <v>1</v>
      </c>
      <c r="O1184" s="13"/>
      <c r="P1184" s="33" t="str">
        <f t="shared" si="350"/>
        <v>MAIN UNIT</v>
      </c>
      <c r="Q1184" s="13" t="s">
        <v>61</v>
      </c>
      <c r="R1184" s="13" t="s">
        <v>62</v>
      </c>
      <c r="S1184" s="13" t="s">
        <v>49</v>
      </c>
      <c r="T1184" s="13" t="s">
        <v>78</v>
      </c>
      <c r="U1184" s="13" t="s">
        <v>79</v>
      </c>
      <c r="V1184" s="13" t="s">
        <v>126</v>
      </c>
      <c r="W1184" s="13" t="s">
        <v>109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  <c r="AU1184" s="22" t="s">
        <v>3751</v>
      </c>
    </row>
    <row r="1185" spans="1:47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48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1028</v>
      </c>
      <c r="K1185" s="155" t="s">
        <v>1029</v>
      </c>
      <c r="L1185" s="17" t="s">
        <v>67</v>
      </c>
      <c r="M1185" s="13" t="s">
        <v>60</v>
      </c>
      <c r="N1185" s="13">
        <v>1</v>
      </c>
      <c r="O1185" s="13"/>
      <c r="P1185" s="33" t="str">
        <f t="shared" si="350"/>
        <v>MAIN UNIT</v>
      </c>
      <c r="Q1185" s="13" t="s">
        <v>61</v>
      </c>
      <c r="R1185" s="13" t="s">
        <v>62</v>
      </c>
      <c r="S1185" s="13" t="s">
        <v>49</v>
      </c>
      <c r="T1185" s="13" t="s">
        <v>78</v>
      </c>
      <c r="U1185" s="13" t="s">
        <v>79</v>
      </c>
      <c r="V1185" s="13" t="s">
        <v>126</v>
      </c>
      <c r="W1185" s="13" t="s">
        <v>109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  <c r="AU1185" s="22" t="s">
        <v>3751</v>
      </c>
    </row>
    <row r="1186" spans="1:47" s="12" customFormat="1">
      <c r="A1186" s="33" t="str">
        <f t="shared" si="347"/>
        <v>cancel</v>
      </c>
      <c r="B1186" s="152"/>
      <c r="C1186" s="152" t="s">
        <v>185</v>
      </c>
      <c r="D1186" s="33" t="str">
        <f t="shared" si="348"/>
        <v/>
      </c>
      <c r="E1186" s="33" t="s">
        <v>185</v>
      </c>
      <c r="F1186" s="13" t="s">
        <v>185</v>
      </c>
      <c r="G1186" s="152" t="s">
        <v>185</v>
      </c>
      <c r="H1186" s="155"/>
      <c r="I1186" s="33" t="str">
        <f t="shared" si="349"/>
        <v>Cancel</v>
      </c>
      <c r="J1186" s="186" t="s">
        <v>2733</v>
      </c>
      <c r="K1186" s="155" t="s">
        <v>1029</v>
      </c>
      <c r="L1186" s="17" t="s">
        <v>92</v>
      </c>
      <c r="M1186" s="13" t="s">
        <v>60</v>
      </c>
      <c r="N1186" s="13">
        <v>1</v>
      </c>
      <c r="O1186" s="13"/>
      <c r="P1186" s="33" t="str">
        <f t="shared" si="350"/>
        <v>MAIN UNIT</v>
      </c>
      <c r="Q1186" s="13" t="s">
        <v>61</v>
      </c>
      <c r="R1186" s="13" t="s">
        <v>62</v>
      </c>
      <c r="S1186" s="13" t="s">
        <v>49</v>
      </c>
      <c r="T1186" s="13" t="s">
        <v>78</v>
      </c>
      <c r="U1186" s="13" t="s">
        <v>79</v>
      </c>
      <c r="V1186" s="13" t="s">
        <v>126</v>
      </c>
      <c r="W1186" s="13" t="s">
        <v>109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499582152.5142017</v>
      </c>
      <c r="AJ1186" s="19">
        <f t="shared" si="354"/>
        <v>59520528.679470733</v>
      </c>
      <c r="AK1186" s="20">
        <f t="shared" si="355"/>
        <v>0.11914062257814291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  <c r="AU1186" s="22" t="s">
        <v>3751</v>
      </c>
    </row>
    <row r="1187" spans="1:47" s="12" customFormat="1">
      <c r="A1187" s="33" t="str">
        <f t="shared" si="347"/>
        <v>cancel</v>
      </c>
      <c r="B1187" s="152"/>
      <c r="C1187" s="152" t="s">
        <v>185</v>
      </c>
      <c r="D1187" s="33" t="str">
        <f t="shared" si="348"/>
        <v/>
      </c>
      <c r="E1187" s="33" t="s">
        <v>185</v>
      </c>
      <c r="F1187" s="13" t="s">
        <v>185</v>
      </c>
      <c r="G1187" s="152" t="s">
        <v>185</v>
      </c>
      <c r="H1187" s="155"/>
      <c r="I1187" s="33" t="str">
        <f t="shared" si="349"/>
        <v>Cancel</v>
      </c>
      <c r="J1187" s="186" t="s">
        <v>2733</v>
      </c>
      <c r="K1187" s="155" t="s">
        <v>1029</v>
      </c>
      <c r="L1187" s="17" t="s">
        <v>67</v>
      </c>
      <c r="M1187" s="13" t="s">
        <v>60</v>
      </c>
      <c r="N1187" s="13">
        <v>1</v>
      </c>
      <c r="O1187" s="13"/>
      <c r="P1187" s="33" t="str">
        <f t="shared" si="350"/>
        <v>MAIN UNIT</v>
      </c>
      <c r="Q1187" s="13" t="s">
        <v>61</v>
      </c>
      <c r="R1187" s="13" t="s">
        <v>62</v>
      </c>
      <c r="S1187" s="13" t="s">
        <v>49</v>
      </c>
      <c r="T1187" s="13" t="s">
        <v>78</v>
      </c>
      <c r="U1187" s="13" t="s">
        <v>79</v>
      </c>
      <c r="V1187" s="13" t="s">
        <v>126</v>
      </c>
      <c r="W1187" s="13" t="s">
        <v>109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499582152.5142017</v>
      </c>
      <c r="AJ1187" s="19">
        <f t="shared" si="354"/>
        <v>59520528.679470733</v>
      </c>
      <c r="AK1187" s="20">
        <f t="shared" si="355"/>
        <v>0.11914062257814291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  <c r="AU1187" s="22" t="s">
        <v>3751</v>
      </c>
    </row>
    <row r="1188" spans="1:47" s="12" customFormat="1">
      <c r="A1188" s="33" t="str">
        <f t="shared" si="347"/>
        <v>cancel</v>
      </c>
      <c r="B1188" s="152"/>
      <c r="C1188" s="152" t="s">
        <v>185</v>
      </c>
      <c r="D1188" s="33" t="str">
        <f t="shared" si="348"/>
        <v/>
      </c>
      <c r="E1188" s="33" t="s">
        <v>185</v>
      </c>
      <c r="F1188" s="13" t="s">
        <v>185</v>
      </c>
      <c r="G1188" s="152" t="s">
        <v>185</v>
      </c>
      <c r="H1188" s="155"/>
      <c r="I1188" s="33" t="str">
        <f t="shared" si="349"/>
        <v>Cancel</v>
      </c>
      <c r="J1188" s="186" t="s">
        <v>2733</v>
      </c>
      <c r="K1188" s="155" t="s">
        <v>1029</v>
      </c>
      <c r="L1188" s="17" t="s">
        <v>67</v>
      </c>
      <c r="M1188" s="13" t="s">
        <v>60</v>
      </c>
      <c r="N1188" s="13">
        <v>1</v>
      </c>
      <c r="O1188" s="13"/>
      <c r="P1188" s="33" t="str">
        <f t="shared" si="350"/>
        <v>MAIN UNIT</v>
      </c>
      <c r="Q1188" s="13" t="s">
        <v>61</v>
      </c>
      <c r="R1188" s="13" t="s">
        <v>62</v>
      </c>
      <c r="S1188" s="13" t="s">
        <v>49</v>
      </c>
      <c r="T1188" s="13" t="s">
        <v>78</v>
      </c>
      <c r="U1188" s="13" t="s">
        <v>79</v>
      </c>
      <c r="V1188" s="13" t="s">
        <v>126</v>
      </c>
      <c r="W1188" s="13" t="s">
        <v>109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499582152.5142017</v>
      </c>
      <c r="AJ1188" s="19">
        <f t="shared" si="354"/>
        <v>59520528.679470733</v>
      </c>
      <c r="AK1188" s="20">
        <f t="shared" si="355"/>
        <v>0.11914062257814291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  <c r="AU1188" s="22" t="s">
        <v>3751</v>
      </c>
    </row>
    <row r="1189" spans="1:47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54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2386</v>
      </c>
      <c r="K1189" s="155" t="s">
        <v>2387</v>
      </c>
      <c r="L1189" s="17" t="s">
        <v>67</v>
      </c>
      <c r="M1189" s="13" t="s">
        <v>60</v>
      </c>
      <c r="N1189" s="13">
        <v>1</v>
      </c>
      <c r="O1189" s="13"/>
      <c r="P1189" s="33" t="str">
        <f t="shared" si="350"/>
        <v>MAIN UNIT</v>
      </c>
      <c r="Q1189" s="13" t="s">
        <v>68</v>
      </c>
      <c r="R1189" s="13" t="s">
        <v>62</v>
      </c>
      <c r="S1189" s="13" t="s">
        <v>49</v>
      </c>
      <c r="T1189" s="13" t="s">
        <v>78</v>
      </c>
      <c r="U1189" s="13" t="s">
        <v>79</v>
      </c>
      <c r="V1189" s="13" t="s">
        <v>126</v>
      </c>
      <c r="W1189" s="13" t="s">
        <v>109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  <c r="AU1189" s="22" t="s">
        <v>3752</v>
      </c>
    </row>
    <row r="1190" spans="1:47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54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2386</v>
      </c>
      <c r="K1190" s="155" t="s">
        <v>2387</v>
      </c>
      <c r="L1190" s="17" t="s">
        <v>67</v>
      </c>
      <c r="M1190" s="13" t="s">
        <v>60</v>
      </c>
      <c r="N1190" s="13">
        <v>1</v>
      </c>
      <c r="O1190" s="13"/>
      <c r="P1190" s="33" t="str">
        <f t="shared" si="350"/>
        <v>MAIN UNIT</v>
      </c>
      <c r="Q1190" s="13" t="s">
        <v>68</v>
      </c>
      <c r="R1190" s="13" t="s">
        <v>62</v>
      </c>
      <c r="S1190" s="13" t="s">
        <v>49</v>
      </c>
      <c r="T1190" s="13" t="s">
        <v>78</v>
      </c>
      <c r="U1190" s="13" t="s">
        <v>79</v>
      </c>
      <c r="V1190" s="13" t="s">
        <v>126</v>
      </c>
      <c r="W1190" s="13" t="s">
        <v>109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  <c r="AU1190" s="22" t="s">
        <v>3752</v>
      </c>
    </row>
    <row r="1191" spans="1:47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3172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3379</v>
      </c>
      <c r="K1191" s="29" t="s">
        <v>3380</v>
      </c>
      <c r="L1191" s="17" t="s">
        <v>67</v>
      </c>
      <c r="M1191" s="22" t="s">
        <v>60</v>
      </c>
      <c r="N1191" s="22">
        <v>1</v>
      </c>
      <c r="O1191" s="22"/>
      <c r="P1191" s="33" t="str">
        <f t="shared" si="350"/>
        <v>MAIN UNIT</v>
      </c>
      <c r="Q1191" s="13" t="s">
        <v>68</v>
      </c>
      <c r="R1191" s="22" t="s">
        <v>62</v>
      </c>
      <c r="S1191" s="22" t="s">
        <v>49</v>
      </c>
      <c r="T1191" s="22" t="s">
        <v>396</v>
      </c>
      <c r="U1191" s="22" t="s">
        <v>1768</v>
      </c>
      <c r="V1191" s="22" t="s">
        <v>2011</v>
      </c>
      <c r="W1191" s="22" t="s">
        <v>64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1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  <c r="AU1191" s="22" t="s">
        <v>3757</v>
      </c>
    </row>
    <row r="1192" spans="1:47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48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1569</v>
      </c>
      <c r="K1192" s="155" t="s">
        <v>1570</v>
      </c>
      <c r="L1192" s="17" t="s">
        <v>67</v>
      </c>
      <c r="M1192" s="13" t="s">
        <v>60</v>
      </c>
      <c r="N1192" s="13">
        <v>1</v>
      </c>
      <c r="O1192" s="13"/>
      <c r="P1192" s="33" t="str">
        <f t="shared" si="350"/>
        <v>MAIN UNIT</v>
      </c>
      <c r="Q1192" s="13" t="s">
        <v>68</v>
      </c>
      <c r="R1192" s="13" t="s">
        <v>62</v>
      </c>
      <c r="S1192" s="13" t="s">
        <v>49</v>
      </c>
      <c r="T1192" s="13" t="s">
        <v>78</v>
      </c>
      <c r="U1192" s="13" t="s">
        <v>79</v>
      </c>
      <c r="V1192" s="13" t="s">
        <v>112</v>
      </c>
      <c r="W1192" s="13" t="s">
        <v>109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  <c r="AU1192" s="22" t="s">
        <v>3751</v>
      </c>
    </row>
    <row r="1193" spans="1:47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48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1569</v>
      </c>
      <c r="K1193" s="155" t="s">
        <v>1570</v>
      </c>
      <c r="L1193" s="17" t="s">
        <v>67</v>
      </c>
      <c r="M1193" s="13" t="s">
        <v>60</v>
      </c>
      <c r="N1193" s="13">
        <v>1</v>
      </c>
      <c r="O1193" s="13"/>
      <c r="P1193" s="33" t="str">
        <f t="shared" si="350"/>
        <v>MAIN UNIT</v>
      </c>
      <c r="Q1193" s="13" t="s">
        <v>68</v>
      </c>
      <c r="R1193" s="13" t="s">
        <v>62</v>
      </c>
      <c r="S1193" s="13" t="s">
        <v>49</v>
      </c>
      <c r="T1193" s="13" t="s">
        <v>78</v>
      </c>
      <c r="U1193" s="13" t="s">
        <v>79</v>
      </c>
      <c r="V1193" s="13" t="s">
        <v>112</v>
      </c>
      <c r="W1193" s="13" t="s">
        <v>109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  <c r="AU1193" s="22" t="s">
        <v>3751</v>
      </c>
    </row>
    <row r="1194" spans="1:47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185</v>
      </c>
      <c r="F1194" s="13" t="s">
        <v>185</v>
      </c>
      <c r="G1194" s="152" t="s">
        <v>185</v>
      </c>
      <c r="H1194" s="155"/>
      <c r="I1194" s="33" t="str">
        <f t="shared" si="349"/>
        <v>Cancel</v>
      </c>
      <c r="J1194" s="186" t="s">
        <v>1637</v>
      </c>
      <c r="K1194" s="155" t="s">
        <v>1570</v>
      </c>
      <c r="L1194" s="17" t="s">
        <v>67</v>
      </c>
      <c r="M1194" s="13" t="s">
        <v>60</v>
      </c>
      <c r="N1194" s="13">
        <v>1</v>
      </c>
      <c r="O1194" s="13"/>
      <c r="P1194" s="33" t="str">
        <f t="shared" si="350"/>
        <v>MAIN UNIT</v>
      </c>
      <c r="Q1194" s="13" t="s">
        <v>68</v>
      </c>
      <c r="R1194" s="13" t="s">
        <v>62</v>
      </c>
      <c r="S1194" s="13" t="s">
        <v>49</v>
      </c>
      <c r="T1194" s="13" t="s">
        <v>78</v>
      </c>
      <c r="U1194" s="13" t="s">
        <v>79</v>
      </c>
      <c r="V1194" s="13" t="s">
        <v>112</v>
      </c>
      <c r="W1194" s="13" t="s">
        <v>109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499582152.5142017</v>
      </c>
      <c r="AJ1194" s="19">
        <f t="shared" si="354"/>
        <v>59520528.679470733</v>
      </c>
      <c r="AK1194" s="20">
        <f t="shared" si="355"/>
        <v>0.11914062257814291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  <c r="AU1194" s="22" t="s">
        <v>3751</v>
      </c>
    </row>
    <row r="1195" spans="1:47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185</v>
      </c>
      <c r="F1195" s="13" t="s">
        <v>185</v>
      </c>
      <c r="G1195" s="152" t="s">
        <v>185</v>
      </c>
      <c r="H1195" s="155"/>
      <c r="I1195" s="33" t="str">
        <f t="shared" si="349"/>
        <v>Cancel</v>
      </c>
      <c r="J1195" s="186" t="s">
        <v>1637</v>
      </c>
      <c r="K1195" s="155" t="s">
        <v>1570</v>
      </c>
      <c r="L1195" s="17" t="s">
        <v>67</v>
      </c>
      <c r="M1195" s="13" t="s">
        <v>60</v>
      </c>
      <c r="N1195" s="13">
        <v>1</v>
      </c>
      <c r="O1195" s="13"/>
      <c r="P1195" s="33" t="str">
        <f t="shared" si="350"/>
        <v>MAIN UNIT</v>
      </c>
      <c r="Q1195" s="13" t="s">
        <v>68</v>
      </c>
      <c r="R1195" s="13" t="s">
        <v>62</v>
      </c>
      <c r="S1195" s="13" t="s">
        <v>49</v>
      </c>
      <c r="T1195" s="13" t="s">
        <v>78</v>
      </c>
      <c r="U1195" s="13" t="s">
        <v>79</v>
      </c>
      <c r="V1195" s="13" t="s">
        <v>112</v>
      </c>
      <c r="W1195" s="13" t="s">
        <v>109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499582152.5142017</v>
      </c>
      <c r="AJ1195" s="19">
        <f t="shared" si="354"/>
        <v>59520528.679470733</v>
      </c>
      <c r="AK1195" s="20">
        <f t="shared" si="355"/>
        <v>0.11914062257814291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  <c r="AU1195" s="22" t="s">
        <v>3751</v>
      </c>
    </row>
    <row r="1196" spans="1:47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185</v>
      </c>
      <c r="F1196" s="13" t="s">
        <v>185</v>
      </c>
      <c r="G1196" s="152" t="s">
        <v>185</v>
      </c>
      <c r="H1196" s="155"/>
      <c r="I1196" s="33" t="str">
        <f t="shared" si="349"/>
        <v>Cancel</v>
      </c>
      <c r="J1196" s="186" t="s">
        <v>1637</v>
      </c>
      <c r="K1196" s="155" t="s">
        <v>1570</v>
      </c>
      <c r="L1196" s="17" t="s">
        <v>67</v>
      </c>
      <c r="M1196" s="13" t="s">
        <v>60</v>
      </c>
      <c r="N1196" s="13">
        <v>1</v>
      </c>
      <c r="O1196" s="13"/>
      <c r="P1196" s="33" t="str">
        <f t="shared" si="350"/>
        <v>MAIN UNIT</v>
      </c>
      <c r="Q1196" s="13" t="s">
        <v>68</v>
      </c>
      <c r="R1196" s="13" t="s">
        <v>62</v>
      </c>
      <c r="S1196" s="13" t="s">
        <v>49</v>
      </c>
      <c r="T1196" s="13" t="s">
        <v>78</v>
      </c>
      <c r="U1196" s="13" t="s">
        <v>79</v>
      </c>
      <c r="V1196" s="13" t="s">
        <v>112</v>
      </c>
      <c r="W1196" s="13" t="s">
        <v>109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499582152.5142017</v>
      </c>
      <c r="AJ1196" s="19">
        <f t="shared" si="354"/>
        <v>59520528.679470733</v>
      </c>
      <c r="AK1196" s="20">
        <f t="shared" si="355"/>
        <v>0.11914062257814291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  <c r="AU1196" s="22" t="s">
        <v>3751</v>
      </c>
    </row>
    <row r="1197" spans="1:47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185</v>
      </c>
      <c r="F1197" s="13" t="s">
        <v>185</v>
      </c>
      <c r="G1197" s="152" t="s">
        <v>185</v>
      </c>
      <c r="H1197" s="155"/>
      <c r="I1197" s="33" t="str">
        <f t="shared" si="349"/>
        <v>Cancel</v>
      </c>
      <c r="J1197" s="186" t="s">
        <v>1637</v>
      </c>
      <c r="K1197" s="155" t="s">
        <v>1570</v>
      </c>
      <c r="L1197" s="17" t="s">
        <v>67</v>
      </c>
      <c r="M1197" s="13" t="s">
        <v>60</v>
      </c>
      <c r="N1197" s="13">
        <v>1</v>
      </c>
      <c r="O1197" s="13"/>
      <c r="P1197" s="33" t="str">
        <f t="shared" si="350"/>
        <v>MAIN UNIT</v>
      </c>
      <c r="Q1197" s="13" t="s">
        <v>68</v>
      </c>
      <c r="R1197" s="13" t="s">
        <v>62</v>
      </c>
      <c r="S1197" s="13" t="s">
        <v>49</v>
      </c>
      <c r="T1197" s="13" t="s">
        <v>78</v>
      </c>
      <c r="U1197" s="13" t="s">
        <v>79</v>
      </c>
      <c r="V1197" s="13" t="s">
        <v>112</v>
      </c>
      <c r="W1197" s="13" t="s">
        <v>109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499582152.5142017</v>
      </c>
      <c r="AJ1197" s="19">
        <f t="shared" si="354"/>
        <v>59520528.679470733</v>
      </c>
      <c r="AK1197" s="20">
        <f t="shared" si="355"/>
        <v>0.11914062257814291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  <c r="AU1197" s="22" t="s">
        <v>3751</v>
      </c>
    </row>
    <row r="1198" spans="1:47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53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1731</v>
      </c>
      <c r="K1198" s="155" t="s">
        <v>1570</v>
      </c>
      <c r="L1198" s="17" t="s">
        <v>67</v>
      </c>
      <c r="M1198" s="13" t="s">
        <v>60</v>
      </c>
      <c r="N1198" s="13">
        <v>1</v>
      </c>
      <c r="O1198" s="13"/>
      <c r="P1198" s="33" t="str">
        <f t="shared" si="350"/>
        <v>MAIN UNIT</v>
      </c>
      <c r="Q1198" s="13" t="s">
        <v>61</v>
      </c>
      <c r="R1198" s="13" t="s">
        <v>62</v>
      </c>
      <c r="S1198" s="13" t="s">
        <v>49</v>
      </c>
      <c r="T1198" s="13" t="s">
        <v>78</v>
      </c>
      <c r="U1198" s="13" t="s">
        <v>79</v>
      </c>
      <c r="V1198" s="13" t="s">
        <v>112</v>
      </c>
      <c r="W1198" s="13" t="s">
        <v>109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  <c r="AU1198" s="22" t="s">
        <v>3751</v>
      </c>
    </row>
    <row r="1199" spans="1:47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54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2161</v>
      </c>
      <c r="K1199" s="155" t="s">
        <v>2162</v>
      </c>
      <c r="L1199" s="17" t="s">
        <v>67</v>
      </c>
      <c r="M1199" s="13" t="s">
        <v>60</v>
      </c>
      <c r="N1199" s="13">
        <v>1</v>
      </c>
      <c r="O1199" s="13"/>
      <c r="P1199" s="33" t="str">
        <f t="shared" si="350"/>
        <v>MAIN UNIT</v>
      </c>
      <c r="Q1199" s="13" t="s">
        <v>61</v>
      </c>
      <c r="R1199" s="13" t="s">
        <v>2135</v>
      </c>
      <c r="S1199" s="13" t="s">
        <v>2163</v>
      </c>
      <c r="T1199" s="13" t="s">
        <v>78</v>
      </c>
      <c r="U1199" s="13" t="s">
        <v>79</v>
      </c>
      <c r="V1199" s="13" t="s">
        <v>1307</v>
      </c>
      <c r="W1199" s="13" t="s">
        <v>1341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  <c r="AU1199" s="22" t="s">
        <v>3751</v>
      </c>
    </row>
    <row r="1200" spans="1:47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54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2161</v>
      </c>
      <c r="K1200" s="155" t="s">
        <v>2162</v>
      </c>
      <c r="L1200" s="17" t="s">
        <v>67</v>
      </c>
      <c r="M1200" s="13" t="s">
        <v>60</v>
      </c>
      <c r="N1200" s="13">
        <v>1</v>
      </c>
      <c r="O1200" s="13"/>
      <c r="P1200" s="33" t="str">
        <f t="shared" si="350"/>
        <v>MAIN UNIT</v>
      </c>
      <c r="Q1200" s="13" t="s">
        <v>61</v>
      </c>
      <c r="R1200" s="13" t="s">
        <v>2135</v>
      </c>
      <c r="S1200" s="13" t="s">
        <v>2163</v>
      </c>
      <c r="T1200" s="13" t="s">
        <v>78</v>
      </c>
      <c r="U1200" s="13" t="s">
        <v>79</v>
      </c>
      <c r="V1200" s="13" t="s">
        <v>1307</v>
      </c>
      <c r="W1200" s="13" t="s">
        <v>1341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  <c r="AU1200" s="22" t="s">
        <v>3751</v>
      </c>
    </row>
    <row r="1201" spans="1:47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48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1315</v>
      </c>
      <c r="K1201" s="155" t="s">
        <v>1316</v>
      </c>
      <c r="L1201" s="17" t="s">
        <v>92</v>
      </c>
      <c r="M1201" s="13" t="s">
        <v>60</v>
      </c>
      <c r="N1201" s="13">
        <v>1</v>
      </c>
      <c r="O1201" s="13"/>
      <c r="P1201" s="33" t="str">
        <f t="shared" si="350"/>
        <v>MAIN UNIT</v>
      </c>
      <c r="Q1201" s="13" t="s">
        <v>68</v>
      </c>
      <c r="R1201" s="13" t="s">
        <v>62</v>
      </c>
      <c r="S1201" s="13" t="s">
        <v>49</v>
      </c>
      <c r="T1201" s="13" t="s">
        <v>78</v>
      </c>
      <c r="U1201" s="13" t="s">
        <v>79</v>
      </c>
      <c r="V1201" s="13" t="s">
        <v>1317</v>
      </c>
      <c r="W1201" s="13" t="s">
        <v>64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  <c r="AU1201" s="22" t="s">
        <v>3750</v>
      </c>
    </row>
    <row r="1202" spans="1:47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48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1315</v>
      </c>
      <c r="K1202" s="155" t="s">
        <v>1316</v>
      </c>
      <c r="L1202" s="17" t="s">
        <v>92</v>
      </c>
      <c r="M1202" s="13" t="s">
        <v>60</v>
      </c>
      <c r="N1202" s="13">
        <v>1</v>
      </c>
      <c r="O1202" s="13"/>
      <c r="P1202" s="33" t="str">
        <f t="shared" si="350"/>
        <v>MAIN UNIT</v>
      </c>
      <c r="Q1202" s="13" t="s">
        <v>68</v>
      </c>
      <c r="R1202" s="13" t="s">
        <v>62</v>
      </c>
      <c r="S1202" s="13" t="s">
        <v>49</v>
      </c>
      <c r="T1202" s="13" t="s">
        <v>78</v>
      </c>
      <c r="U1202" s="13" t="s">
        <v>79</v>
      </c>
      <c r="V1202" s="13" t="s">
        <v>1317</v>
      </c>
      <c r="W1202" s="13" t="s">
        <v>64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  <c r="AU1202" s="22" t="s">
        <v>3750</v>
      </c>
    </row>
    <row r="1203" spans="1:47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48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1315</v>
      </c>
      <c r="K1203" s="155" t="s">
        <v>1316</v>
      </c>
      <c r="L1203" s="17" t="s">
        <v>67</v>
      </c>
      <c r="M1203" s="13" t="s">
        <v>60</v>
      </c>
      <c r="N1203" s="13">
        <v>1</v>
      </c>
      <c r="O1203" s="13"/>
      <c r="P1203" s="33" t="str">
        <f t="shared" si="350"/>
        <v>MAIN UNIT</v>
      </c>
      <c r="Q1203" s="13" t="s">
        <v>68</v>
      </c>
      <c r="R1203" s="13" t="s">
        <v>62</v>
      </c>
      <c r="S1203" s="13" t="s">
        <v>49</v>
      </c>
      <c r="T1203" s="13" t="s">
        <v>78</v>
      </c>
      <c r="U1203" s="13" t="s">
        <v>79</v>
      </c>
      <c r="V1203" s="13" t="s">
        <v>1317</v>
      </c>
      <c r="W1203" s="13" t="s">
        <v>64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  <c r="AU1203" s="22" t="s">
        <v>3750</v>
      </c>
    </row>
    <row r="1204" spans="1:47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48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1315</v>
      </c>
      <c r="K1204" s="155" t="s">
        <v>1316</v>
      </c>
      <c r="L1204" s="17" t="s">
        <v>67</v>
      </c>
      <c r="M1204" s="13" t="s">
        <v>60</v>
      </c>
      <c r="N1204" s="13">
        <v>1</v>
      </c>
      <c r="O1204" s="13"/>
      <c r="P1204" s="33" t="str">
        <f t="shared" si="350"/>
        <v>MAIN UNIT</v>
      </c>
      <c r="Q1204" s="13" t="s">
        <v>68</v>
      </c>
      <c r="R1204" s="13" t="s">
        <v>62</v>
      </c>
      <c r="S1204" s="13" t="s">
        <v>49</v>
      </c>
      <c r="T1204" s="13" t="s">
        <v>78</v>
      </c>
      <c r="U1204" s="13" t="s">
        <v>79</v>
      </c>
      <c r="V1204" s="13" t="s">
        <v>1317</v>
      </c>
      <c r="W1204" s="13" t="s">
        <v>64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  <c r="AU1204" s="22" t="s">
        <v>3750</v>
      </c>
    </row>
    <row r="1205" spans="1:47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54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2193</v>
      </c>
      <c r="K1205" s="155" t="s">
        <v>1316</v>
      </c>
      <c r="L1205" s="17" t="s">
        <v>67</v>
      </c>
      <c r="M1205" s="13" t="s">
        <v>60</v>
      </c>
      <c r="N1205" s="13">
        <v>1</v>
      </c>
      <c r="O1205" s="13"/>
      <c r="P1205" s="33" t="str">
        <f t="shared" si="350"/>
        <v>MAIN UNIT</v>
      </c>
      <c r="Q1205" s="13" t="s">
        <v>61</v>
      </c>
      <c r="R1205" s="13" t="s">
        <v>62</v>
      </c>
      <c r="S1205" s="13" t="s">
        <v>49</v>
      </c>
      <c r="T1205" s="13" t="s">
        <v>78</v>
      </c>
      <c r="U1205" s="13" t="s">
        <v>79</v>
      </c>
      <c r="V1205" s="13" t="s">
        <v>112</v>
      </c>
      <c r="W1205" s="13" t="s">
        <v>64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  <c r="AU1205" s="22" t="s">
        <v>3757</v>
      </c>
    </row>
    <row r="1206" spans="1:47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47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1011</v>
      </c>
      <c r="K1206" s="155" t="s">
        <v>1012</v>
      </c>
      <c r="L1206" s="17" t="s">
        <v>92</v>
      </c>
      <c r="M1206" s="13" t="s">
        <v>60</v>
      </c>
      <c r="N1206" s="13">
        <v>1</v>
      </c>
      <c r="O1206" s="13"/>
      <c r="P1206" s="33" t="str">
        <f t="shared" si="350"/>
        <v>MAIN UNIT</v>
      </c>
      <c r="Q1206" s="13" t="s">
        <v>68</v>
      </c>
      <c r="R1206" s="13" t="s">
        <v>62</v>
      </c>
      <c r="S1206" s="13" t="s">
        <v>49</v>
      </c>
      <c r="T1206" s="13" t="s">
        <v>78</v>
      </c>
      <c r="U1206" s="13" t="s">
        <v>79</v>
      </c>
      <c r="V1206" s="13" t="s">
        <v>80</v>
      </c>
      <c r="W1206" s="13" t="s">
        <v>109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  <c r="AU1206" s="22" t="s">
        <v>3752</v>
      </c>
    </row>
    <row r="1207" spans="1:47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47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1011</v>
      </c>
      <c r="K1207" s="155" t="s">
        <v>1012</v>
      </c>
      <c r="L1207" s="17" t="s">
        <v>92</v>
      </c>
      <c r="M1207" s="13" t="s">
        <v>60</v>
      </c>
      <c r="N1207" s="13">
        <v>1</v>
      </c>
      <c r="O1207" s="13"/>
      <c r="P1207" s="33" t="str">
        <f t="shared" si="350"/>
        <v>MAIN UNIT</v>
      </c>
      <c r="Q1207" s="13" t="s">
        <v>68</v>
      </c>
      <c r="R1207" s="13" t="s">
        <v>62</v>
      </c>
      <c r="S1207" s="13" t="s">
        <v>49</v>
      </c>
      <c r="T1207" s="13" t="s">
        <v>78</v>
      </c>
      <c r="U1207" s="13" t="s">
        <v>79</v>
      </c>
      <c r="V1207" s="13" t="s">
        <v>80</v>
      </c>
      <c r="W1207" s="13" t="s">
        <v>109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  <c r="AU1207" s="22" t="s">
        <v>3752</v>
      </c>
    </row>
    <row r="1208" spans="1:47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47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1011</v>
      </c>
      <c r="K1208" s="155" t="s">
        <v>1012</v>
      </c>
      <c r="L1208" s="17" t="s">
        <v>92</v>
      </c>
      <c r="M1208" s="13" t="s">
        <v>60</v>
      </c>
      <c r="N1208" s="13">
        <v>1</v>
      </c>
      <c r="O1208" s="13"/>
      <c r="P1208" s="33" t="str">
        <f t="shared" si="350"/>
        <v>MAIN UNIT</v>
      </c>
      <c r="Q1208" s="13" t="s">
        <v>68</v>
      </c>
      <c r="R1208" s="13" t="s">
        <v>62</v>
      </c>
      <c r="S1208" s="13" t="s">
        <v>49</v>
      </c>
      <c r="T1208" s="13" t="s">
        <v>78</v>
      </c>
      <c r="U1208" s="13" t="s">
        <v>79</v>
      </c>
      <c r="V1208" s="13" t="s">
        <v>80</v>
      </c>
      <c r="W1208" s="13" t="s">
        <v>109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  <c r="AU1208" s="22" t="s">
        <v>3752</v>
      </c>
    </row>
    <row r="1209" spans="1:47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47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1011</v>
      </c>
      <c r="K1209" s="155" t="s">
        <v>1012</v>
      </c>
      <c r="L1209" s="17" t="s">
        <v>67</v>
      </c>
      <c r="M1209" s="13" t="s">
        <v>60</v>
      </c>
      <c r="N1209" s="13">
        <v>1</v>
      </c>
      <c r="O1209" s="13"/>
      <c r="P1209" s="33" t="str">
        <f t="shared" si="350"/>
        <v>MAIN UNIT</v>
      </c>
      <c r="Q1209" s="13" t="s">
        <v>68</v>
      </c>
      <c r="R1209" s="13" t="s">
        <v>62</v>
      </c>
      <c r="S1209" s="13" t="s">
        <v>49</v>
      </c>
      <c r="T1209" s="13" t="s">
        <v>78</v>
      </c>
      <c r="U1209" s="13" t="s">
        <v>79</v>
      </c>
      <c r="V1209" s="13" t="s">
        <v>80</v>
      </c>
      <c r="W1209" s="13" t="s">
        <v>109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  <c r="AU1209" s="22" t="s">
        <v>3752</v>
      </c>
    </row>
    <row r="1210" spans="1:47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54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2191</v>
      </c>
      <c r="K1210" s="155" t="s">
        <v>2192</v>
      </c>
      <c r="L1210" s="17" t="s">
        <v>92</v>
      </c>
      <c r="M1210" s="13" t="s">
        <v>60</v>
      </c>
      <c r="N1210" s="13">
        <v>1</v>
      </c>
      <c r="O1210" s="13"/>
      <c r="P1210" s="33" t="str">
        <f t="shared" si="350"/>
        <v>MAIN UNIT</v>
      </c>
      <c r="Q1210" s="13" t="s">
        <v>61</v>
      </c>
      <c r="R1210" s="13" t="s">
        <v>62</v>
      </c>
      <c r="S1210" s="13" t="s">
        <v>49</v>
      </c>
      <c r="T1210" s="13" t="s">
        <v>78</v>
      </c>
      <c r="U1210" s="13" t="s">
        <v>79</v>
      </c>
      <c r="V1210" s="13" t="s">
        <v>80</v>
      </c>
      <c r="W1210" s="13" t="s">
        <v>109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  <c r="AU1210" s="22" t="s">
        <v>3751</v>
      </c>
    </row>
    <row r="1211" spans="1:47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54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2191</v>
      </c>
      <c r="K1211" s="155" t="s">
        <v>2192</v>
      </c>
      <c r="L1211" s="17" t="s">
        <v>67</v>
      </c>
      <c r="M1211" s="13" t="s">
        <v>60</v>
      </c>
      <c r="N1211" s="13">
        <v>1</v>
      </c>
      <c r="O1211" s="13"/>
      <c r="P1211" s="33" t="str">
        <f t="shared" si="350"/>
        <v>MAIN UNIT</v>
      </c>
      <c r="Q1211" s="13" t="s">
        <v>61</v>
      </c>
      <c r="R1211" s="13" t="s">
        <v>62</v>
      </c>
      <c r="S1211" s="13" t="s">
        <v>49</v>
      </c>
      <c r="T1211" s="13" t="s">
        <v>78</v>
      </c>
      <c r="U1211" s="13" t="s">
        <v>79</v>
      </c>
      <c r="V1211" s="13" t="s">
        <v>80</v>
      </c>
      <c r="W1211" s="13" t="s">
        <v>109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  <c r="AU1211" s="22" t="s">
        <v>3751</v>
      </c>
    </row>
    <row r="1212" spans="1:47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54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2191</v>
      </c>
      <c r="K1212" s="155" t="s">
        <v>2192</v>
      </c>
      <c r="L1212" s="17" t="s">
        <v>92</v>
      </c>
      <c r="M1212" s="13" t="s">
        <v>60</v>
      </c>
      <c r="N1212" s="13">
        <v>1</v>
      </c>
      <c r="O1212" s="13"/>
      <c r="P1212" s="33" t="str">
        <f t="shared" si="350"/>
        <v>MAIN UNIT</v>
      </c>
      <c r="Q1212" s="13" t="s">
        <v>61</v>
      </c>
      <c r="R1212" s="13" t="s">
        <v>62</v>
      </c>
      <c r="S1212" s="13" t="s">
        <v>49</v>
      </c>
      <c r="T1212" s="13" t="s">
        <v>78</v>
      </c>
      <c r="U1212" s="13" t="s">
        <v>79</v>
      </c>
      <c r="V1212" s="13" t="s">
        <v>80</v>
      </c>
      <c r="W1212" s="13" t="s">
        <v>109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  <c r="AU1212" s="22" t="s">
        <v>3751</v>
      </c>
    </row>
    <row r="1213" spans="1:47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54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2191</v>
      </c>
      <c r="K1213" s="155" t="s">
        <v>2192</v>
      </c>
      <c r="L1213" s="17" t="s">
        <v>67</v>
      </c>
      <c r="M1213" s="13" t="s">
        <v>60</v>
      </c>
      <c r="N1213" s="13">
        <v>1</v>
      </c>
      <c r="O1213" s="13"/>
      <c r="P1213" s="33" t="str">
        <f t="shared" si="350"/>
        <v>MAIN UNIT</v>
      </c>
      <c r="Q1213" s="13" t="s">
        <v>61</v>
      </c>
      <c r="R1213" s="13" t="s">
        <v>62</v>
      </c>
      <c r="S1213" s="13" t="s">
        <v>49</v>
      </c>
      <c r="T1213" s="13" t="s">
        <v>78</v>
      </c>
      <c r="U1213" s="13" t="s">
        <v>79</v>
      </c>
      <c r="V1213" s="13" t="s">
        <v>80</v>
      </c>
      <c r="W1213" s="13" t="s">
        <v>109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  <c r="AU1213" s="22" t="s">
        <v>3751</v>
      </c>
    </row>
    <row r="1214" spans="1:47" s="12" customFormat="1">
      <c r="A1214" s="33" t="str">
        <f t="shared" si="347"/>
        <v>cancel</v>
      </c>
      <c r="B1214" s="152"/>
      <c r="C1214" s="152" t="s">
        <v>185</v>
      </c>
      <c r="D1214" s="33" t="str">
        <f t="shared" si="348"/>
        <v/>
      </c>
      <c r="E1214" s="33" t="s">
        <v>185</v>
      </c>
      <c r="F1214" s="13" t="s">
        <v>185</v>
      </c>
      <c r="G1214" s="152" t="s">
        <v>185</v>
      </c>
      <c r="H1214" s="155" t="s">
        <v>2758</v>
      </c>
      <c r="I1214" s="33" t="str">
        <f t="shared" si="349"/>
        <v>Cancel</v>
      </c>
      <c r="J1214" s="186" t="s">
        <v>2770</v>
      </c>
      <c r="K1214" s="155" t="s">
        <v>2192</v>
      </c>
      <c r="L1214" s="17" t="s">
        <v>92</v>
      </c>
      <c r="M1214" s="13" t="s">
        <v>60</v>
      </c>
      <c r="N1214" s="13">
        <v>1</v>
      </c>
      <c r="O1214" s="13"/>
      <c r="P1214" s="33" t="str">
        <f t="shared" si="350"/>
        <v>MAIN UNIT</v>
      </c>
      <c r="Q1214" s="13" t="s">
        <v>61</v>
      </c>
      <c r="R1214" s="13" t="s">
        <v>62</v>
      </c>
      <c r="S1214" s="13" t="s">
        <v>49</v>
      </c>
      <c r="T1214" s="13" t="s">
        <v>78</v>
      </c>
      <c r="U1214" s="13" t="s">
        <v>79</v>
      </c>
      <c r="V1214" s="13" t="s">
        <v>80</v>
      </c>
      <c r="W1214" s="13" t="s">
        <v>109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499582152.5142017</v>
      </c>
      <c r="AJ1214" s="19">
        <f t="shared" si="354"/>
        <v>59520528.679470733</v>
      </c>
      <c r="AK1214" s="20">
        <f t="shared" si="355"/>
        <v>0.11914062257814291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  <c r="AU1214" s="22" t="s">
        <v>3751</v>
      </c>
    </row>
    <row r="1215" spans="1:47" s="12" customFormat="1">
      <c r="A1215" s="33" t="str">
        <f t="shared" si="347"/>
        <v>cancel</v>
      </c>
      <c r="B1215" s="152"/>
      <c r="C1215" s="152" t="s">
        <v>185</v>
      </c>
      <c r="D1215" s="33" t="str">
        <f t="shared" si="348"/>
        <v/>
      </c>
      <c r="E1215" s="33" t="s">
        <v>185</v>
      </c>
      <c r="F1215" s="13" t="s">
        <v>185</v>
      </c>
      <c r="G1215" s="152" t="s">
        <v>185</v>
      </c>
      <c r="H1215" s="155" t="s">
        <v>2758</v>
      </c>
      <c r="I1215" s="33" t="str">
        <f t="shared" si="349"/>
        <v>Cancel</v>
      </c>
      <c r="J1215" s="186" t="s">
        <v>2770</v>
      </c>
      <c r="K1215" s="155" t="s">
        <v>2192</v>
      </c>
      <c r="L1215" s="17" t="s">
        <v>92</v>
      </c>
      <c r="M1215" s="13" t="s">
        <v>60</v>
      </c>
      <c r="N1215" s="13">
        <v>1</v>
      </c>
      <c r="O1215" s="13"/>
      <c r="P1215" s="33" t="str">
        <f t="shared" si="350"/>
        <v>MAIN UNIT</v>
      </c>
      <c r="Q1215" s="13" t="s">
        <v>61</v>
      </c>
      <c r="R1215" s="13" t="s">
        <v>62</v>
      </c>
      <c r="S1215" s="13" t="s">
        <v>49</v>
      </c>
      <c r="T1215" s="13" t="s">
        <v>78</v>
      </c>
      <c r="U1215" s="13" t="s">
        <v>79</v>
      </c>
      <c r="V1215" s="13" t="s">
        <v>80</v>
      </c>
      <c r="W1215" s="13" t="s">
        <v>109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499582152.5142017</v>
      </c>
      <c r="AJ1215" s="19">
        <f t="shared" si="354"/>
        <v>59520528.679470733</v>
      </c>
      <c r="AK1215" s="20">
        <f t="shared" si="355"/>
        <v>0.11914062257814291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  <c r="AU1215" s="22" t="s">
        <v>3751</v>
      </c>
    </row>
    <row r="1216" spans="1:47" s="12" customFormat="1">
      <c r="A1216" s="33" t="str">
        <f t="shared" si="347"/>
        <v>cancel</v>
      </c>
      <c r="B1216" s="152"/>
      <c r="C1216" s="152" t="s">
        <v>185</v>
      </c>
      <c r="D1216" s="33" t="str">
        <f t="shared" si="348"/>
        <v/>
      </c>
      <c r="E1216" s="33" t="s">
        <v>185</v>
      </c>
      <c r="F1216" s="13" t="s">
        <v>185</v>
      </c>
      <c r="G1216" s="152" t="s">
        <v>185</v>
      </c>
      <c r="H1216" s="155" t="s">
        <v>2758</v>
      </c>
      <c r="I1216" s="33" t="str">
        <f t="shared" si="349"/>
        <v>Cancel</v>
      </c>
      <c r="J1216" s="186" t="s">
        <v>2770</v>
      </c>
      <c r="K1216" s="155" t="s">
        <v>2192</v>
      </c>
      <c r="L1216" s="17" t="s">
        <v>67</v>
      </c>
      <c r="M1216" s="13" t="s">
        <v>60</v>
      </c>
      <c r="N1216" s="13">
        <v>1</v>
      </c>
      <c r="O1216" s="13"/>
      <c r="P1216" s="33" t="str">
        <f t="shared" si="350"/>
        <v>MAIN UNIT</v>
      </c>
      <c r="Q1216" s="13" t="s">
        <v>61</v>
      </c>
      <c r="R1216" s="13" t="s">
        <v>62</v>
      </c>
      <c r="S1216" s="13" t="s">
        <v>49</v>
      </c>
      <c r="T1216" s="13" t="s">
        <v>78</v>
      </c>
      <c r="U1216" s="13" t="s">
        <v>79</v>
      </c>
      <c r="V1216" s="13" t="s">
        <v>80</v>
      </c>
      <c r="W1216" s="13" t="s">
        <v>109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499582152.5142017</v>
      </c>
      <c r="AJ1216" s="19">
        <f t="shared" si="354"/>
        <v>59520528.679470733</v>
      </c>
      <c r="AK1216" s="20">
        <f t="shared" si="355"/>
        <v>0.11914062257814291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  <c r="AU1216" s="22" t="s">
        <v>3751</v>
      </c>
    </row>
    <row r="1217" spans="1:47" s="12" customFormat="1">
      <c r="A1217" s="33" t="str">
        <f t="shared" si="347"/>
        <v>cancel</v>
      </c>
      <c r="B1217" s="152"/>
      <c r="C1217" s="152" t="s">
        <v>185</v>
      </c>
      <c r="D1217" s="33" t="str">
        <f t="shared" si="348"/>
        <v/>
      </c>
      <c r="E1217" s="33" t="s">
        <v>185</v>
      </c>
      <c r="F1217" s="13" t="s">
        <v>185</v>
      </c>
      <c r="G1217" s="152" t="s">
        <v>185</v>
      </c>
      <c r="H1217" s="155" t="s">
        <v>2758</v>
      </c>
      <c r="I1217" s="33" t="str">
        <f t="shared" si="349"/>
        <v>Cancel</v>
      </c>
      <c r="J1217" s="186" t="s">
        <v>2770</v>
      </c>
      <c r="K1217" s="155" t="s">
        <v>2192</v>
      </c>
      <c r="L1217" s="17" t="s">
        <v>67</v>
      </c>
      <c r="M1217" s="13" t="s">
        <v>60</v>
      </c>
      <c r="N1217" s="13">
        <v>1</v>
      </c>
      <c r="O1217" s="13"/>
      <c r="P1217" s="33" t="str">
        <f t="shared" si="350"/>
        <v>MAIN UNIT</v>
      </c>
      <c r="Q1217" s="13" t="s">
        <v>61</v>
      </c>
      <c r="R1217" s="13" t="s">
        <v>62</v>
      </c>
      <c r="S1217" s="13" t="s">
        <v>49</v>
      </c>
      <c r="T1217" s="13" t="s">
        <v>78</v>
      </c>
      <c r="U1217" s="13" t="s">
        <v>79</v>
      </c>
      <c r="V1217" s="13" t="s">
        <v>80</v>
      </c>
      <c r="W1217" s="13" t="s">
        <v>109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499582152.5142017</v>
      </c>
      <c r="AJ1217" s="19">
        <f t="shared" si="354"/>
        <v>59520528.679470733</v>
      </c>
      <c r="AK1217" s="20">
        <f t="shared" si="355"/>
        <v>0.11914062257814291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  <c r="AU1217" s="22" t="s">
        <v>3751</v>
      </c>
    </row>
    <row r="1218" spans="1:47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54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2237</v>
      </c>
      <c r="K1218" s="155" t="s">
        <v>2238</v>
      </c>
      <c r="L1218" s="17" t="s">
        <v>67</v>
      </c>
      <c r="M1218" s="13" t="s">
        <v>60</v>
      </c>
      <c r="N1218" s="13">
        <v>1</v>
      </c>
      <c r="O1218" s="13"/>
      <c r="P1218" s="33" t="str">
        <f t="shared" si="350"/>
        <v>MAIN UNIT</v>
      </c>
      <c r="Q1218" s="13" t="s">
        <v>68</v>
      </c>
      <c r="R1218" s="13" t="s">
        <v>62</v>
      </c>
      <c r="S1218" s="13" t="s">
        <v>51</v>
      </c>
      <c r="T1218" s="13" t="s">
        <v>1043</v>
      </c>
      <c r="U1218" s="13" t="s">
        <v>149</v>
      </c>
      <c r="V1218" s="13" t="s">
        <v>954</v>
      </c>
      <c r="W1218" s="13" t="s">
        <v>64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  <c r="AU1218" s="22" t="s">
        <v>3240</v>
      </c>
    </row>
    <row r="1219" spans="1:47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55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2487</v>
      </c>
      <c r="K1219" s="155" t="s">
        <v>2238</v>
      </c>
      <c r="L1219" s="17" t="s">
        <v>92</v>
      </c>
      <c r="M1219" s="13" t="s">
        <v>60</v>
      </c>
      <c r="N1219" s="13">
        <v>1</v>
      </c>
      <c r="O1219" s="13"/>
      <c r="P1219" s="33" t="str">
        <f t="shared" si="350"/>
        <v>MAIN UNIT</v>
      </c>
      <c r="Q1219" s="13" t="s">
        <v>61</v>
      </c>
      <c r="R1219" s="13" t="s">
        <v>62</v>
      </c>
      <c r="S1219" s="13" t="s">
        <v>51</v>
      </c>
      <c r="T1219" s="13" t="s">
        <v>1043</v>
      </c>
      <c r="U1219" s="13" t="s">
        <v>149</v>
      </c>
      <c r="V1219" s="13" t="s">
        <v>954</v>
      </c>
      <c r="W1219" s="13" t="s">
        <v>64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  <c r="AU1219" s="22" t="s">
        <v>3240</v>
      </c>
    </row>
    <row r="1220" spans="1:47" s="12" customFormat="1">
      <c r="A1220" s="33" t="str">
        <f t="shared" si="347"/>
        <v>cancel</v>
      </c>
      <c r="B1220" s="152"/>
      <c r="C1220" s="152" t="s">
        <v>185</v>
      </c>
      <c r="D1220" s="33" t="str">
        <f t="shared" si="348"/>
        <v/>
      </c>
      <c r="E1220" s="33" t="s">
        <v>185</v>
      </c>
      <c r="F1220" s="13" t="s">
        <v>185</v>
      </c>
      <c r="G1220" s="152" t="s">
        <v>1622</v>
      </c>
      <c r="H1220" s="155"/>
      <c r="I1220" s="33" t="str">
        <f t="shared" si="349"/>
        <v>Cancel</v>
      </c>
      <c r="J1220" s="186" t="s">
        <v>2766</v>
      </c>
      <c r="K1220" s="155" t="s">
        <v>2238</v>
      </c>
      <c r="L1220" s="17" t="s">
        <v>67</v>
      </c>
      <c r="M1220" s="13" t="s">
        <v>60</v>
      </c>
      <c r="N1220" s="13">
        <v>1</v>
      </c>
      <c r="O1220" s="13"/>
      <c r="P1220" s="33" t="str">
        <f t="shared" si="350"/>
        <v>MAIN UNIT</v>
      </c>
      <c r="Q1220" s="13" t="s">
        <v>68</v>
      </c>
      <c r="R1220" s="13" t="s">
        <v>62</v>
      </c>
      <c r="S1220" s="13" t="s">
        <v>51</v>
      </c>
      <c r="T1220" s="13" t="s">
        <v>349</v>
      </c>
      <c r="U1220" s="13" t="s">
        <v>149</v>
      </c>
      <c r="V1220" s="13" t="s">
        <v>564</v>
      </c>
      <c r="W1220" s="13" t="s">
        <v>64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499582152.5142017</v>
      </c>
      <c r="AJ1220" s="19">
        <f t="shared" si="354"/>
        <v>59520528.679470733</v>
      </c>
      <c r="AK1220" s="20">
        <f t="shared" si="355"/>
        <v>0.11914062257814291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  <c r="AU1220" s="22" t="s">
        <v>3240</v>
      </c>
    </row>
    <row r="1221" spans="1:47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53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1827</v>
      </c>
      <c r="K1221" s="155" t="s">
        <v>1828</v>
      </c>
      <c r="L1221" s="17" t="s">
        <v>293</v>
      </c>
      <c r="M1221" s="13" t="s">
        <v>60</v>
      </c>
      <c r="N1221" s="13">
        <v>1</v>
      </c>
      <c r="O1221" s="13"/>
      <c r="P1221" s="33" t="str">
        <f t="shared" si="350"/>
        <v>MAIN UNIT</v>
      </c>
      <c r="Q1221" s="13" t="s">
        <v>68</v>
      </c>
      <c r="R1221" s="13" t="s">
        <v>62</v>
      </c>
      <c r="S1221" s="13" t="s">
        <v>49</v>
      </c>
      <c r="T1221" s="13" t="s">
        <v>78</v>
      </c>
      <c r="U1221" s="13" t="s">
        <v>79</v>
      </c>
      <c r="V1221" s="13" t="s">
        <v>80</v>
      </c>
      <c r="W1221" s="13" t="s">
        <v>109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  <c r="AU1221" s="22" t="s">
        <v>3751</v>
      </c>
    </row>
    <row r="1222" spans="1:47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53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1827</v>
      </c>
      <c r="K1222" s="155" t="s">
        <v>1828</v>
      </c>
      <c r="L1222" s="17" t="s">
        <v>92</v>
      </c>
      <c r="M1222" s="13" t="s">
        <v>60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68</v>
      </c>
      <c r="R1222" s="13" t="s">
        <v>62</v>
      </c>
      <c r="S1222" s="13" t="s">
        <v>49</v>
      </c>
      <c r="T1222" s="13" t="s">
        <v>78</v>
      </c>
      <c r="U1222" s="13" t="s">
        <v>79</v>
      </c>
      <c r="V1222" s="13" t="s">
        <v>80</v>
      </c>
      <c r="W1222" s="13" t="s">
        <v>109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  <c r="AU1222" s="22" t="s">
        <v>3751</v>
      </c>
    </row>
    <row r="1223" spans="1:47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53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1827</v>
      </c>
      <c r="K1223" s="155" t="s">
        <v>1828</v>
      </c>
      <c r="L1223" s="17" t="s">
        <v>92</v>
      </c>
      <c r="M1223" s="13" t="s">
        <v>60</v>
      </c>
      <c r="N1223" s="13">
        <v>1</v>
      </c>
      <c r="O1223" s="13"/>
      <c r="P1223" s="33" t="str">
        <f t="shared" si="370"/>
        <v>MAIN UNIT</v>
      </c>
      <c r="Q1223" s="13" t="s">
        <v>68</v>
      </c>
      <c r="R1223" s="13" t="s">
        <v>62</v>
      </c>
      <c r="S1223" s="13" t="s">
        <v>49</v>
      </c>
      <c r="T1223" s="13" t="s">
        <v>78</v>
      </c>
      <c r="U1223" s="13" t="s">
        <v>79</v>
      </c>
      <c r="V1223" s="13" t="s">
        <v>80</v>
      </c>
      <c r="W1223" s="13" t="s">
        <v>109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  <c r="AU1223" s="22" t="s">
        <v>3751</v>
      </c>
    </row>
    <row r="1224" spans="1:47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53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1827</v>
      </c>
      <c r="K1224" s="155" t="s">
        <v>1828</v>
      </c>
      <c r="L1224" s="17" t="s">
        <v>92</v>
      </c>
      <c r="M1224" s="13" t="s">
        <v>60</v>
      </c>
      <c r="N1224" s="13">
        <v>1</v>
      </c>
      <c r="O1224" s="13"/>
      <c r="P1224" s="33" t="str">
        <f t="shared" si="370"/>
        <v>MAIN UNIT</v>
      </c>
      <c r="Q1224" s="13" t="s">
        <v>68</v>
      </c>
      <c r="R1224" s="13" t="s">
        <v>62</v>
      </c>
      <c r="S1224" s="13" t="s">
        <v>49</v>
      </c>
      <c r="T1224" s="13" t="s">
        <v>78</v>
      </c>
      <c r="U1224" s="13" t="s">
        <v>79</v>
      </c>
      <c r="V1224" s="13" t="s">
        <v>80</v>
      </c>
      <c r="W1224" s="13" t="s">
        <v>109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  <c r="AU1224" s="22" t="s">
        <v>3751</v>
      </c>
    </row>
    <row r="1225" spans="1:47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53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1827</v>
      </c>
      <c r="K1225" s="155" t="s">
        <v>1828</v>
      </c>
      <c r="L1225" s="17" t="s">
        <v>92</v>
      </c>
      <c r="M1225" s="13" t="s">
        <v>60</v>
      </c>
      <c r="N1225" s="13">
        <v>1</v>
      </c>
      <c r="O1225" s="13"/>
      <c r="P1225" s="33" t="str">
        <f t="shared" si="370"/>
        <v>MAIN UNIT</v>
      </c>
      <c r="Q1225" s="13" t="s">
        <v>68</v>
      </c>
      <c r="R1225" s="13" t="s">
        <v>62</v>
      </c>
      <c r="S1225" s="13" t="s">
        <v>49</v>
      </c>
      <c r="T1225" s="13" t="s">
        <v>78</v>
      </c>
      <c r="U1225" s="13" t="s">
        <v>79</v>
      </c>
      <c r="V1225" s="13" t="s">
        <v>80</v>
      </c>
      <c r="W1225" s="13" t="s">
        <v>109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  <c r="AU1225" s="22" t="s">
        <v>3751</v>
      </c>
    </row>
    <row r="1226" spans="1:47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53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1827</v>
      </c>
      <c r="K1226" s="155" t="s">
        <v>1828</v>
      </c>
      <c r="L1226" s="17" t="s">
        <v>92</v>
      </c>
      <c r="M1226" s="13" t="s">
        <v>60</v>
      </c>
      <c r="N1226" s="13">
        <v>1</v>
      </c>
      <c r="O1226" s="13"/>
      <c r="P1226" s="33" t="str">
        <f t="shared" si="370"/>
        <v>MAIN UNIT</v>
      </c>
      <c r="Q1226" s="13" t="s">
        <v>68</v>
      </c>
      <c r="R1226" s="13" t="s">
        <v>62</v>
      </c>
      <c r="S1226" s="13" t="s">
        <v>49</v>
      </c>
      <c r="T1226" s="13" t="s">
        <v>78</v>
      </c>
      <c r="U1226" s="13" t="s">
        <v>79</v>
      </c>
      <c r="V1226" s="13" t="s">
        <v>80</v>
      </c>
      <c r="W1226" s="13" t="s">
        <v>109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  <c r="AU1226" s="22" t="s">
        <v>3751</v>
      </c>
    </row>
    <row r="1227" spans="1:47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53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1827</v>
      </c>
      <c r="K1227" s="155" t="s">
        <v>1828</v>
      </c>
      <c r="L1227" s="17" t="s">
        <v>92</v>
      </c>
      <c r="M1227" s="13" t="s">
        <v>60</v>
      </c>
      <c r="N1227" s="13">
        <v>1</v>
      </c>
      <c r="O1227" s="13"/>
      <c r="P1227" s="33" t="str">
        <f t="shared" si="370"/>
        <v>MAIN UNIT</v>
      </c>
      <c r="Q1227" s="13" t="s">
        <v>68</v>
      </c>
      <c r="R1227" s="13" t="s">
        <v>62</v>
      </c>
      <c r="S1227" s="13" t="s">
        <v>49</v>
      </c>
      <c r="T1227" s="13" t="s">
        <v>78</v>
      </c>
      <c r="U1227" s="13" t="s">
        <v>79</v>
      </c>
      <c r="V1227" s="13" t="s">
        <v>80</v>
      </c>
      <c r="W1227" s="13" t="s">
        <v>109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  <c r="AU1227" s="22" t="s">
        <v>3751</v>
      </c>
    </row>
    <row r="1228" spans="1:47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53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1827</v>
      </c>
      <c r="K1228" s="155" t="s">
        <v>1828</v>
      </c>
      <c r="L1228" s="17" t="s">
        <v>92</v>
      </c>
      <c r="M1228" s="13" t="s">
        <v>60</v>
      </c>
      <c r="N1228" s="13">
        <v>1</v>
      </c>
      <c r="O1228" s="13"/>
      <c r="P1228" s="33" t="str">
        <f t="shared" si="370"/>
        <v>MAIN UNIT</v>
      </c>
      <c r="Q1228" s="13" t="s">
        <v>68</v>
      </c>
      <c r="R1228" s="13" t="s">
        <v>62</v>
      </c>
      <c r="S1228" s="13" t="s">
        <v>49</v>
      </c>
      <c r="T1228" s="13" t="s">
        <v>78</v>
      </c>
      <c r="U1228" s="13" t="s">
        <v>79</v>
      </c>
      <c r="V1228" s="13" t="s">
        <v>80</v>
      </c>
      <c r="W1228" s="13" t="s">
        <v>109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  <c r="AU1228" s="22" t="s">
        <v>3751</v>
      </c>
    </row>
    <row r="1229" spans="1:47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53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1827</v>
      </c>
      <c r="K1229" s="155" t="s">
        <v>1828</v>
      </c>
      <c r="L1229" s="17" t="s">
        <v>293</v>
      </c>
      <c r="M1229" s="13" t="s">
        <v>60</v>
      </c>
      <c r="N1229" s="13">
        <v>1</v>
      </c>
      <c r="O1229" s="13"/>
      <c r="P1229" s="33" t="str">
        <f t="shared" si="370"/>
        <v>MAIN UNIT</v>
      </c>
      <c r="Q1229" s="13" t="s">
        <v>68</v>
      </c>
      <c r="R1229" s="13" t="s">
        <v>62</v>
      </c>
      <c r="S1229" s="13" t="s">
        <v>49</v>
      </c>
      <c r="T1229" s="13" t="s">
        <v>78</v>
      </c>
      <c r="U1229" s="13" t="s">
        <v>79</v>
      </c>
      <c r="V1229" s="13" t="s">
        <v>80</v>
      </c>
      <c r="W1229" s="13" t="s">
        <v>109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  <c r="AU1229" s="22" t="s">
        <v>3751</v>
      </c>
    </row>
    <row r="1230" spans="1:47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53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1827</v>
      </c>
      <c r="K1230" s="155" t="s">
        <v>1828</v>
      </c>
      <c r="L1230" s="17" t="s">
        <v>293</v>
      </c>
      <c r="M1230" s="13" t="s">
        <v>60</v>
      </c>
      <c r="N1230" s="13">
        <v>1</v>
      </c>
      <c r="O1230" s="13"/>
      <c r="P1230" s="33" t="str">
        <f t="shared" si="370"/>
        <v>MAIN UNIT</v>
      </c>
      <c r="Q1230" s="13" t="s">
        <v>68</v>
      </c>
      <c r="R1230" s="13" t="s">
        <v>62</v>
      </c>
      <c r="S1230" s="13" t="s">
        <v>49</v>
      </c>
      <c r="T1230" s="13" t="s">
        <v>78</v>
      </c>
      <c r="U1230" s="13" t="s">
        <v>79</v>
      </c>
      <c r="V1230" s="13" t="s">
        <v>80</v>
      </c>
      <c r="W1230" s="13" t="s">
        <v>109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  <c r="AU1230" s="22" t="s">
        <v>3751</v>
      </c>
    </row>
    <row r="1231" spans="1:47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53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1827</v>
      </c>
      <c r="K1231" s="155" t="s">
        <v>1828</v>
      </c>
      <c r="L1231" s="17" t="s">
        <v>92</v>
      </c>
      <c r="M1231" s="13" t="s">
        <v>60</v>
      </c>
      <c r="N1231" s="13">
        <v>1</v>
      </c>
      <c r="O1231" s="13"/>
      <c r="P1231" s="33" t="str">
        <f t="shared" si="370"/>
        <v>MAIN UNIT</v>
      </c>
      <c r="Q1231" s="13" t="s">
        <v>68</v>
      </c>
      <c r="R1231" s="13" t="s">
        <v>62</v>
      </c>
      <c r="S1231" s="13" t="s">
        <v>49</v>
      </c>
      <c r="T1231" s="13" t="s">
        <v>78</v>
      </c>
      <c r="U1231" s="13" t="s">
        <v>79</v>
      </c>
      <c r="V1231" s="13" t="s">
        <v>80</v>
      </c>
      <c r="W1231" s="13" t="s">
        <v>109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  <c r="AU1231" s="22" t="s">
        <v>3751</v>
      </c>
    </row>
    <row r="1232" spans="1:47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53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1827</v>
      </c>
      <c r="K1232" s="155" t="s">
        <v>1828</v>
      </c>
      <c r="L1232" s="17" t="s">
        <v>92</v>
      </c>
      <c r="M1232" s="13" t="s">
        <v>60</v>
      </c>
      <c r="N1232" s="13">
        <v>1</v>
      </c>
      <c r="O1232" s="13"/>
      <c r="P1232" s="33" t="str">
        <f t="shared" si="370"/>
        <v>MAIN UNIT</v>
      </c>
      <c r="Q1232" s="13" t="s">
        <v>68</v>
      </c>
      <c r="R1232" s="13" t="s">
        <v>62</v>
      </c>
      <c r="S1232" s="13" t="s">
        <v>49</v>
      </c>
      <c r="T1232" s="13" t="s">
        <v>78</v>
      </c>
      <c r="U1232" s="13" t="s">
        <v>79</v>
      </c>
      <c r="V1232" s="13" t="s">
        <v>80</v>
      </c>
      <c r="W1232" s="13" t="s">
        <v>109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  <c r="AU1232" s="22" t="s">
        <v>3751</v>
      </c>
    </row>
    <row r="1233" spans="1:47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53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1827</v>
      </c>
      <c r="K1233" s="155" t="s">
        <v>1828</v>
      </c>
      <c r="L1233" s="17" t="s">
        <v>92</v>
      </c>
      <c r="M1233" s="13" t="s">
        <v>60</v>
      </c>
      <c r="N1233" s="13">
        <v>1</v>
      </c>
      <c r="O1233" s="13"/>
      <c r="P1233" s="33" t="str">
        <f t="shared" si="370"/>
        <v>MAIN UNIT</v>
      </c>
      <c r="Q1233" s="13" t="s">
        <v>68</v>
      </c>
      <c r="R1233" s="13" t="s">
        <v>62</v>
      </c>
      <c r="S1233" s="13" t="s">
        <v>49</v>
      </c>
      <c r="T1233" s="13" t="s">
        <v>78</v>
      </c>
      <c r="U1233" s="13" t="s">
        <v>79</v>
      </c>
      <c r="V1233" s="13" t="s">
        <v>80</v>
      </c>
      <c r="W1233" s="13" t="s">
        <v>109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  <c r="AU1233" s="22" t="s">
        <v>3751</v>
      </c>
    </row>
    <row r="1234" spans="1:47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53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1827</v>
      </c>
      <c r="K1234" s="155" t="s">
        <v>1828</v>
      </c>
      <c r="L1234" s="17" t="s">
        <v>92</v>
      </c>
      <c r="M1234" s="13" t="s">
        <v>60</v>
      </c>
      <c r="N1234" s="13">
        <v>1</v>
      </c>
      <c r="O1234" s="13"/>
      <c r="P1234" s="33" t="str">
        <f t="shared" si="370"/>
        <v>MAIN UNIT</v>
      </c>
      <c r="Q1234" s="13" t="s">
        <v>68</v>
      </c>
      <c r="R1234" s="13" t="s">
        <v>62</v>
      </c>
      <c r="S1234" s="13" t="s">
        <v>49</v>
      </c>
      <c r="T1234" s="13" t="s">
        <v>78</v>
      </c>
      <c r="U1234" s="13" t="s">
        <v>79</v>
      </c>
      <c r="V1234" s="13" t="s">
        <v>80</v>
      </c>
      <c r="W1234" s="13" t="s">
        <v>109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  <c r="AU1234" s="22" t="s">
        <v>3751</v>
      </c>
    </row>
    <row r="1235" spans="1:47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53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1827</v>
      </c>
      <c r="K1235" s="155" t="s">
        <v>1828</v>
      </c>
      <c r="L1235" s="17" t="s">
        <v>92</v>
      </c>
      <c r="M1235" s="13" t="s">
        <v>60</v>
      </c>
      <c r="N1235" s="13">
        <v>1</v>
      </c>
      <c r="O1235" s="13"/>
      <c r="P1235" s="33" t="str">
        <f t="shared" si="370"/>
        <v>MAIN UNIT</v>
      </c>
      <c r="Q1235" s="13" t="s">
        <v>68</v>
      </c>
      <c r="R1235" s="13" t="s">
        <v>62</v>
      </c>
      <c r="S1235" s="13" t="s">
        <v>49</v>
      </c>
      <c r="T1235" s="13" t="s">
        <v>78</v>
      </c>
      <c r="U1235" s="13" t="s">
        <v>79</v>
      </c>
      <c r="V1235" s="13" t="s">
        <v>80</v>
      </c>
      <c r="W1235" s="13" t="s">
        <v>109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  <c r="AU1235" s="22" t="s">
        <v>3751</v>
      </c>
    </row>
    <row r="1236" spans="1:47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53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1827</v>
      </c>
      <c r="K1236" s="155" t="s">
        <v>1828</v>
      </c>
      <c r="L1236" s="17" t="s">
        <v>92</v>
      </c>
      <c r="M1236" s="13" t="s">
        <v>60</v>
      </c>
      <c r="N1236" s="13">
        <v>1</v>
      </c>
      <c r="O1236" s="13"/>
      <c r="P1236" s="33" t="str">
        <f t="shared" si="370"/>
        <v>MAIN UNIT</v>
      </c>
      <c r="Q1236" s="13" t="s">
        <v>68</v>
      </c>
      <c r="R1236" s="13" t="s">
        <v>62</v>
      </c>
      <c r="S1236" s="13" t="s">
        <v>49</v>
      </c>
      <c r="T1236" s="13" t="s">
        <v>78</v>
      </c>
      <c r="U1236" s="13" t="s">
        <v>79</v>
      </c>
      <c r="V1236" s="13" t="s">
        <v>80</v>
      </c>
      <c r="W1236" s="13" t="s">
        <v>109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  <c r="AU1236" s="22" t="s">
        <v>3751</v>
      </c>
    </row>
    <row r="1237" spans="1:47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47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649</v>
      </c>
      <c r="K1237" s="155" t="s">
        <v>650</v>
      </c>
      <c r="L1237" s="17" t="s">
        <v>92</v>
      </c>
      <c r="M1237" s="13" t="s">
        <v>60</v>
      </c>
      <c r="N1237" s="13">
        <v>1</v>
      </c>
      <c r="O1237" s="13"/>
      <c r="P1237" s="33" t="str">
        <f t="shared" si="370"/>
        <v>MAIN UNIT</v>
      </c>
      <c r="Q1237" s="13" t="s">
        <v>61</v>
      </c>
      <c r="R1237" s="13" t="s">
        <v>62</v>
      </c>
      <c r="S1237" s="13" t="s">
        <v>49</v>
      </c>
      <c r="T1237" s="13" t="s">
        <v>78</v>
      </c>
      <c r="U1237" s="13" t="s">
        <v>79</v>
      </c>
      <c r="V1237" s="13" t="s">
        <v>80</v>
      </c>
      <c r="W1237" s="13" t="s">
        <v>109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  <c r="AU1237" s="22" t="s">
        <v>3751</v>
      </c>
    </row>
    <row r="1238" spans="1:47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47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755</v>
      </c>
      <c r="K1238" s="155" t="s">
        <v>756</v>
      </c>
      <c r="L1238" s="17" t="s">
        <v>92</v>
      </c>
      <c r="M1238" s="13" t="s">
        <v>60</v>
      </c>
      <c r="N1238" s="13">
        <v>1</v>
      </c>
      <c r="O1238" s="13"/>
      <c r="P1238" s="33" t="str">
        <f t="shared" si="370"/>
        <v>MAIN UNIT</v>
      </c>
      <c r="Q1238" s="13" t="s">
        <v>61</v>
      </c>
      <c r="R1238" s="13" t="s">
        <v>260</v>
      </c>
      <c r="S1238" s="13" t="s">
        <v>261</v>
      </c>
      <c r="T1238" s="13" t="s">
        <v>78</v>
      </c>
      <c r="U1238" s="13" t="s">
        <v>79</v>
      </c>
      <c r="V1238" s="13" t="s">
        <v>264</v>
      </c>
      <c r="W1238" s="13" t="s">
        <v>109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  <c r="AU1238" s="22" t="s">
        <v>3751</v>
      </c>
    </row>
    <row r="1239" spans="1:47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47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757</v>
      </c>
      <c r="K1239" s="155" t="s">
        <v>756</v>
      </c>
      <c r="L1239" s="17" t="s">
        <v>92</v>
      </c>
      <c r="M1239" s="13" t="s">
        <v>60</v>
      </c>
      <c r="N1239" s="13">
        <v>1</v>
      </c>
      <c r="O1239" s="13"/>
      <c r="P1239" s="33" t="str">
        <f t="shared" si="370"/>
        <v>MAIN UNIT</v>
      </c>
      <c r="Q1239" s="13" t="s">
        <v>61</v>
      </c>
      <c r="R1239" s="13" t="s">
        <v>260</v>
      </c>
      <c r="S1239" s="13" t="s">
        <v>261</v>
      </c>
      <c r="T1239" s="13" t="s">
        <v>78</v>
      </c>
      <c r="U1239" s="13" t="s">
        <v>79</v>
      </c>
      <c r="V1239" s="13" t="s">
        <v>264</v>
      </c>
      <c r="W1239" s="13" t="s">
        <v>109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  <c r="AU1239" s="22" t="s">
        <v>3751</v>
      </c>
    </row>
    <row r="1240" spans="1:47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47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757</v>
      </c>
      <c r="K1240" s="155" t="s">
        <v>756</v>
      </c>
      <c r="L1240" s="17" t="s">
        <v>67</v>
      </c>
      <c r="M1240" s="13" t="s">
        <v>60</v>
      </c>
      <c r="N1240" s="13">
        <v>1</v>
      </c>
      <c r="O1240" s="13"/>
      <c r="P1240" s="33" t="str">
        <f t="shared" si="370"/>
        <v>MAIN UNIT</v>
      </c>
      <c r="Q1240" s="13" t="s">
        <v>61</v>
      </c>
      <c r="R1240" s="13" t="s">
        <v>260</v>
      </c>
      <c r="S1240" s="13" t="s">
        <v>261</v>
      </c>
      <c r="T1240" s="13" t="s">
        <v>78</v>
      </c>
      <c r="U1240" s="13" t="s">
        <v>79</v>
      </c>
      <c r="V1240" s="13" t="s">
        <v>264</v>
      </c>
      <c r="W1240" s="13" t="s">
        <v>109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  <c r="AU1240" s="22" t="s">
        <v>3751</v>
      </c>
    </row>
    <row r="1241" spans="1:47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47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755</v>
      </c>
      <c r="K1241" s="155" t="s">
        <v>756</v>
      </c>
      <c r="L1241" s="17" t="s">
        <v>67</v>
      </c>
      <c r="M1241" s="13" t="s">
        <v>60</v>
      </c>
      <c r="N1241" s="13">
        <v>1</v>
      </c>
      <c r="O1241" s="13"/>
      <c r="P1241" s="33" t="str">
        <f t="shared" si="370"/>
        <v>MAIN UNIT</v>
      </c>
      <c r="Q1241" s="13" t="s">
        <v>61</v>
      </c>
      <c r="R1241" s="13" t="s">
        <v>260</v>
      </c>
      <c r="S1241" s="13" t="s">
        <v>261</v>
      </c>
      <c r="T1241" s="13" t="s">
        <v>78</v>
      </c>
      <c r="U1241" s="13" t="s">
        <v>79</v>
      </c>
      <c r="V1241" s="13" t="s">
        <v>264</v>
      </c>
      <c r="W1241" s="13" t="s">
        <v>109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  <c r="AU1241" s="22" t="s">
        <v>3751</v>
      </c>
    </row>
    <row r="1242" spans="1:47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47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984</v>
      </c>
      <c r="K1242" s="155" t="s">
        <v>650</v>
      </c>
      <c r="L1242" s="17" t="s">
        <v>92</v>
      </c>
      <c r="M1242" s="13" t="s">
        <v>60</v>
      </c>
      <c r="N1242" s="13">
        <v>1</v>
      </c>
      <c r="O1242" s="13"/>
      <c r="P1242" s="33" t="str">
        <f t="shared" si="370"/>
        <v>MAIN UNIT</v>
      </c>
      <c r="Q1242" s="13" t="s">
        <v>61</v>
      </c>
      <c r="R1242" s="13" t="s">
        <v>62</v>
      </c>
      <c r="S1242" s="13" t="s">
        <v>49</v>
      </c>
      <c r="T1242" s="13" t="s">
        <v>78</v>
      </c>
      <c r="U1242" s="13" t="s">
        <v>79</v>
      </c>
      <c r="V1242" s="13" t="s">
        <v>80</v>
      </c>
      <c r="W1242" s="13" t="s">
        <v>64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  <c r="AU1242" s="22" t="s">
        <v>3750</v>
      </c>
    </row>
    <row r="1243" spans="1:47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47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984</v>
      </c>
      <c r="K1243" s="155" t="s">
        <v>650</v>
      </c>
      <c r="L1243" s="17" t="s">
        <v>92</v>
      </c>
      <c r="M1243" s="13" t="s">
        <v>60</v>
      </c>
      <c r="N1243" s="13">
        <v>1</v>
      </c>
      <c r="O1243" s="13"/>
      <c r="P1243" s="33" t="str">
        <f t="shared" si="370"/>
        <v>MAIN UNIT</v>
      </c>
      <c r="Q1243" s="13" t="s">
        <v>61</v>
      </c>
      <c r="R1243" s="13" t="s">
        <v>62</v>
      </c>
      <c r="S1243" s="13" t="s">
        <v>49</v>
      </c>
      <c r="T1243" s="13" t="s">
        <v>78</v>
      </c>
      <c r="U1243" s="13" t="s">
        <v>79</v>
      </c>
      <c r="V1243" s="13" t="s">
        <v>80</v>
      </c>
      <c r="W1243" s="13" t="s">
        <v>64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  <c r="AU1243" s="22" t="s">
        <v>3750</v>
      </c>
    </row>
    <row r="1244" spans="1:47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47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984</v>
      </c>
      <c r="K1244" s="155" t="s">
        <v>650</v>
      </c>
      <c r="L1244" s="17" t="s">
        <v>92</v>
      </c>
      <c r="M1244" s="13" t="s">
        <v>60</v>
      </c>
      <c r="N1244" s="13">
        <v>1</v>
      </c>
      <c r="O1244" s="13"/>
      <c r="P1244" s="33" t="str">
        <f t="shared" si="370"/>
        <v>MAIN UNIT</v>
      </c>
      <c r="Q1244" s="13" t="s">
        <v>61</v>
      </c>
      <c r="R1244" s="13" t="s">
        <v>62</v>
      </c>
      <c r="S1244" s="13" t="s">
        <v>49</v>
      </c>
      <c r="T1244" s="13" t="s">
        <v>78</v>
      </c>
      <c r="U1244" s="13" t="s">
        <v>79</v>
      </c>
      <c r="V1244" s="13" t="s">
        <v>80</v>
      </c>
      <c r="W1244" s="13" t="s">
        <v>64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  <c r="AU1244" s="22" t="s">
        <v>3750</v>
      </c>
    </row>
    <row r="1245" spans="1:47" s="12" customFormat="1">
      <c r="A1245" s="33" t="str">
        <f t="shared" si="367"/>
        <v>cancel</v>
      </c>
      <c r="B1245" s="152"/>
      <c r="C1245" s="152" t="s">
        <v>185</v>
      </c>
      <c r="D1245" s="33" t="str">
        <f t="shared" si="368"/>
        <v/>
      </c>
      <c r="E1245" s="33" t="s">
        <v>185</v>
      </c>
      <c r="F1245" s="13" t="s">
        <v>185</v>
      </c>
      <c r="G1245" s="152" t="s">
        <v>185</v>
      </c>
      <c r="H1245" s="155"/>
      <c r="I1245" s="33" t="str">
        <f t="shared" si="369"/>
        <v>Cancel</v>
      </c>
      <c r="J1245" s="186" t="s">
        <v>2717</v>
      </c>
      <c r="K1245" s="155" t="s">
        <v>2718</v>
      </c>
      <c r="L1245" s="17" t="s">
        <v>92</v>
      </c>
      <c r="M1245" s="13" t="s">
        <v>60</v>
      </c>
      <c r="N1245" s="13">
        <v>1</v>
      </c>
      <c r="O1245" s="13"/>
      <c r="P1245" s="33" t="str">
        <f t="shared" si="370"/>
        <v>MAIN UNIT</v>
      </c>
      <c r="Q1245" s="13" t="s">
        <v>61</v>
      </c>
      <c r="R1245" s="13" t="s">
        <v>62</v>
      </c>
      <c r="S1245" s="13" t="s">
        <v>49</v>
      </c>
      <c r="T1245" s="13" t="s">
        <v>78</v>
      </c>
      <c r="U1245" s="13" t="s">
        <v>79</v>
      </c>
      <c r="V1245" s="13" t="s">
        <v>1140</v>
      </c>
      <c r="W1245" s="13" t="s">
        <v>109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499582152.5142017</v>
      </c>
      <c r="AJ1245" s="19">
        <f t="shared" si="374"/>
        <v>59520528.679470733</v>
      </c>
      <c r="AK1245" s="20">
        <f t="shared" si="375"/>
        <v>0.11914062257814291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  <c r="AU1245" s="22" t="s">
        <v>3240</v>
      </c>
    </row>
    <row r="1246" spans="1:47" s="12" customFormat="1">
      <c r="A1246" s="33" t="str">
        <f t="shared" si="367"/>
        <v>cancel</v>
      </c>
      <c r="B1246" s="152"/>
      <c r="C1246" s="152" t="s">
        <v>185</v>
      </c>
      <c r="D1246" s="33" t="str">
        <f t="shared" si="368"/>
        <v/>
      </c>
      <c r="E1246" s="33" t="s">
        <v>185</v>
      </c>
      <c r="F1246" s="13" t="s">
        <v>185</v>
      </c>
      <c r="G1246" s="152" t="s">
        <v>185</v>
      </c>
      <c r="H1246" s="155"/>
      <c r="I1246" s="33" t="str">
        <f t="shared" si="369"/>
        <v>Cancel</v>
      </c>
      <c r="J1246" s="186" t="s">
        <v>2717</v>
      </c>
      <c r="K1246" s="155" t="s">
        <v>2718</v>
      </c>
      <c r="L1246" s="17" t="s">
        <v>92</v>
      </c>
      <c r="M1246" s="13" t="s">
        <v>60</v>
      </c>
      <c r="N1246" s="13">
        <v>1</v>
      </c>
      <c r="O1246" s="13"/>
      <c r="P1246" s="33" t="str">
        <f t="shared" si="370"/>
        <v>MAIN UNIT</v>
      </c>
      <c r="Q1246" s="13" t="s">
        <v>61</v>
      </c>
      <c r="R1246" s="13" t="s">
        <v>62</v>
      </c>
      <c r="S1246" s="13" t="s">
        <v>49</v>
      </c>
      <c r="T1246" s="13" t="s">
        <v>78</v>
      </c>
      <c r="U1246" s="13" t="s">
        <v>79</v>
      </c>
      <c r="V1246" s="13" t="s">
        <v>1140</v>
      </c>
      <c r="W1246" s="13" t="s">
        <v>109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499582152.5142017</v>
      </c>
      <c r="AJ1246" s="19">
        <f t="shared" si="374"/>
        <v>59520528.679470733</v>
      </c>
      <c r="AK1246" s="20">
        <f t="shared" si="375"/>
        <v>0.11914062257814291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  <c r="AU1246" s="22" t="s">
        <v>3240</v>
      </c>
    </row>
    <row r="1247" spans="1:47" s="12" customFormat="1">
      <c r="A1247" s="33" t="str">
        <f t="shared" si="367"/>
        <v>cancel</v>
      </c>
      <c r="B1247" s="152"/>
      <c r="C1247" s="152" t="s">
        <v>185</v>
      </c>
      <c r="D1247" s="33" t="str">
        <f t="shared" si="368"/>
        <v/>
      </c>
      <c r="E1247" s="33" t="s">
        <v>185</v>
      </c>
      <c r="F1247" s="13" t="s">
        <v>185</v>
      </c>
      <c r="G1247" s="152" t="s">
        <v>185</v>
      </c>
      <c r="H1247" s="155"/>
      <c r="I1247" s="33" t="str">
        <f t="shared" si="369"/>
        <v>Cancel</v>
      </c>
      <c r="J1247" s="186" t="s">
        <v>2717</v>
      </c>
      <c r="K1247" s="155" t="s">
        <v>2718</v>
      </c>
      <c r="L1247" s="17" t="s">
        <v>92</v>
      </c>
      <c r="M1247" s="13" t="s">
        <v>60</v>
      </c>
      <c r="N1247" s="13">
        <v>1</v>
      </c>
      <c r="O1247" s="13"/>
      <c r="P1247" s="33" t="str">
        <f t="shared" si="370"/>
        <v>MAIN UNIT</v>
      </c>
      <c r="Q1247" s="13" t="s">
        <v>61</v>
      </c>
      <c r="R1247" s="13" t="s">
        <v>62</v>
      </c>
      <c r="S1247" s="13" t="s">
        <v>49</v>
      </c>
      <c r="T1247" s="13" t="s">
        <v>78</v>
      </c>
      <c r="U1247" s="13" t="s">
        <v>79</v>
      </c>
      <c r="V1247" s="13" t="s">
        <v>1140</v>
      </c>
      <c r="W1247" s="13" t="s">
        <v>109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499582152.5142017</v>
      </c>
      <c r="AJ1247" s="19">
        <f t="shared" si="374"/>
        <v>59520528.679470733</v>
      </c>
      <c r="AK1247" s="20">
        <f t="shared" si="375"/>
        <v>0.11914062257814291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  <c r="AU1247" s="22" t="s">
        <v>3240</v>
      </c>
    </row>
    <row r="1248" spans="1:47" s="12" customFormat="1">
      <c r="A1248" s="33" t="str">
        <f t="shared" si="367"/>
        <v>cancel</v>
      </c>
      <c r="B1248" s="152"/>
      <c r="C1248" s="152" t="s">
        <v>185</v>
      </c>
      <c r="D1248" s="33" t="str">
        <f t="shared" si="368"/>
        <v/>
      </c>
      <c r="E1248" s="33" t="s">
        <v>185</v>
      </c>
      <c r="F1248" s="13" t="s">
        <v>185</v>
      </c>
      <c r="G1248" s="152" t="s">
        <v>185</v>
      </c>
      <c r="H1248" s="155"/>
      <c r="I1248" s="33" t="str">
        <f t="shared" si="369"/>
        <v>Cancel</v>
      </c>
      <c r="J1248" s="186" t="s">
        <v>2717</v>
      </c>
      <c r="K1248" s="155" t="s">
        <v>2718</v>
      </c>
      <c r="L1248" s="17" t="s">
        <v>92</v>
      </c>
      <c r="M1248" s="13" t="s">
        <v>60</v>
      </c>
      <c r="N1248" s="13">
        <v>1</v>
      </c>
      <c r="O1248" s="13"/>
      <c r="P1248" s="33" t="str">
        <f t="shared" si="370"/>
        <v>MAIN UNIT</v>
      </c>
      <c r="Q1248" s="13" t="s">
        <v>61</v>
      </c>
      <c r="R1248" s="13" t="s">
        <v>62</v>
      </c>
      <c r="S1248" s="13" t="s">
        <v>49</v>
      </c>
      <c r="T1248" s="13" t="s">
        <v>78</v>
      </c>
      <c r="U1248" s="13" t="s">
        <v>79</v>
      </c>
      <c r="V1248" s="13" t="s">
        <v>1140</v>
      </c>
      <c r="W1248" s="13" t="s">
        <v>109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499582152.5142017</v>
      </c>
      <c r="AJ1248" s="19">
        <f t="shared" si="374"/>
        <v>59520528.679470733</v>
      </c>
      <c r="AK1248" s="20">
        <f t="shared" si="375"/>
        <v>0.11914062257814291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  <c r="AU1248" s="22" t="s">
        <v>3240</v>
      </c>
    </row>
    <row r="1249" spans="1:47" s="12" customFormat="1">
      <c r="A1249" s="33" t="str">
        <f t="shared" si="367"/>
        <v>cancel</v>
      </c>
      <c r="B1249" s="152"/>
      <c r="C1249" s="152" t="s">
        <v>185</v>
      </c>
      <c r="D1249" s="33" t="str">
        <f t="shared" si="368"/>
        <v/>
      </c>
      <c r="E1249" s="33" t="s">
        <v>185</v>
      </c>
      <c r="F1249" s="13" t="s">
        <v>185</v>
      </c>
      <c r="G1249" s="152" t="s">
        <v>185</v>
      </c>
      <c r="H1249" s="155"/>
      <c r="I1249" s="33" t="str">
        <f t="shared" si="369"/>
        <v>Cancel</v>
      </c>
      <c r="J1249" s="186" t="s">
        <v>2717</v>
      </c>
      <c r="K1249" s="155" t="s">
        <v>2718</v>
      </c>
      <c r="L1249" s="17" t="s">
        <v>293</v>
      </c>
      <c r="M1249" s="13" t="s">
        <v>60</v>
      </c>
      <c r="N1249" s="13">
        <v>1</v>
      </c>
      <c r="O1249" s="13"/>
      <c r="P1249" s="33" t="str">
        <f t="shared" si="370"/>
        <v>MAIN UNIT</v>
      </c>
      <c r="Q1249" s="13" t="s">
        <v>61</v>
      </c>
      <c r="R1249" s="13" t="s">
        <v>62</v>
      </c>
      <c r="S1249" s="13" t="s">
        <v>49</v>
      </c>
      <c r="T1249" s="13" t="s">
        <v>78</v>
      </c>
      <c r="U1249" s="13" t="s">
        <v>79</v>
      </c>
      <c r="V1249" s="13" t="s">
        <v>1140</v>
      </c>
      <c r="W1249" s="13" t="s">
        <v>109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499582152.5142017</v>
      </c>
      <c r="AJ1249" s="19">
        <f t="shared" si="374"/>
        <v>59520528.679470733</v>
      </c>
      <c r="AK1249" s="20">
        <f t="shared" si="375"/>
        <v>0.11914062257814291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  <c r="AU1249" s="22" t="s">
        <v>3240</v>
      </c>
    </row>
    <row r="1250" spans="1:47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47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721</v>
      </c>
      <c r="K1250" s="155" t="s">
        <v>722</v>
      </c>
      <c r="L1250" s="17" t="s">
        <v>92</v>
      </c>
      <c r="M1250" s="13" t="s">
        <v>60</v>
      </c>
      <c r="N1250" s="13">
        <v>1</v>
      </c>
      <c r="O1250" s="13"/>
      <c r="P1250" s="33" t="str">
        <f t="shared" si="370"/>
        <v>MAIN UNIT</v>
      </c>
      <c r="Q1250" s="13" t="s">
        <v>68</v>
      </c>
      <c r="R1250" s="13" t="s">
        <v>62</v>
      </c>
      <c r="S1250" s="13" t="s">
        <v>49</v>
      </c>
      <c r="T1250" s="13" t="s">
        <v>78</v>
      </c>
      <c r="U1250" s="13" t="s">
        <v>79</v>
      </c>
      <c r="V1250" s="13" t="s">
        <v>126</v>
      </c>
      <c r="W1250" s="13" t="s">
        <v>109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  <c r="AU1250" s="22" t="s">
        <v>3751</v>
      </c>
    </row>
    <row r="1251" spans="1:47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47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721</v>
      </c>
      <c r="K1251" s="155" t="s">
        <v>722</v>
      </c>
      <c r="L1251" s="17" t="s">
        <v>92</v>
      </c>
      <c r="M1251" s="13" t="s">
        <v>60</v>
      </c>
      <c r="N1251" s="13">
        <v>1</v>
      </c>
      <c r="O1251" s="13"/>
      <c r="P1251" s="33" t="str">
        <f t="shared" si="370"/>
        <v>MAIN UNIT</v>
      </c>
      <c r="Q1251" s="13" t="s">
        <v>68</v>
      </c>
      <c r="R1251" s="13" t="s">
        <v>62</v>
      </c>
      <c r="S1251" s="13" t="s">
        <v>49</v>
      </c>
      <c r="T1251" s="13" t="s">
        <v>78</v>
      </c>
      <c r="U1251" s="13" t="s">
        <v>79</v>
      </c>
      <c r="V1251" s="13" t="s">
        <v>126</v>
      </c>
      <c r="W1251" s="13" t="s">
        <v>109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  <c r="AU1251" s="22" t="s">
        <v>3751</v>
      </c>
    </row>
    <row r="1252" spans="1:47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47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721</v>
      </c>
      <c r="K1252" s="155" t="s">
        <v>722</v>
      </c>
      <c r="L1252" s="17" t="s">
        <v>92</v>
      </c>
      <c r="M1252" s="13" t="s">
        <v>60</v>
      </c>
      <c r="N1252" s="13">
        <v>1</v>
      </c>
      <c r="O1252" s="13"/>
      <c r="P1252" s="33" t="str">
        <f t="shared" si="370"/>
        <v>MAIN UNIT</v>
      </c>
      <c r="Q1252" s="13" t="s">
        <v>68</v>
      </c>
      <c r="R1252" s="13" t="s">
        <v>62</v>
      </c>
      <c r="S1252" s="13" t="s">
        <v>49</v>
      </c>
      <c r="T1252" s="13" t="s">
        <v>78</v>
      </c>
      <c r="U1252" s="13" t="s">
        <v>79</v>
      </c>
      <c r="V1252" s="13" t="s">
        <v>126</v>
      </c>
      <c r="W1252" s="13" t="s">
        <v>109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  <c r="AU1252" s="22" t="s">
        <v>3751</v>
      </c>
    </row>
    <row r="1253" spans="1:47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47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721</v>
      </c>
      <c r="K1253" s="155" t="s">
        <v>722</v>
      </c>
      <c r="L1253" s="17" t="s">
        <v>92</v>
      </c>
      <c r="M1253" s="13" t="s">
        <v>60</v>
      </c>
      <c r="N1253" s="13">
        <v>1</v>
      </c>
      <c r="O1253" s="13"/>
      <c r="P1253" s="33" t="str">
        <f t="shared" si="370"/>
        <v>MAIN UNIT</v>
      </c>
      <c r="Q1253" s="13" t="s">
        <v>68</v>
      </c>
      <c r="R1253" s="13" t="s">
        <v>62</v>
      </c>
      <c r="S1253" s="13" t="s">
        <v>49</v>
      </c>
      <c r="T1253" s="13" t="s">
        <v>78</v>
      </c>
      <c r="U1253" s="13" t="s">
        <v>79</v>
      </c>
      <c r="V1253" s="13" t="s">
        <v>126</v>
      </c>
      <c r="W1253" s="13" t="s">
        <v>109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  <c r="AU1253" s="22" t="s">
        <v>3751</v>
      </c>
    </row>
    <row r="1254" spans="1:47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47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721</v>
      </c>
      <c r="K1254" s="155" t="s">
        <v>722</v>
      </c>
      <c r="L1254" s="17" t="s">
        <v>92</v>
      </c>
      <c r="M1254" s="13" t="s">
        <v>60</v>
      </c>
      <c r="N1254" s="13">
        <v>1</v>
      </c>
      <c r="O1254" s="13"/>
      <c r="P1254" s="33" t="str">
        <f t="shared" si="370"/>
        <v>MAIN UNIT</v>
      </c>
      <c r="Q1254" s="13" t="s">
        <v>68</v>
      </c>
      <c r="R1254" s="13" t="s">
        <v>62</v>
      </c>
      <c r="S1254" s="13" t="s">
        <v>49</v>
      </c>
      <c r="T1254" s="13" t="s">
        <v>78</v>
      </c>
      <c r="U1254" s="13" t="s">
        <v>79</v>
      </c>
      <c r="V1254" s="13" t="s">
        <v>126</v>
      </c>
      <c r="W1254" s="13" t="s">
        <v>109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  <c r="AU1254" s="22" t="s">
        <v>3751</v>
      </c>
    </row>
    <row r="1255" spans="1:47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47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721</v>
      </c>
      <c r="K1255" s="155" t="s">
        <v>722</v>
      </c>
      <c r="L1255" s="17" t="s">
        <v>67</v>
      </c>
      <c r="M1255" s="13" t="s">
        <v>60</v>
      </c>
      <c r="N1255" s="13">
        <v>1</v>
      </c>
      <c r="O1255" s="13"/>
      <c r="P1255" s="33" t="str">
        <f t="shared" si="370"/>
        <v>MAIN UNIT</v>
      </c>
      <c r="Q1255" s="13" t="s">
        <v>68</v>
      </c>
      <c r="R1255" s="13" t="s">
        <v>62</v>
      </c>
      <c r="S1255" s="13" t="s">
        <v>49</v>
      </c>
      <c r="T1255" s="13" t="s">
        <v>78</v>
      </c>
      <c r="U1255" s="13" t="s">
        <v>79</v>
      </c>
      <c r="V1255" s="13" t="s">
        <v>126</v>
      </c>
      <c r="W1255" s="13" t="s">
        <v>109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  <c r="AU1255" s="22" t="s">
        <v>3751</v>
      </c>
    </row>
    <row r="1256" spans="1:47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47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721</v>
      </c>
      <c r="K1256" s="155" t="s">
        <v>722</v>
      </c>
      <c r="L1256" s="17" t="s">
        <v>67</v>
      </c>
      <c r="M1256" s="13" t="s">
        <v>60</v>
      </c>
      <c r="N1256" s="13">
        <v>1</v>
      </c>
      <c r="O1256" s="13"/>
      <c r="P1256" s="33" t="str">
        <f t="shared" si="370"/>
        <v>MAIN UNIT</v>
      </c>
      <c r="Q1256" s="13" t="s">
        <v>68</v>
      </c>
      <c r="R1256" s="13" t="s">
        <v>62</v>
      </c>
      <c r="S1256" s="13" t="s">
        <v>49</v>
      </c>
      <c r="T1256" s="13" t="s">
        <v>78</v>
      </c>
      <c r="U1256" s="13" t="s">
        <v>79</v>
      </c>
      <c r="V1256" s="13" t="s">
        <v>126</v>
      </c>
      <c r="W1256" s="13" t="s">
        <v>109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  <c r="AU1256" s="22" t="s">
        <v>3751</v>
      </c>
    </row>
    <row r="1257" spans="1:47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47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721</v>
      </c>
      <c r="K1257" s="155" t="s">
        <v>722</v>
      </c>
      <c r="L1257" s="17" t="s">
        <v>67</v>
      </c>
      <c r="M1257" s="13" t="s">
        <v>60</v>
      </c>
      <c r="N1257" s="13">
        <v>1</v>
      </c>
      <c r="O1257" s="13"/>
      <c r="P1257" s="33" t="str">
        <f t="shared" si="370"/>
        <v>MAIN UNIT</v>
      </c>
      <c r="Q1257" s="13" t="s">
        <v>68</v>
      </c>
      <c r="R1257" s="13" t="s">
        <v>62</v>
      </c>
      <c r="S1257" s="13" t="s">
        <v>49</v>
      </c>
      <c r="T1257" s="13" t="s">
        <v>78</v>
      </c>
      <c r="U1257" s="13" t="s">
        <v>79</v>
      </c>
      <c r="V1257" s="13" t="s">
        <v>126</v>
      </c>
      <c r="W1257" s="13" t="s">
        <v>109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  <c r="AU1257" s="22" t="s">
        <v>3751</v>
      </c>
    </row>
    <row r="1258" spans="1:47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47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721</v>
      </c>
      <c r="K1258" s="155" t="s">
        <v>722</v>
      </c>
      <c r="L1258" s="17" t="s">
        <v>67</v>
      </c>
      <c r="M1258" s="13" t="s">
        <v>60</v>
      </c>
      <c r="N1258" s="13">
        <v>1</v>
      </c>
      <c r="O1258" s="13"/>
      <c r="P1258" s="33" t="str">
        <f t="shared" si="370"/>
        <v>MAIN UNIT</v>
      </c>
      <c r="Q1258" s="13" t="s">
        <v>68</v>
      </c>
      <c r="R1258" s="13" t="s">
        <v>62</v>
      </c>
      <c r="S1258" s="13" t="s">
        <v>49</v>
      </c>
      <c r="T1258" s="13" t="s">
        <v>78</v>
      </c>
      <c r="U1258" s="13" t="s">
        <v>79</v>
      </c>
      <c r="V1258" s="13" t="s">
        <v>126</v>
      </c>
      <c r="W1258" s="13" t="s">
        <v>109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  <c r="AU1258" s="22" t="s">
        <v>3751</v>
      </c>
    </row>
    <row r="1259" spans="1:47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53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1718</v>
      </c>
      <c r="K1259" s="155" t="s">
        <v>1719</v>
      </c>
      <c r="L1259" s="17" t="s">
        <v>67</v>
      </c>
      <c r="M1259" s="13" t="s">
        <v>60</v>
      </c>
      <c r="N1259" s="13">
        <v>1</v>
      </c>
      <c r="O1259" s="13"/>
      <c r="P1259" s="33" t="str">
        <f t="shared" si="370"/>
        <v>MAIN UNIT</v>
      </c>
      <c r="Q1259" s="13" t="s">
        <v>68</v>
      </c>
      <c r="R1259" s="13" t="s">
        <v>62</v>
      </c>
      <c r="S1259" s="13" t="s">
        <v>49</v>
      </c>
      <c r="T1259" s="13" t="s">
        <v>78</v>
      </c>
      <c r="U1259" s="13" t="s">
        <v>79</v>
      </c>
      <c r="V1259" s="13" t="s">
        <v>1713</v>
      </c>
      <c r="W1259" s="13" t="s">
        <v>109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  <c r="AU1259" s="22" t="s">
        <v>3751</v>
      </c>
    </row>
    <row r="1260" spans="1:47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53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1718</v>
      </c>
      <c r="K1260" s="155" t="s">
        <v>1719</v>
      </c>
      <c r="L1260" s="17" t="s">
        <v>92</v>
      </c>
      <c r="M1260" s="13" t="s">
        <v>60</v>
      </c>
      <c r="N1260" s="13">
        <v>1</v>
      </c>
      <c r="O1260" s="13"/>
      <c r="P1260" s="33" t="str">
        <f t="shared" si="370"/>
        <v>MAIN UNIT</v>
      </c>
      <c r="Q1260" s="13" t="s">
        <v>68</v>
      </c>
      <c r="R1260" s="13" t="s">
        <v>62</v>
      </c>
      <c r="S1260" s="13" t="s">
        <v>49</v>
      </c>
      <c r="T1260" s="13" t="s">
        <v>78</v>
      </c>
      <c r="U1260" s="13" t="s">
        <v>79</v>
      </c>
      <c r="V1260" s="13" t="s">
        <v>1713</v>
      </c>
      <c r="W1260" s="13" t="s">
        <v>109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  <c r="AU1260" s="22" t="s">
        <v>3751</v>
      </c>
    </row>
    <row r="1261" spans="1:47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53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1718</v>
      </c>
      <c r="K1261" s="155" t="s">
        <v>1719</v>
      </c>
      <c r="L1261" s="17" t="s">
        <v>92</v>
      </c>
      <c r="M1261" s="13" t="s">
        <v>60</v>
      </c>
      <c r="N1261" s="13">
        <v>1</v>
      </c>
      <c r="O1261" s="13"/>
      <c r="P1261" s="33" t="str">
        <f t="shared" si="370"/>
        <v>MAIN UNIT</v>
      </c>
      <c r="Q1261" s="13" t="s">
        <v>68</v>
      </c>
      <c r="R1261" s="13" t="s">
        <v>62</v>
      </c>
      <c r="S1261" s="13" t="s">
        <v>49</v>
      </c>
      <c r="T1261" s="13" t="s">
        <v>78</v>
      </c>
      <c r="U1261" s="13" t="s">
        <v>79</v>
      </c>
      <c r="V1261" s="13" t="s">
        <v>1713</v>
      </c>
      <c r="W1261" s="13" t="s">
        <v>109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  <c r="AU1261" s="22" t="s">
        <v>3751</v>
      </c>
    </row>
    <row r="1262" spans="1:47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53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1806</v>
      </c>
      <c r="K1262" s="155" t="s">
        <v>1719</v>
      </c>
      <c r="L1262" s="17" t="s">
        <v>67</v>
      </c>
      <c r="M1262" s="13" t="s">
        <v>60</v>
      </c>
      <c r="N1262" s="13">
        <v>1</v>
      </c>
      <c r="O1262" s="13"/>
      <c r="P1262" s="33" t="str">
        <f t="shared" si="370"/>
        <v>MAIN UNIT</v>
      </c>
      <c r="Q1262" s="13" t="s">
        <v>61</v>
      </c>
      <c r="R1262" s="13" t="s">
        <v>62</v>
      </c>
      <c r="S1262" s="13" t="s">
        <v>49</v>
      </c>
      <c r="T1262" s="13" t="s">
        <v>78</v>
      </c>
      <c r="U1262" s="13" t="s">
        <v>79</v>
      </c>
      <c r="V1262" s="13" t="s">
        <v>1713</v>
      </c>
      <c r="W1262" s="13" t="s">
        <v>109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  <c r="AU1262" s="22" t="s">
        <v>3751</v>
      </c>
    </row>
    <row r="1263" spans="1:47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185</v>
      </c>
      <c r="G1263" s="152" t="s">
        <v>185</v>
      </c>
      <c r="H1263" s="155"/>
      <c r="I1263" s="33" t="str">
        <f t="shared" si="369"/>
        <v>Cancel</v>
      </c>
      <c r="J1263" s="186" t="s">
        <v>2628</v>
      </c>
      <c r="K1263" s="155" t="s">
        <v>1719</v>
      </c>
      <c r="L1263" s="17" t="s">
        <v>92</v>
      </c>
      <c r="M1263" s="13" t="s">
        <v>60</v>
      </c>
      <c r="N1263" s="13">
        <v>1</v>
      </c>
      <c r="O1263" s="13"/>
      <c r="P1263" s="33" t="str">
        <f t="shared" si="370"/>
        <v>MAIN UNIT</v>
      </c>
      <c r="Q1263" s="13" t="s">
        <v>61</v>
      </c>
      <c r="R1263" s="13" t="s">
        <v>62</v>
      </c>
      <c r="S1263" s="13" t="s">
        <v>49</v>
      </c>
      <c r="T1263" s="13" t="s">
        <v>78</v>
      </c>
      <c r="U1263" s="13" t="s">
        <v>79</v>
      </c>
      <c r="V1263" s="13" t="s">
        <v>1713</v>
      </c>
      <c r="W1263" s="13" t="s">
        <v>109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499582152.5142017</v>
      </c>
      <c r="AJ1263" s="19">
        <f t="shared" si="374"/>
        <v>59520528.679470733</v>
      </c>
      <c r="AK1263" s="20">
        <f t="shared" si="375"/>
        <v>0.11914062257814291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  <c r="AU1263" s="22" t="s">
        <v>3751</v>
      </c>
    </row>
    <row r="1264" spans="1:47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185</v>
      </c>
      <c r="G1264" s="152" t="s">
        <v>185</v>
      </c>
      <c r="H1264" s="155"/>
      <c r="I1264" s="33" t="str">
        <f t="shared" si="369"/>
        <v>Cancel</v>
      </c>
      <c r="J1264" s="186" t="s">
        <v>2628</v>
      </c>
      <c r="K1264" s="155" t="s">
        <v>1719</v>
      </c>
      <c r="L1264" s="17" t="s">
        <v>92</v>
      </c>
      <c r="M1264" s="13" t="s">
        <v>60</v>
      </c>
      <c r="N1264" s="13">
        <v>1</v>
      </c>
      <c r="O1264" s="13"/>
      <c r="P1264" s="33" t="str">
        <f t="shared" si="370"/>
        <v>MAIN UNIT</v>
      </c>
      <c r="Q1264" s="13" t="s">
        <v>61</v>
      </c>
      <c r="R1264" s="13" t="s">
        <v>62</v>
      </c>
      <c r="S1264" s="13" t="s">
        <v>49</v>
      </c>
      <c r="T1264" s="13" t="s">
        <v>78</v>
      </c>
      <c r="U1264" s="13" t="s">
        <v>79</v>
      </c>
      <c r="V1264" s="13" t="s">
        <v>1713</v>
      </c>
      <c r="W1264" s="13" t="s">
        <v>109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499582152.5142017</v>
      </c>
      <c r="AJ1264" s="19">
        <f t="shared" si="374"/>
        <v>59520528.679470733</v>
      </c>
      <c r="AK1264" s="20">
        <f t="shared" si="375"/>
        <v>0.11914062257814291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  <c r="AU1264" s="22" t="s">
        <v>3751</v>
      </c>
    </row>
    <row r="1265" spans="1:47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185</v>
      </c>
      <c r="G1265" s="152" t="s">
        <v>185</v>
      </c>
      <c r="H1265" s="155"/>
      <c r="I1265" s="33" t="str">
        <f t="shared" si="369"/>
        <v>Cancel</v>
      </c>
      <c r="J1265" s="186" t="s">
        <v>2628</v>
      </c>
      <c r="K1265" s="155" t="s">
        <v>1719</v>
      </c>
      <c r="L1265" s="17" t="s">
        <v>67</v>
      </c>
      <c r="M1265" s="13" t="s">
        <v>60</v>
      </c>
      <c r="N1265" s="13">
        <v>1</v>
      </c>
      <c r="O1265" s="13"/>
      <c r="P1265" s="33" t="str">
        <f t="shared" si="370"/>
        <v>MAIN UNIT</v>
      </c>
      <c r="Q1265" s="13" t="s">
        <v>61</v>
      </c>
      <c r="R1265" s="13" t="s">
        <v>62</v>
      </c>
      <c r="S1265" s="13" t="s">
        <v>49</v>
      </c>
      <c r="T1265" s="13" t="s">
        <v>78</v>
      </c>
      <c r="U1265" s="13" t="s">
        <v>79</v>
      </c>
      <c r="V1265" s="13" t="s">
        <v>1713</v>
      </c>
      <c r="W1265" s="13" t="s">
        <v>109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499582152.5142017</v>
      </c>
      <c r="AJ1265" s="19">
        <f t="shared" si="374"/>
        <v>59520528.679470733</v>
      </c>
      <c r="AK1265" s="20">
        <f t="shared" si="375"/>
        <v>0.11914062257814291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  <c r="AU1265" s="22" t="s">
        <v>3751</v>
      </c>
    </row>
    <row r="1266" spans="1:47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185</v>
      </c>
      <c r="G1266" s="152" t="s">
        <v>185</v>
      </c>
      <c r="H1266" s="155"/>
      <c r="I1266" s="33" t="str">
        <f t="shared" si="369"/>
        <v>Cancel</v>
      </c>
      <c r="J1266" s="186" t="s">
        <v>2628</v>
      </c>
      <c r="K1266" s="155" t="s">
        <v>1719</v>
      </c>
      <c r="L1266" s="17" t="s">
        <v>67</v>
      </c>
      <c r="M1266" s="13" t="s">
        <v>60</v>
      </c>
      <c r="N1266" s="13">
        <v>1</v>
      </c>
      <c r="O1266" s="13"/>
      <c r="P1266" s="33" t="str">
        <f t="shared" si="370"/>
        <v>MAIN UNIT</v>
      </c>
      <c r="Q1266" s="13" t="s">
        <v>61</v>
      </c>
      <c r="R1266" s="13" t="s">
        <v>62</v>
      </c>
      <c r="S1266" s="13" t="s">
        <v>49</v>
      </c>
      <c r="T1266" s="13" t="s">
        <v>78</v>
      </c>
      <c r="U1266" s="13" t="s">
        <v>79</v>
      </c>
      <c r="V1266" s="13" t="s">
        <v>1713</v>
      </c>
      <c r="W1266" s="13" t="s">
        <v>109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499582152.5142017</v>
      </c>
      <c r="AJ1266" s="19">
        <f t="shared" si="374"/>
        <v>59520528.679470733</v>
      </c>
      <c r="AK1266" s="20">
        <f t="shared" si="375"/>
        <v>0.11914062257814291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  <c r="AU1266" s="22" t="s">
        <v>3751</v>
      </c>
    </row>
    <row r="1267" spans="1:47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53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1893</v>
      </c>
      <c r="K1267" s="155" t="s">
        <v>1894</v>
      </c>
      <c r="L1267" s="17" t="s">
        <v>92</v>
      </c>
      <c r="M1267" s="13" t="s">
        <v>60</v>
      </c>
      <c r="N1267" s="13">
        <v>1</v>
      </c>
      <c r="O1267" s="13"/>
      <c r="P1267" s="33" t="str">
        <f t="shared" si="370"/>
        <v>MAIN UNIT</v>
      </c>
      <c r="Q1267" s="13" t="s">
        <v>61</v>
      </c>
      <c r="R1267" s="13" t="s">
        <v>62</v>
      </c>
      <c r="S1267" s="13" t="s">
        <v>49</v>
      </c>
      <c r="T1267" s="13" t="s">
        <v>78</v>
      </c>
      <c r="U1267" s="13" t="s">
        <v>79</v>
      </c>
      <c r="V1267" s="13" t="s">
        <v>311</v>
      </c>
      <c r="W1267" s="13" t="s">
        <v>109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  <c r="AU1267" s="22" t="s">
        <v>3751</v>
      </c>
    </row>
    <row r="1268" spans="1:47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47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804</v>
      </c>
      <c r="K1268" s="155" t="s">
        <v>805</v>
      </c>
      <c r="L1268" s="17" t="s">
        <v>67</v>
      </c>
      <c r="M1268" s="13" t="s">
        <v>60</v>
      </c>
      <c r="N1268" s="13">
        <v>1</v>
      </c>
      <c r="O1268" s="13"/>
      <c r="P1268" s="33" t="str">
        <f t="shared" si="370"/>
        <v>MAIN UNIT</v>
      </c>
      <c r="Q1268" s="13" t="s">
        <v>68</v>
      </c>
      <c r="R1268" s="13" t="s">
        <v>701</v>
      </c>
      <c r="S1268" s="13" t="s">
        <v>750</v>
      </c>
      <c r="T1268" s="13" t="s">
        <v>806</v>
      </c>
      <c r="U1268" s="13" t="s">
        <v>807</v>
      </c>
      <c r="V1268" s="13" t="s">
        <v>751</v>
      </c>
      <c r="W1268" s="13" t="s">
        <v>773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  <c r="AU1268" s="22" t="s">
        <v>3750</v>
      </c>
    </row>
    <row r="1269" spans="1:47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47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804</v>
      </c>
      <c r="K1269" s="155" t="s">
        <v>805</v>
      </c>
      <c r="L1269" s="17" t="s">
        <v>67</v>
      </c>
      <c r="M1269" s="13" t="s">
        <v>60</v>
      </c>
      <c r="N1269" s="13">
        <v>1</v>
      </c>
      <c r="O1269" s="13"/>
      <c r="P1269" s="33" t="str">
        <f t="shared" si="370"/>
        <v>MAIN UNIT</v>
      </c>
      <c r="Q1269" s="13" t="s">
        <v>68</v>
      </c>
      <c r="R1269" s="13" t="s">
        <v>701</v>
      </c>
      <c r="S1269" s="13" t="s">
        <v>750</v>
      </c>
      <c r="T1269" s="13" t="s">
        <v>806</v>
      </c>
      <c r="U1269" s="13" t="s">
        <v>807</v>
      </c>
      <c r="V1269" s="13" t="s">
        <v>751</v>
      </c>
      <c r="W1269" s="13" t="s">
        <v>773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  <c r="AU1269" s="22" t="s">
        <v>3750</v>
      </c>
    </row>
    <row r="1270" spans="1:47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48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1179</v>
      </c>
      <c r="K1270" s="155" t="s">
        <v>1180</v>
      </c>
      <c r="L1270" s="17" t="s">
        <v>67</v>
      </c>
      <c r="M1270" s="13" t="s">
        <v>60</v>
      </c>
      <c r="N1270" s="13">
        <v>1</v>
      </c>
      <c r="O1270" s="13"/>
      <c r="P1270" s="33" t="str">
        <f t="shared" si="370"/>
        <v>MAIN UNIT</v>
      </c>
      <c r="Q1270" s="13" t="s">
        <v>61</v>
      </c>
      <c r="R1270" s="13" t="s">
        <v>62</v>
      </c>
      <c r="S1270" s="13" t="s">
        <v>49</v>
      </c>
      <c r="T1270" s="13" t="s">
        <v>78</v>
      </c>
      <c r="U1270" s="13" t="s">
        <v>79</v>
      </c>
      <c r="V1270" s="13" t="s">
        <v>1140</v>
      </c>
      <c r="W1270" s="13" t="s">
        <v>1101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  <c r="AU1270" s="22" t="s">
        <v>3750</v>
      </c>
    </row>
    <row r="1271" spans="1:47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48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1179</v>
      </c>
      <c r="K1271" s="155" t="s">
        <v>1180</v>
      </c>
      <c r="L1271" s="17" t="s">
        <v>67</v>
      </c>
      <c r="M1271" s="13" t="s">
        <v>60</v>
      </c>
      <c r="N1271" s="13">
        <v>1</v>
      </c>
      <c r="O1271" s="13"/>
      <c r="P1271" s="33" t="str">
        <f t="shared" si="370"/>
        <v>MAIN UNIT</v>
      </c>
      <c r="Q1271" s="13" t="s">
        <v>61</v>
      </c>
      <c r="R1271" s="13" t="s">
        <v>62</v>
      </c>
      <c r="S1271" s="13" t="s">
        <v>49</v>
      </c>
      <c r="T1271" s="13" t="s">
        <v>78</v>
      </c>
      <c r="U1271" s="13" t="s">
        <v>79</v>
      </c>
      <c r="V1271" s="13" t="s">
        <v>1140</v>
      </c>
      <c r="W1271" s="13" t="s">
        <v>1101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  <c r="AU1271" s="22" t="s">
        <v>3750</v>
      </c>
    </row>
    <row r="1272" spans="1:47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53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2132</v>
      </c>
      <c r="K1272" s="155" t="s">
        <v>2133</v>
      </c>
      <c r="L1272" s="17" t="s">
        <v>92</v>
      </c>
      <c r="M1272" s="13" t="s">
        <v>60</v>
      </c>
      <c r="N1272" s="13">
        <v>1</v>
      </c>
      <c r="O1272" s="13"/>
      <c r="P1272" s="33" t="str">
        <f t="shared" si="370"/>
        <v>MAIN UNIT</v>
      </c>
      <c r="Q1272" s="13" t="s">
        <v>68</v>
      </c>
      <c r="R1272" s="13" t="s">
        <v>62</v>
      </c>
      <c r="S1272" s="13" t="s">
        <v>49</v>
      </c>
      <c r="T1272" s="13" t="s">
        <v>78</v>
      </c>
      <c r="U1272" s="13" t="s">
        <v>79</v>
      </c>
      <c r="V1272" s="13" t="s">
        <v>2011</v>
      </c>
      <c r="W1272" s="13" t="s">
        <v>109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  <c r="AU1272" s="22" t="s">
        <v>3751</v>
      </c>
    </row>
    <row r="1273" spans="1:47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53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2132</v>
      </c>
      <c r="K1273" s="155" t="s">
        <v>2133</v>
      </c>
      <c r="L1273" s="17" t="s">
        <v>67</v>
      </c>
      <c r="M1273" s="13" t="s">
        <v>60</v>
      </c>
      <c r="N1273" s="13">
        <v>1</v>
      </c>
      <c r="O1273" s="13"/>
      <c r="P1273" s="33" t="str">
        <f t="shared" si="370"/>
        <v>MAIN UNIT</v>
      </c>
      <c r="Q1273" s="13" t="s">
        <v>68</v>
      </c>
      <c r="R1273" s="13" t="s">
        <v>62</v>
      </c>
      <c r="S1273" s="13" t="s">
        <v>49</v>
      </c>
      <c r="T1273" s="13" t="s">
        <v>78</v>
      </c>
      <c r="U1273" s="13" t="s">
        <v>79</v>
      </c>
      <c r="V1273" s="13" t="s">
        <v>2011</v>
      </c>
      <c r="W1273" s="13" t="s">
        <v>109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  <c r="AU1273" s="22" t="s">
        <v>3751</v>
      </c>
    </row>
    <row r="1274" spans="1:47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3193</v>
      </c>
      <c r="K1274" s="29" t="s">
        <v>2133</v>
      </c>
      <c r="L1274" s="17" t="s">
        <v>92</v>
      </c>
      <c r="M1274" s="13" t="s">
        <v>60</v>
      </c>
      <c r="N1274" s="22">
        <v>1</v>
      </c>
      <c r="O1274" s="22"/>
      <c r="P1274" s="33" t="str">
        <f t="shared" si="370"/>
        <v>MAIN UNIT</v>
      </c>
      <c r="Q1274" s="13" t="s">
        <v>61</v>
      </c>
      <c r="R1274" s="22" t="s">
        <v>62</v>
      </c>
      <c r="S1274" s="22" t="s">
        <v>49</v>
      </c>
      <c r="T1274" s="22" t="s">
        <v>78</v>
      </c>
      <c r="U1274" s="22" t="s">
        <v>78</v>
      </c>
      <c r="V1274" s="22" t="s">
        <v>2011</v>
      </c>
      <c r="W1274" s="22" t="s">
        <v>109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21241742.157380536</v>
      </c>
      <c r="AJ1274" s="27">
        <f t="shared" si="374"/>
        <v>2987081.1613773629</v>
      </c>
      <c r="AK1274" s="28">
        <f t="shared" si="375"/>
        <v>0.14062317201884914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  <c r="AU1274" s="22" t="s">
        <v>3240</v>
      </c>
    </row>
    <row r="1275" spans="1:47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3193</v>
      </c>
      <c r="K1275" s="29" t="s">
        <v>2133</v>
      </c>
      <c r="L1275" s="17" t="s">
        <v>67</v>
      </c>
      <c r="M1275" s="13" t="s">
        <v>60</v>
      </c>
      <c r="N1275" s="22">
        <v>1</v>
      </c>
      <c r="O1275" s="22"/>
      <c r="P1275" s="33" t="str">
        <f t="shared" si="370"/>
        <v>MAIN UNIT</v>
      </c>
      <c r="Q1275" s="13" t="s">
        <v>61</v>
      </c>
      <c r="R1275" s="22" t="s">
        <v>62</v>
      </c>
      <c r="S1275" s="22" t="s">
        <v>49</v>
      </c>
      <c r="T1275" s="22" t="s">
        <v>78</v>
      </c>
      <c r="U1275" s="22" t="s">
        <v>78</v>
      </c>
      <c r="V1275" s="22" t="s">
        <v>2011</v>
      </c>
      <c r="W1275" s="22" t="s">
        <v>109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21241742.157380536</v>
      </c>
      <c r="AJ1275" s="27">
        <f t="shared" si="374"/>
        <v>2987081.1613773629</v>
      </c>
      <c r="AK1275" s="28">
        <f t="shared" si="375"/>
        <v>0.14062317201884914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  <c r="AU1275" s="22" t="s">
        <v>3240</v>
      </c>
    </row>
    <row r="1276" spans="1:47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3172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3383</v>
      </c>
      <c r="K1276" s="29" t="s">
        <v>3384</v>
      </c>
      <c r="L1276" s="17" t="s">
        <v>92</v>
      </c>
      <c r="M1276" s="22" t="s">
        <v>60</v>
      </c>
      <c r="N1276" s="22">
        <v>1</v>
      </c>
      <c r="O1276" s="22"/>
      <c r="P1276" s="33" t="str">
        <f t="shared" si="370"/>
        <v>MAIN UNIT</v>
      </c>
      <c r="Q1276" s="13" t="s">
        <v>68</v>
      </c>
      <c r="R1276" s="22" t="s">
        <v>62</v>
      </c>
      <c r="S1276" s="22" t="s">
        <v>49</v>
      </c>
      <c r="T1276" s="22" t="s">
        <v>78</v>
      </c>
      <c r="U1276" s="22" t="s">
        <v>78</v>
      </c>
      <c r="V1276" s="22" t="s">
        <v>311</v>
      </c>
      <c r="W1276" s="22" t="s">
        <v>109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1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  <c r="AU1276" s="22" t="s">
        <v>3751</v>
      </c>
    </row>
    <row r="1277" spans="1:47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3172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3383</v>
      </c>
      <c r="K1277" s="29" t="s">
        <v>3384</v>
      </c>
      <c r="L1277" s="17" t="s">
        <v>67</v>
      </c>
      <c r="M1277" s="22" t="s">
        <v>60</v>
      </c>
      <c r="N1277" s="22">
        <v>1</v>
      </c>
      <c r="O1277" s="22"/>
      <c r="P1277" s="33" t="str">
        <f t="shared" si="370"/>
        <v>MAIN UNIT</v>
      </c>
      <c r="Q1277" s="13" t="s">
        <v>68</v>
      </c>
      <c r="R1277" s="22" t="s">
        <v>62</v>
      </c>
      <c r="S1277" s="22" t="s">
        <v>49</v>
      </c>
      <c r="T1277" s="22" t="s">
        <v>78</v>
      </c>
      <c r="U1277" s="22" t="s">
        <v>78</v>
      </c>
      <c r="V1277" s="22" t="s">
        <v>311</v>
      </c>
      <c r="W1277" s="22" t="s">
        <v>109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1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  <c r="AU1277" s="22" t="s">
        <v>3751</v>
      </c>
    </row>
    <row r="1278" spans="1:47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47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982</v>
      </c>
      <c r="K1278" s="155" t="s">
        <v>983</v>
      </c>
      <c r="L1278" s="17" t="s">
        <v>92</v>
      </c>
      <c r="M1278" s="13" t="s">
        <v>60</v>
      </c>
      <c r="N1278" s="13">
        <v>1</v>
      </c>
      <c r="O1278" s="13"/>
      <c r="P1278" s="33" t="str">
        <f t="shared" si="370"/>
        <v>MAIN UNIT</v>
      </c>
      <c r="Q1278" s="13" t="s">
        <v>68</v>
      </c>
      <c r="R1278" s="13" t="s">
        <v>62</v>
      </c>
      <c r="S1278" s="13" t="s">
        <v>49</v>
      </c>
      <c r="T1278" s="13" t="s">
        <v>78</v>
      </c>
      <c r="U1278" s="13" t="s">
        <v>79</v>
      </c>
      <c r="V1278" s="13" t="s">
        <v>112</v>
      </c>
      <c r="W1278" s="13" t="s">
        <v>64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  <c r="AU1278" s="22" t="s">
        <v>3750</v>
      </c>
    </row>
    <row r="1279" spans="1:47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47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982</v>
      </c>
      <c r="K1279" s="155" t="s">
        <v>983</v>
      </c>
      <c r="L1279" s="17" t="s">
        <v>92</v>
      </c>
      <c r="M1279" s="13" t="s">
        <v>60</v>
      </c>
      <c r="N1279" s="13">
        <v>1</v>
      </c>
      <c r="O1279" s="13"/>
      <c r="P1279" s="33" t="str">
        <f t="shared" si="370"/>
        <v>MAIN UNIT</v>
      </c>
      <c r="Q1279" s="13" t="s">
        <v>68</v>
      </c>
      <c r="R1279" s="13" t="s">
        <v>62</v>
      </c>
      <c r="S1279" s="13" t="s">
        <v>49</v>
      </c>
      <c r="T1279" s="13" t="s">
        <v>78</v>
      </c>
      <c r="U1279" s="13" t="s">
        <v>79</v>
      </c>
      <c r="V1279" s="13" t="s">
        <v>112</v>
      </c>
      <c r="W1279" s="13" t="s">
        <v>64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  <c r="AU1279" s="22" t="s">
        <v>3750</v>
      </c>
    </row>
    <row r="1280" spans="1:47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48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1225</v>
      </c>
      <c r="K1280" s="155" t="s">
        <v>983</v>
      </c>
      <c r="L1280" s="17" t="s">
        <v>92</v>
      </c>
      <c r="M1280" s="13" t="s">
        <v>60</v>
      </c>
      <c r="N1280" s="13">
        <v>1</v>
      </c>
      <c r="O1280" s="13"/>
      <c r="P1280" s="33" t="str">
        <f t="shared" si="370"/>
        <v>MAIN UNIT</v>
      </c>
      <c r="Q1280" s="13" t="s">
        <v>61</v>
      </c>
      <c r="R1280" s="13" t="s">
        <v>62</v>
      </c>
      <c r="S1280" s="13" t="s">
        <v>49</v>
      </c>
      <c r="T1280" s="13" t="s">
        <v>78</v>
      </c>
      <c r="U1280" s="13" t="s">
        <v>79</v>
      </c>
      <c r="V1280" s="13" t="s">
        <v>112</v>
      </c>
      <c r="W1280" s="13" t="s">
        <v>64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  <c r="AU1280" s="22" t="s">
        <v>3750</v>
      </c>
    </row>
    <row r="1281" spans="1:47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48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1225</v>
      </c>
      <c r="K1281" s="155" t="s">
        <v>983</v>
      </c>
      <c r="L1281" s="17" t="s">
        <v>92</v>
      </c>
      <c r="M1281" s="13" t="s">
        <v>60</v>
      </c>
      <c r="N1281" s="13">
        <v>1</v>
      </c>
      <c r="O1281" s="13"/>
      <c r="P1281" s="33" t="str">
        <f t="shared" si="370"/>
        <v>MAIN UNIT</v>
      </c>
      <c r="Q1281" s="13" t="s">
        <v>61</v>
      </c>
      <c r="R1281" s="13" t="s">
        <v>62</v>
      </c>
      <c r="S1281" s="13" t="s">
        <v>49</v>
      </c>
      <c r="T1281" s="13" t="s">
        <v>78</v>
      </c>
      <c r="U1281" s="13" t="s">
        <v>79</v>
      </c>
      <c r="V1281" s="13" t="s">
        <v>112</v>
      </c>
      <c r="W1281" s="13" t="s">
        <v>64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  <c r="AU1281" s="22" t="s">
        <v>3750</v>
      </c>
    </row>
    <row r="1282" spans="1:47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3410</v>
      </c>
      <c r="K1282" s="29" t="s">
        <v>193</v>
      </c>
      <c r="L1282" s="17" t="s">
        <v>2620</v>
      </c>
      <c r="M1282" s="22" t="s">
        <v>60</v>
      </c>
      <c r="N1282" s="22">
        <v>1</v>
      </c>
      <c r="O1282" s="22"/>
      <c r="P1282" s="33" t="str">
        <f t="shared" si="370"/>
        <v>MAIN UNIT</v>
      </c>
      <c r="Q1282" s="13" t="s">
        <v>61</v>
      </c>
      <c r="R1282" s="22" t="s">
        <v>2055</v>
      </c>
      <c r="S1282" s="22" t="s">
        <v>50</v>
      </c>
      <c r="T1282" s="22" t="s">
        <v>194</v>
      </c>
      <c r="U1282" s="22" t="s">
        <v>70</v>
      </c>
      <c r="V1282" s="22" t="s">
        <v>94</v>
      </c>
      <c r="W1282" s="22" t="s">
        <v>64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  <c r="AU1282" s="22" t="s">
        <v>3240</v>
      </c>
    </row>
    <row r="1283" spans="1:47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3172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3332</v>
      </c>
      <c r="K1283" s="29" t="s">
        <v>1705</v>
      </c>
      <c r="L1283" s="17" t="s">
        <v>92</v>
      </c>
      <c r="M1283" s="22" t="s">
        <v>60</v>
      </c>
      <c r="N1283" s="22">
        <v>1</v>
      </c>
      <c r="O1283" s="22"/>
      <c r="P1283" s="33" t="str">
        <f t="shared" si="370"/>
        <v>MAIN UNIT</v>
      </c>
      <c r="Q1283" s="13" t="s">
        <v>61</v>
      </c>
      <c r="R1283" s="22" t="s">
        <v>62</v>
      </c>
      <c r="S1283" s="22" t="s">
        <v>49</v>
      </c>
      <c r="T1283" s="22" t="s">
        <v>78</v>
      </c>
      <c r="U1283" s="22" t="s">
        <v>78</v>
      </c>
      <c r="V1283" s="22" t="s">
        <v>311</v>
      </c>
      <c r="W1283" s="22" t="s">
        <v>109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1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  <c r="AU1283" s="22" t="s">
        <v>3751</v>
      </c>
    </row>
    <row r="1284" spans="1:47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3172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3332</v>
      </c>
      <c r="K1284" s="29" t="s">
        <v>1705</v>
      </c>
      <c r="L1284" s="17" t="s">
        <v>67</v>
      </c>
      <c r="M1284" s="22" t="s">
        <v>60</v>
      </c>
      <c r="N1284" s="22">
        <v>1</v>
      </c>
      <c r="O1284" s="22"/>
      <c r="P1284" s="33" t="str">
        <f t="shared" si="370"/>
        <v>MAIN UNIT</v>
      </c>
      <c r="Q1284" s="13" t="s">
        <v>61</v>
      </c>
      <c r="R1284" s="22" t="s">
        <v>62</v>
      </c>
      <c r="S1284" s="22" t="s">
        <v>49</v>
      </c>
      <c r="T1284" s="22" t="s">
        <v>78</v>
      </c>
      <c r="U1284" s="22" t="s">
        <v>78</v>
      </c>
      <c r="V1284" s="22" t="s">
        <v>311</v>
      </c>
      <c r="W1284" s="22" t="s">
        <v>109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1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  <c r="AU1284" s="22" t="s">
        <v>3751</v>
      </c>
    </row>
    <row r="1285" spans="1:47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41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439</v>
      </c>
      <c r="K1285" s="155" t="s">
        <v>440</v>
      </c>
      <c r="L1285" s="17" t="s">
        <v>67</v>
      </c>
      <c r="M1285" s="13" t="s">
        <v>60</v>
      </c>
      <c r="N1285" s="13">
        <v>1</v>
      </c>
      <c r="O1285" s="13"/>
      <c r="P1285" s="33" t="str">
        <f t="shared" si="370"/>
        <v>MAIN UNIT</v>
      </c>
      <c r="Q1285" s="13" t="s">
        <v>61</v>
      </c>
      <c r="R1285" s="13" t="s">
        <v>62</v>
      </c>
      <c r="S1285" s="13" t="s">
        <v>49</v>
      </c>
      <c r="T1285" s="13" t="s">
        <v>78</v>
      </c>
      <c r="U1285" s="13" t="s">
        <v>79</v>
      </c>
      <c r="V1285" s="13" t="s">
        <v>131</v>
      </c>
      <c r="W1285" s="13" t="s">
        <v>64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441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  <c r="AU1285" s="22" t="s">
        <v>3750</v>
      </c>
    </row>
    <row r="1286" spans="1:47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3172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3367</v>
      </c>
      <c r="K1286" s="29" t="s">
        <v>3368</v>
      </c>
      <c r="L1286" s="17" t="s">
        <v>92</v>
      </c>
      <c r="M1286" s="22" t="s">
        <v>60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61</v>
      </c>
      <c r="R1286" s="22" t="s">
        <v>62</v>
      </c>
      <c r="S1286" s="22" t="s">
        <v>49</v>
      </c>
      <c r="T1286" s="22" t="s">
        <v>78</v>
      </c>
      <c r="U1286" s="22" t="s">
        <v>78</v>
      </c>
      <c r="V1286" s="22" t="s">
        <v>112</v>
      </c>
      <c r="W1286" s="22" t="s">
        <v>109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1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  <c r="AU1286" s="22" t="s">
        <v>3240</v>
      </c>
    </row>
    <row r="1287" spans="1:47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3172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3367</v>
      </c>
      <c r="K1287" s="29" t="s">
        <v>3368</v>
      </c>
      <c r="L1287" s="17" t="s">
        <v>92</v>
      </c>
      <c r="M1287" s="22" t="s">
        <v>60</v>
      </c>
      <c r="N1287" s="22">
        <v>1</v>
      </c>
      <c r="O1287" s="22"/>
      <c r="P1287" s="33" t="str">
        <f t="shared" si="388"/>
        <v>MAIN UNIT</v>
      </c>
      <c r="Q1287" s="13" t="s">
        <v>61</v>
      </c>
      <c r="R1287" s="22" t="s">
        <v>62</v>
      </c>
      <c r="S1287" s="22" t="s">
        <v>49</v>
      </c>
      <c r="T1287" s="22" t="s">
        <v>78</v>
      </c>
      <c r="U1287" s="22" t="s">
        <v>78</v>
      </c>
      <c r="V1287" s="22" t="s">
        <v>112</v>
      </c>
      <c r="W1287" s="22" t="s">
        <v>109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1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  <c r="AU1287" s="22" t="s">
        <v>3240</v>
      </c>
    </row>
    <row r="1288" spans="1:47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3172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3367</v>
      </c>
      <c r="K1288" s="29" t="s">
        <v>3368</v>
      </c>
      <c r="L1288" s="17" t="s">
        <v>67</v>
      </c>
      <c r="M1288" s="22" t="s">
        <v>60</v>
      </c>
      <c r="N1288" s="22">
        <v>1</v>
      </c>
      <c r="O1288" s="22"/>
      <c r="P1288" s="33" t="str">
        <f t="shared" si="388"/>
        <v>MAIN UNIT</v>
      </c>
      <c r="Q1288" s="13" t="s">
        <v>61</v>
      </c>
      <c r="R1288" s="22" t="s">
        <v>62</v>
      </c>
      <c r="S1288" s="22" t="s">
        <v>49</v>
      </c>
      <c r="T1288" s="22" t="s">
        <v>78</v>
      </c>
      <c r="U1288" s="22" t="s">
        <v>78</v>
      </c>
      <c r="V1288" s="22" t="s">
        <v>112</v>
      </c>
      <c r="W1288" s="22" t="s">
        <v>109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1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  <c r="AU1288" s="22" t="s">
        <v>3240</v>
      </c>
    </row>
    <row r="1289" spans="1:47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3172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3367</v>
      </c>
      <c r="K1289" s="29" t="s">
        <v>3368</v>
      </c>
      <c r="L1289" s="17" t="s">
        <v>67</v>
      </c>
      <c r="M1289" s="22" t="s">
        <v>60</v>
      </c>
      <c r="N1289" s="22">
        <v>1</v>
      </c>
      <c r="O1289" s="22"/>
      <c r="P1289" s="33" t="str">
        <f t="shared" si="388"/>
        <v>MAIN UNIT</v>
      </c>
      <c r="Q1289" s="13" t="s">
        <v>61</v>
      </c>
      <c r="R1289" s="22" t="s">
        <v>62</v>
      </c>
      <c r="S1289" s="22" t="s">
        <v>49</v>
      </c>
      <c r="T1289" s="22" t="s">
        <v>78</v>
      </c>
      <c r="U1289" s="22" t="s">
        <v>78</v>
      </c>
      <c r="V1289" s="22" t="s">
        <v>112</v>
      </c>
      <c r="W1289" s="22" t="s">
        <v>109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1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  <c r="AU1289" s="22" t="s">
        <v>3240</v>
      </c>
    </row>
    <row r="1290" spans="1:47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3172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3343</v>
      </c>
      <c r="K1290" s="29" t="s">
        <v>989</v>
      </c>
      <c r="L1290" s="17" t="s">
        <v>67</v>
      </c>
      <c r="M1290" s="22" t="s">
        <v>60</v>
      </c>
      <c r="N1290" s="22">
        <v>1</v>
      </c>
      <c r="O1290" s="22"/>
      <c r="P1290" s="33" t="str">
        <f t="shared" si="388"/>
        <v>MAIN UNIT</v>
      </c>
      <c r="Q1290" s="13" t="s">
        <v>61</v>
      </c>
      <c r="R1290" s="22" t="s">
        <v>62</v>
      </c>
      <c r="S1290" s="22" t="s">
        <v>49</v>
      </c>
      <c r="T1290" s="22" t="s">
        <v>78</v>
      </c>
      <c r="U1290" s="22" t="s">
        <v>246</v>
      </c>
      <c r="V1290" s="22" t="s">
        <v>131</v>
      </c>
      <c r="W1290" s="22" t="s">
        <v>109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  <c r="AU1290" s="22" t="s">
        <v>3752</v>
      </c>
    </row>
    <row r="1291" spans="1:47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3172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3343</v>
      </c>
      <c r="K1291" s="29" t="s">
        <v>989</v>
      </c>
      <c r="L1291" s="17" t="s">
        <v>67</v>
      </c>
      <c r="M1291" s="22" t="s">
        <v>60</v>
      </c>
      <c r="N1291" s="22">
        <v>1</v>
      </c>
      <c r="O1291" s="22"/>
      <c r="P1291" s="33" t="str">
        <f t="shared" si="388"/>
        <v>MAIN UNIT</v>
      </c>
      <c r="Q1291" s="13" t="s">
        <v>61</v>
      </c>
      <c r="R1291" s="22" t="s">
        <v>62</v>
      </c>
      <c r="S1291" s="22" t="s">
        <v>49</v>
      </c>
      <c r="T1291" s="22" t="s">
        <v>78</v>
      </c>
      <c r="U1291" s="22" t="s">
        <v>246</v>
      </c>
      <c r="V1291" s="22" t="s">
        <v>131</v>
      </c>
      <c r="W1291" s="22" t="s">
        <v>109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  <c r="AU1291" s="22" t="s">
        <v>3752</v>
      </c>
    </row>
    <row r="1292" spans="1:47" s="12" customFormat="1">
      <c r="A1292" s="33" t="str">
        <f t="shared" si="385"/>
        <v>cancel</v>
      </c>
      <c r="B1292" s="152"/>
      <c r="C1292" s="152" t="s">
        <v>185</v>
      </c>
      <c r="D1292" s="33" t="str">
        <f t="shared" si="386"/>
        <v/>
      </c>
      <c r="E1292" s="33" t="s">
        <v>185</v>
      </c>
      <c r="F1292" s="13" t="s">
        <v>185</v>
      </c>
      <c r="G1292" s="152" t="s">
        <v>185</v>
      </c>
      <c r="H1292" s="155"/>
      <c r="I1292" s="33" t="str">
        <f t="shared" si="387"/>
        <v>Cancel</v>
      </c>
      <c r="J1292" s="186" t="s">
        <v>2737</v>
      </c>
      <c r="K1292" s="155" t="s">
        <v>2738</v>
      </c>
      <c r="L1292" s="17" t="s">
        <v>293</v>
      </c>
      <c r="M1292" s="13" t="s">
        <v>60</v>
      </c>
      <c r="N1292" s="13">
        <v>1</v>
      </c>
      <c r="O1292" s="13"/>
      <c r="P1292" s="33" t="str">
        <f t="shared" si="388"/>
        <v>MAIN UNIT</v>
      </c>
      <c r="Q1292" s="13" t="s">
        <v>68</v>
      </c>
      <c r="R1292" s="13" t="s">
        <v>62</v>
      </c>
      <c r="S1292" s="13" t="s">
        <v>49</v>
      </c>
      <c r="T1292" s="13" t="s">
        <v>78</v>
      </c>
      <c r="U1292" s="13" t="s">
        <v>79</v>
      </c>
      <c r="V1292" s="13" t="s">
        <v>311</v>
      </c>
      <c r="W1292" s="13" t="s">
        <v>64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499582152.5142017</v>
      </c>
      <c r="AJ1292" s="19">
        <f t="shared" si="393"/>
        <v>59520528.679470733</v>
      </c>
      <c r="AK1292" s="20">
        <f t="shared" si="394"/>
        <v>0.11914062257814291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  <c r="AU1292" s="22" t="s">
        <v>3750</v>
      </c>
    </row>
    <row r="1293" spans="1:47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3155</v>
      </c>
      <c r="K1293" s="29" t="s">
        <v>3156</v>
      </c>
      <c r="L1293" s="17" t="s">
        <v>92</v>
      </c>
      <c r="M1293" s="22" t="s">
        <v>60</v>
      </c>
      <c r="N1293" s="22">
        <v>1</v>
      </c>
      <c r="O1293" s="22"/>
      <c r="P1293" s="33" t="str">
        <f t="shared" si="388"/>
        <v>MAIN UNIT</v>
      </c>
      <c r="Q1293" s="13" t="s">
        <v>68</v>
      </c>
      <c r="R1293" s="22" t="s">
        <v>62</v>
      </c>
      <c r="S1293" s="22" t="s">
        <v>49</v>
      </c>
      <c r="T1293" s="22" t="s">
        <v>78</v>
      </c>
      <c r="U1293" s="22" t="s">
        <v>1038</v>
      </c>
      <c r="V1293" s="22" t="s">
        <v>112</v>
      </c>
      <c r="W1293" s="22" t="s">
        <v>901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21241742.157380536</v>
      </c>
      <c r="AJ1293" s="27">
        <f t="shared" si="393"/>
        <v>2987081.1613773629</v>
      </c>
      <c r="AK1293" s="28">
        <f t="shared" si="394"/>
        <v>0.14062317201884914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  <c r="AU1293" s="22" t="s">
        <v>3752</v>
      </c>
    </row>
    <row r="1294" spans="1:47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3155</v>
      </c>
      <c r="K1294" s="29" t="s">
        <v>3156</v>
      </c>
      <c r="L1294" s="17" t="s">
        <v>67</v>
      </c>
      <c r="M1294" s="22" t="s">
        <v>60</v>
      </c>
      <c r="N1294" s="22">
        <v>1</v>
      </c>
      <c r="O1294" s="22"/>
      <c r="P1294" s="33" t="str">
        <f t="shared" si="388"/>
        <v>MAIN UNIT</v>
      </c>
      <c r="Q1294" s="13" t="s">
        <v>68</v>
      </c>
      <c r="R1294" s="22" t="s">
        <v>62</v>
      </c>
      <c r="S1294" s="22" t="s">
        <v>49</v>
      </c>
      <c r="T1294" s="22" t="s">
        <v>78</v>
      </c>
      <c r="U1294" s="22" t="s">
        <v>1038</v>
      </c>
      <c r="V1294" s="22" t="s">
        <v>112</v>
      </c>
      <c r="W1294" s="22" t="s">
        <v>901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21241742.157380536</v>
      </c>
      <c r="AJ1294" s="27">
        <f t="shared" si="393"/>
        <v>2987081.1613773629</v>
      </c>
      <c r="AK1294" s="28">
        <f t="shared" si="394"/>
        <v>0.14062317201884914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  <c r="AU1294" s="22" t="s">
        <v>3752</v>
      </c>
    </row>
    <row r="1295" spans="1:47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3172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3343</v>
      </c>
      <c r="K1295" s="29" t="s">
        <v>989</v>
      </c>
      <c r="L1295" s="17" t="s">
        <v>67</v>
      </c>
      <c r="M1295" s="22" t="s">
        <v>60</v>
      </c>
      <c r="N1295" s="22">
        <v>1</v>
      </c>
      <c r="O1295" s="22"/>
      <c r="P1295" s="33" t="str">
        <f t="shared" si="388"/>
        <v>MAIN UNIT</v>
      </c>
      <c r="Q1295" s="13" t="s">
        <v>61</v>
      </c>
      <c r="R1295" s="22" t="s">
        <v>62</v>
      </c>
      <c r="S1295" s="22" t="s">
        <v>49</v>
      </c>
      <c r="T1295" s="22" t="s">
        <v>78</v>
      </c>
      <c r="U1295" s="22" t="s">
        <v>246</v>
      </c>
      <c r="V1295" s="22" t="s">
        <v>131</v>
      </c>
      <c r="W1295" s="22" t="s">
        <v>109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  <c r="AU1295" s="22" t="s">
        <v>3752</v>
      </c>
    </row>
    <row r="1296" spans="1:47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185</v>
      </c>
      <c r="G1296" s="152" t="s">
        <v>185</v>
      </c>
      <c r="H1296" s="155"/>
      <c r="I1296" s="33" t="str">
        <f t="shared" si="387"/>
        <v>Cancel</v>
      </c>
      <c r="J1296" s="186" t="s">
        <v>3159</v>
      </c>
      <c r="K1296" s="155" t="s">
        <v>3160</v>
      </c>
      <c r="L1296" s="17" t="s">
        <v>92</v>
      </c>
      <c r="M1296" s="13" t="s">
        <v>60</v>
      </c>
      <c r="N1296" s="13">
        <v>1</v>
      </c>
      <c r="O1296" s="13"/>
      <c r="P1296" s="33" t="str">
        <f t="shared" si="388"/>
        <v>MAIN UNIT</v>
      </c>
      <c r="Q1296" s="13" t="s">
        <v>68</v>
      </c>
      <c r="R1296" s="13" t="s">
        <v>62</v>
      </c>
      <c r="S1296" s="13" t="s">
        <v>50</v>
      </c>
      <c r="T1296" s="13" t="s">
        <v>101</v>
      </c>
      <c r="U1296" s="13" t="s">
        <v>70</v>
      </c>
      <c r="V1296" s="13" t="s">
        <v>1010</v>
      </c>
      <c r="W1296" s="13" t="s">
        <v>64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499582152.5142017</v>
      </c>
      <c r="AJ1296" s="19">
        <f t="shared" si="393"/>
        <v>59520528.679470733</v>
      </c>
      <c r="AK1296" s="20">
        <f t="shared" si="394"/>
        <v>0.11914062257814291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  <c r="AU1296" s="22" t="s">
        <v>3240</v>
      </c>
    </row>
    <row r="1297" spans="1:47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55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2498</v>
      </c>
      <c r="K1297" s="155" t="s">
        <v>2499</v>
      </c>
      <c r="L1297" s="17" t="s">
        <v>67</v>
      </c>
      <c r="M1297" s="13" t="s">
        <v>60</v>
      </c>
      <c r="N1297" s="13">
        <v>1</v>
      </c>
      <c r="O1297" s="13"/>
      <c r="P1297" s="33" t="str">
        <f t="shared" si="388"/>
        <v>MAIN UNIT</v>
      </c>
      <c r="Q1297" s="13" t="s">
        <v>68</v>
      </c>
      <c r="R1297" s="13" t="s">
        <v>62</v>
      </c>
      <c r="S1297" s="13" t="s">
        <v>49</v>
      </c>
      <c r="T1297" s="13" t="s">
        <v>78</v>
      </c>
      <c r="U1297" s="13" t="s">
        <v>79</v>
      </c>
      <c r="V1297" s="13" t="s">
        <v>121</v>
      </c>
      <c r="W1297" s="13" t="s">
        <v>64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  <c r="AU1297" s="22" t="s">
        <v>3757</v>
      </c>
    </row>
    <row r="1298" spans="1:47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55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2500</v>
      </c>
      <c r="K1298" s="155" t="s">
        <v>2499</v>
      </c>
      <c r="L1298" s="17" t="s">
        <v>92</v>
      </c>
      <c r="M1298" s="13" t="s">
        <v>60</v>
      </c>
      <c r="N1298" s="13">
        <v>1</v>
      </c>
      <c r="O1298" s="13"/>
      <c r="P1298" s="33" t="str">
        <f t="shared" si="388"/>
        <v>MAIN UNIT</v>
      </c>
      <c r="Q1298" s="13" t="s">
        <v>68</v>
      </c>
      <c r="R1298" s="13" t="s">
        <v>62</v>
      </c>
      <c r="S1298" s="13" t="s">
        <v>49</v>
      </c>
      <c r="T1298" s="13" t="s">
        <v>78</v>
      </c>
      <c r="U1298" s="13" t="s">
        <v>79</v>
      </c>
      <c r="V1298" s="13" t="s">
        <v>121</v>
      </c>
      <c r="W1298" s="13" t="s">
        <v>64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  <c r="AU1298" s="22" t="s">
        <v>3757</v>
      </c>
    </row>
    <row r="1299" spans="1:47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41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403</v>
      </c>
      <c r="K1299" s="155" t="s">
        <v>404</v>
      </c>
      <c r="L1299" s="17" t="s">
        <v>67</v>
      </c>
      <c r="M1299" s="13" t="s">
        <v>60</v>
      </c>
      <c r="N1299" s="13">
        <v>1</v>
      </c>
      <c r="O1299" s="13"/>
      <c r="P1299" s="33" t="str">
        <f t="shared" si="388"/>
        <v>MAIN UNIT</v>
      </c>
      <c r="Q1299" s="13" t="s">
        <v>68</v>
      </c>
      <c r="R1299" s="13" t="s">
        <v>62</v>
      </c>
      <c r="S1299" s="13" t="s">
        <v>49</v>
      </c>
      <c r="T1299" s="13" t="s">
        <v>78</v>
      </c>
      <c r="U1299" s="13" t="s">
        <v>79</v>
      </c>
      <c r="V1299" s="13" t="s">
        <v>112</v>
      </c>
      <c r="W1299" s="13" t="s">
        <v>109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  <c r="AU1299" s="22" t="s">
        <v>3751</v>
      </c>
    </row>
    <row r="1300" spans="1:47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47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771</v>
      </c>
      <c r="K1300" s="155" t="s">
        <v>772</v>
      </c>
      <c r="L1300" s="17" t="s">
        <v>92</v>
      </c>
      <c r="M1300" s="13" t="s">
        <v>60</v>
      </c>
      <c r="N1300" s="13">
        <v>1</v>
      </c>
      <c r="O1300" s="13"/>
      <c r="P1300" s="33" t="str">
        <f t="shared" si="388"/>
        <v>MAIN UNIT</v>
      </c>
      <c r="Q1300" s="13" t="s">
        <v>61</v>
      </c>
      <c r="R1300" s="13" t="s">
        <v>701</v>
      </c>
      <c r="S1300" s="13" t="s">
        <v>49</v>
      </c>
      <c r="T1300" s="13" t="s">
        <v>78</v>
      </c>
      <c r="U1300" s="13" t="s">
        <v>79</v>
      </c>
      <c r="V1300" s="13" t="s">
        <v>770</v>
      </c>
      <c r="W1300" s="13" t="s">
        <v>773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  <c r="AU1300" s="22" t="s">
        <v>3750</v>
      </c>
    </row>
    <row r="1301" spans="1:47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47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771</v>
      </c>
      <c r="K1301" s="155" t="s">
        <v>772</v>
      </c>
      <c r="L1301" s="17" t="s">
        <v>67</v>
      </c>
      <c r="M1301" s="13" t="s">
        <v>60</v>
      </c>
      <c r="N1301" s="13">
        <v>1</v>
      </c>
      <c r="O1301" s="13"/>
      <c r="P1301" s="33" t="str">
        <f t="shared" si="388"/>
        <v>MAIN UNIT</v>
      </c>
      <c r="Q1301" s="13" t="s">
        <v>61</v>
      </c>
      <c r="R1301" s="13" t="s">
        <v>701</v>
      </c>
      <c r="S1301" s="13" t="s">
        <v>49</v>
      </c>
      <c r="T1301" s="13" t="s">
        <v>78</v>
      </c>
      <c r="U1301" s="13" t="s">
        <v>79</v>
      </c>
      <c r="V1301" s="13" t="s">
        <v>770</v>
      </c>
      <c r="W1301" s="13" t="s">
        <v>773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  <c r="AU1301" s="22" t="s">
        <v>3750</v>
      </c>
    </row>
    <row r="1302" spans="1:47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48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1303</v>
      </c>
      <c r="K1302" s="155" t="s">
        <v>1304</v>
      </c>
      <c r="L1302" s="17" t="s">
        <v>92</v>
      </c>
      <c r="M1302" s="13" t="s">
        <v>60</v>
      </c>
      <c r="N1302" s="13">
        <v>1</v>
      </c>
      <c r="O1302" s="13"/>
      <c r="P1302" s="33" t="str">
        <f t="shared" si="388"/>
        <v>MAIN UNIT</v>
      </c>
      <c r="Q1302" s="13" t="s">
        <v>68</v>
      </c>
      <c r="R1302" s="13" t="s">
        <v>62</v>
      </c>
      <c r="S1302" s="13" t="s">
        <v>49</v>
      </c>
      <c r="T1302" s="13" t="s">
        <v>78</v>
      </c>
      <c r="U1302" s="13" t="s">
        <v>263</v>
      </c>
      <c r="V1302" s="13" t="s">
        <v>80</v>
      </c>
      <c r="W1302" s="13" t="s">
        <v>64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  <c r="AU1302" s="22" t="s">
        <v>3750</v>
      </c>
    </row>
    <row r="1303" spans="1:47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48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1303</v>
      </c>
      <c r="K1303" s="155" t="s">
        <v>1304</v>
      </c>
      <c r="L1303" s="17" t="s">
        <v>67</v>
      </c>
      <c r="M1303" s="13" t="s">
        <v>60</v>
      </c>
      <c r="N1303" s="13">
        <v>1</v>
      </c>
      <c r="O1303" s="13"/>
      <c r="P1303" s="33" t="str">
        <f t="shared" si="388"/>
        <v>MAIN UNIT</v>
      </c>
      <c r="Q1303" s="13" t="s">
        <v>68</v>
      </c>
      <c r="R1303" s="13" t="s">
        <v>62</v>
      </c>
      <c r="S1303" s="13" t="s">
        <v>49</v>
      </c>
      <c r="T1303" s="13" t="s">
        <v>78</v>
      </c>
      <c r="U1303" s="13" t="s">
        <v>263</v>
      </c>
      <c r="V1303" s="13" t="s">
        <v>80</v>
      </c>
      <c r="W1303" s="13" t="s">
        <v>64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  <c r="AU1303" s="22" t="s">
        <v>3750</v>
      </c>
    </row>
    <row r="1304" spans="1:47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3172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3344</v>
      </c>
      <c r="K1304" s="29" t="s">
        <v>989</v>
      </c>
      <c r="L1304" s="17" t="s">
        <v>2620</v>
      </c>
      <c r="M1304" s="22" t="s">
        <v>60</v>
      </c>
      <c r="N1304" s="22">
        <v>1</v>
      </c>
      <c r="O1304" s="22"/>
      <c r="P1304" s="33" t="str">
        <f t="shared" si="388"/>
        <v>MAIN UNIT</v>
      </c>
      <c r="Q1304" s="13" t="s">
        <v>61</v>
      </c>
      <c r="R1304" s="22" t="s">
        <v>2055</v>
      </c>
      <c r="S1304" s="22" t="s">
        <v>49</v>
      </c>
      <c r="T1304" s="22" t="s">
        <v>78</v>
      </c>
      <c r="U1304" s="22" t="s">
        <v>246</v>
      </c>
      <c r="V1304" s="22" t="s">
        <v>2057</v>
      </c>
      <c r="W1304" s="22" t="s">
        <v>109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  <c r="AU1304" s="22" t="s">
        <v>3752</v>
      </c>
    </row>
    <row r="1305" spans="1:47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3172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3345</v>
      </c>
      <c r="K1305" s="29" t="s">
        <v>989</v>
      </c>
      <c r="L1305" s="17" t="s">
        <v>3359</v>
      </c>
      <c r="M1305" s="22" t="s">
        <v>3356</v>
      </c>
      <c r="N1305" s="22">
        <v>1</v>
      </c>
      <c r="O1305" s="22"/>
      <c r="P1305" s="33" t="str">
        <f t="shared" si="388"/>
        <v>MAIN UNIT</v>
      </c>
      <c r="Q1305" s="13" t="s">
        <v>61</v>
      </c>
      <c r="R1305" s="22" t="s">
        <v>2055</v>
      </c>
      <c r="S1305" s="22" t="s">
        <v>49</v>
      </c>
      <c r="T1305" s="22" t="s">
        <v>78</v>
      </c>
      <c r="U1305" s="22" t="s">
        <v>246</v>
      </c>
      <c r="V1305" s="22" t="s">
        <v>2057</v>
      </c>
      <c r="W1305" s="22" t="s">
        <v>901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1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  <c r="AU1305" s="22" t="s">
        <v>3752</v>
      </c>
    </row>
    <row r="1306" spans="1:47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55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2368</v>
      </c>
      <c r="K1306" s="155" t="s">
        <v>2369</v>
      </c>
      <c r="L1306" s="17" t="s">
        <v>92</v>
      </c>
      <c r="M1306" s="13" t="s">
        <v>60</v>
      </c>
      <c r="N1306" s="13">
        <v>1</v>
      </c>
      <c r="O1306" s="13"/>
      <c r="P1306" s="33" t="str">
        <f t="shared" si="388"/>
        <v>MAIN UNIT</v>
      </c>
      <c r="Q1306" s="13" t="s">
        <v>61</v>
      </c>
      <c r="R1306" s="13" t="s">
        <v>62</v>
      </c>
      <c r="S1306" s="13" t="s">
        <v>49</v>
      </c>
      <c r="T1306" s="13" t="s">
        <v>78</v>
      </c>
      <c r="U1306" s="13" t="s">
        <v>2370</v>
      </c>
      <c r="V1306" s="13" t="s">
        <v>1407</v>
      </c>
      <c r="W1306" s="13" t="s">
        <v>64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  <c r="AU1306" s="22" t="s">
        <v>3757</v>
      </c>
    </row>
    <row r="1307" spans="1:47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54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2189</v>
      </c>
      <c r="K1307" s="155" t="s">
        <v>2190</v>
      </c>
      <c r="L1307" s="17" t="s">
        <v>92</v>
      </c>
      <c r="M1307" s="13" t="s">
        <v>60</v>
      </c>
      <c r="N1307" s="13">
        <v>1</v>
      </c>
      <c r="O1307" s="13"/>
      <c r="P1307" s="33" t="str">
        <f t="shared" si="388"/>
        <v>MAIN UNIT</v>
      </c>
      <c r="Q1307" s="13" t="s">
        <v>61</v>
      </c>
      <c r="R1307" s="13" t="s">
        <v>62</v>
      </c>
      <c r="S1307" s="13" t="s">
        <v>49</v>
      </c>
      <c r="T1307" s="13" t="s">
        <v>78</v>
      </c>
      <c r="U1307" s="13" t="s">
        <v>79</v>
      </c>
      <c r="V1307" s="13" t="s">
        <v>126</v>
      </c>
      <c r="W1307" s="13" t="s">
        <v>64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  <c r="AU1307" s="22" t="s">
        <v>3757</v>
      </c>
    </row>
    <row r="1308" spans="1:47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54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2428</v>
      </c>
      <c r="K1308" s="155" t="s">
        <v>2429</v>
      </c>
      <c r="L1308" s="17" t="s">
        <v>67</v>
      </c>
      <c r="M1308" s="13" t="s">
        <v>60</v>
      </c>
      <c r="N1308" s="13">
        <v>1</v>
      </c>
      <c r="O1308" s="13"/>
      <c r="P1308" s="33" t="str">
        <f t="shared" si="388"/>
        <v>MAIN UNIT</v>
      </c>
      <c r="Q1308" s="13" t="s">
        <v>61</v>
      </c>
      <c r="R1308" s="13" t="s">
        <v>62</v>
      </c>
      <c r="S1308" s="13" t="s">
        <v>49</v>
      </c>
      <c r="T1308" s="13" t="s">
        <v>78</v>
      </c>
      <c r="U1308" s="13" t="s">
        <v>79</v>
      </c>
      <c r="V1308" s="13" t="s">
        <v>126</v>
      </c>
      <c r="W1308" s="13" t="s">
        <v>64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  <c r="AU1308" s="22" t="s">
        <v>3757</v>
      </c>
    </row>
    <row r="1309" spans="1:47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55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2484</v>
      </c>
      <c r="K1309" s="155" t="s">
        <v>2429</v>
      </c>
      <c r="L1309" s="17" t="s">
        <v>67</v>
      </c>
      <c r="M1309" s="13" t="s">
        <v>60</v>
      </c>
      <c r="N1309" s="13">
        <v>1</v>
      </c>
      <c r="O1309" s="13"/>
      <c r="P1309" s="33" t="str">
        <f t="shared" si="388"/>
        <v>MAIN UNIT</v>
      </c>
      <c r="Q1309" s="13" t="s">
        <v>61</v>
      </c>
      <c r="R1309" s="13" t="s">
        <v>62</v>
      </c>
      <c r="S1309" s="13" t="s">
        <v>49</v>
      </c>
      <c r="T1309" s="13" t="s">
        <v>78</v>
      </c>
      <c r="U1309" s="13" t="s">
        <v>79</v>
      </c>
      <c r="V1309" s="13" t="s">
        <v>126</v>
      </c>
      <c r="W1309" s="13" t="s">
        <v>64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  <c r="AU1309" s="22" t="s">
        <v>3757</v>
      </c>
    </row>
    <row r="1310" spans="1:47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55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2484</v>
      </c>
      <c r="K1310" s="155" t="s">
        <v>2429</v>
      </c>
      <c r="L1310" s="17" t="s">
        <v>67</v>
      </c>
      <c r="M1310" s="13" t="s">
        <v>60</v>
      </c>
      <c r="N1310" s="13">
        <v>1</v>
      </c>
      <c r="O1310" s="13"/>
      <c r="P1310" s="33" t="str">
        <f t="shared" si="388"/>
        <v>MAIN UNIT</v>
      </c>
      <c r="Q1310" s="13" t="s">
        <v>61</v>
      </c>
      <c r="R1310" s="13" t="s">
        <v>62</v>
      </c>
      <c r="S1310" s="13" t="s">
        <v>49</v>
      </c>
      <c r="T1310" s="13" t="s">
        <v>78</v>
      </c>
      <c r="U1310" s="13" t="s">
        <v>79</v>
      </c>
      <c r="V1310" s="13" t="s">
        <v>126</v>
      </c>
      <c r="W1310" s="13" t="s">
        <v>64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  <c r="AU1310" s="22" t="s">
        <v>3757</v>
      </c>
    </row>
    <row r="1311" spans="1:47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3318</v>
      </c>
      <c r="K1311" s="29" t="s">
        <v>2429</v>
      </c>
      <c r="L1311" s="17" t="s">
        <v>92</v>
      </c>
      <c r="M1311" s="13" t="s">
        <v>60</v>
      </c>
      <c r="N1311" s="22">
        <v>1</v>
      </c>
      <c r="O1311" s="22"/>
      <c r="P1311" s="33" t="str">
        <f t="shared" si="388"/>
        <v>MAIN UNIT</v>
      </c>
      <c r="Q1311" s="13" t="s">
        <v>61</v>
      </c>
      <c r="R1311" s="22" t="s">
        <v>62</v>
      </c>
      <c r="S1311" s="22" t="s">
        <v>49</v>
      </c>
      <c r="T1311" s="22" t="s">
        <v>78</v>
      </c>
      <c r="U1311" s="22" t="s">
        <v>78</v>
      </c>
      <c r="V1311" s="22" t="s">
        <v>126</v>
      </c>
      <c r="W1311" s="22" t="s">
        <v>109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21241742.157380536</v>
      </c>
      <c r="AJ1311" s="27">
        <f t="shared" si="393"/>
        <v>2987081.1613773629</v>
      </c>
      <c r="AK1311" s="28">
        <f t="shared" si="394"/>
        <v>0.14062317201884914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  <c r="AU1311" s="22" t="s">
        <v>3751</v>
      </c>
    </row>
    <row r="1312" spans="1:47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48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1084</v>
      </c>
      <c r="K1312" s="155" t="s">
        <v>1085</v>
      </c>
      <c r="L1312" s="17" t="s">
        <v>67</v>
      </c>
      <c r="M1312" s="13" t="s">
        <v>60</v>
      </c>
      <c r="N1312" s="13">
        <v>1</v>
      </c>
      <c r="O1312" s="13"/>
      <c r="P1312" s="33" t="str">
        <f t="shared" si="388"/>
        <v>MAIN UNIT</v>
      </c>
      <c r="Q1312" s="13" t="s">
        <v>61</v>
      </c>
      <c r="R1312" s="13" t="s">
        <v>62</v>
      </c>
      <c r="S1312" s="13" t="s">
        <v>49</v>
      </c>
      <c r="T1312" s="13" t="s">
        <v>78</v>
      </c>
      <c r="U1312" s="13" t="s">
        <v>79</v>
      </c>
      <c r="V1312" s="13" t="s">
        <v>126</v>
      </c>
      <c r="W1312" s="13" t="s">
        <v>64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  <c r="AU1312" s="22" t="s">
        <v>3750</v>
      </c>
    </row>
    <row r="1313" spans="1:47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54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2166</v>
      </c>
      <c r="K1313" s="155" t="s">
        <v>2167</v>
      </c>
      <c r="L1313" s="17" t="s">
        <v>67</v>
      </c>
      <c r="M1313" s="13" t="s">
        <v>60</v>
      </c>
      <c r="N1313" s="13">
        <v>1</v>
      </c>
      <c r="O1313" s="13"/>
      <c r="P1313" s="33" t="str">
        <f t="shared" si="388"/>
        <v>MAIN UNIT</v>
      </c>
      <c r="Q1313" s="13" t="s">
        <v>68</v>
      </c>
      <c r="R1313" s="13" t="s">
        <v>62</v>
      </c>
      <c r="S1313" s="13" t="s">
        <v>51</v>
      </c>
      <c r="T1313" s="13" t="s">
        <v>2168</v>
      </c>
      <c r="U1313" s="13" t="s">
        <v>149</v>
      </c>
      <c r="V1313" s="13" t="s">
        <v>954</v>
      </c>
      <c r="W1313" s="13" t="s">
        <v>64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  <c r="AU1313" s="22" t="s">
        <v>3240</v>
      </c>
    </row>
    <row r="1314" spans="1:47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54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2178</v>
      </c>
      <c r="K1314" s="155" t="s">
        <v>2167</v>
      </c>
      <c r="L1314" s="17" t="s">
        <v>92</v>
      </c>
      <c r="M1314" s="13" t="s">
        <v>60</v>
      </c>
      <c r="N1314" s="13">
        <v>1</v>
      </c>
      <c r="O1314" s="13"/>
      <c r="P1314" s="33" t="str">
        <f t="shared" si="388"/>
        <v>MAIN UNIT</v>
      </c>
      <c r="Q1314" s="13" t="s">
        <v>61</v>
      </c>
      <c r="R1314" s="13" t="s">
        <v>62</v>
      </c>
      <c r="S1314" s="13" t="s">
        <v>51</v>
      </c>
      <c r="T1314" s="13" t="s">
        <v>2168</v>
      </c>
      <c r="U1314" s="13" t="s">
        <v>149</v>
      </c>
      <c r="V1314" s="13" t="s">
        <v>954</v>
      </c>
      <c r="W1314" s="13" t="s">
        <v>64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  <c r="AU1314" s="22" t="s">
        <v>3240</v>
      </c>
    </row>
    <row r="1315" spans="1:47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55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2465</v>
      </c>
      <c r="K1315" s="155" t="s">
        <v>2167</v>
      </c>
      <c r="L1315" s="17" t="s">
        <v>67</v>
      </c>
      <c r="M1315" s="13" t="s">
        <v>60</v>
      </c>
      <c r="N1315" s="13">
        <v>1</v>
      </c>
      <c r="O1315" s="13"/>
      <c r="P1315" s="33" t="str">
        <f t="shared" si="388"/>
        <v>MAIN UNIT</v>
      </c>
      <c r="Q1315" s="13" t="s">
        <v>61</v>
      </c>
      <c r="R1315" s="13" t="s">
        <v>62</v>
      </c>
      <c r="S1315" s="13" t="s">
        <v>51</v>
      </c>
      <c r="T1315" s="13" t="s">
        <v>2168</v>
      </c>
      <c r="U1315" s="13" t="s">
        <v>149</v>
      </c>
      <c r="V1315" s="13" t="s">
        <v>954</v>
      </c>
      <c r="W1315" s="13" t="s">
        <v>64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  <c r="AU1315" s="22" t="s">
        <v>3240</v>
      </c>
    </row>
    <row r="1316" spans="1:47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53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1981</v>
      </c>
      <c r="K1316" s="155" t="s">
        <v>1982</v>
      </c>
      <c r="L1316" s="17" t="s">
        <v>92</v>
      </c>
      <c r="M1316" s="13" t="s">
        <v>60</v>
      </c>
      <c r="N1316" s="13">
        <v>1</v>
      </c>
      <c r="O1316" s="13"/>
      <c r="P1316" s="33" t="str">
        <f t="shared" si="388"/>
        <v>MAIN UNIT</v>
      </c>
      <c r="Q1316" s="13" t="s">
        <v>61</v>
      </c>
      <c r="R1316" s="13" t="s">
        <v>62</v>
      </c>
      <c r="S1316" s="13" t="s">
        <v>49</v>
      </c>
      <c r="T1316" s="13" t="s">
        <v>78</v>
      </c>
      <c r="U1316" s="13" t="s">
        <v>79</v>
      </c>
      <c r="V1316" s="13" t="s">
        <v>131</v>
      </c>
      <c r="W1316" s="13" t="s">
        <v>109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  <c r="AU1316" s="22" t="s">
        <v>3751</v>
      </c>
    </row>
    <row r="1317" spans="1:47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53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1981</v>
      </c>
      <c r="K1317" s="155" t="s">
        <v>1982</v>
      </c>
      <c r="L1317" s="17" t="s">
        <v>92</v>
      </c>
      <c r="M1317" s="13" t="s">
        <v>60</v>
      </c>
      <c r="N1317" s="13">
        <v>1</v>
      </c>
      <c r="O1317" s="13"/>
      <c r="P1317" s="33" t="str">
        <f t="shared" si="388"/>
        <v>MAIN UNIT</v>
      </c>
      <c r="Q1317" s="13" t="s">
        <v>61</v>
      </c>
      <c r="R1317" s="13" t="s">
        <v>62</v>
      </c>
      <c r="S1317" s="13" t="s">
        <v>49</v>
      </c>
      <c r="T1317" s="13" t="s">
        <v>78</v>
      </c>
      <c r="U1317" s="13" t="s">
        <v>79</v>
      </c>
      <c r="V1317" s="13" t="s">
        <v>131</v>
      </c>
      <c r="W1317" s="13" t="s">
        <v>109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  <c r="AU1317" s="22" t="s">
        <v>3751</v>
      </c>
    </row>
    <row r="1318" spans="1:47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3172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3346</v>
      </c>
      <c r="K1318" s="29" t="s">
        <v>989</v>
      </c>
      <c r="L1318" s="17" t="s">
        <v>3347</v>
      </c>
      <c r="M1318" s="22" t="s">
        <v>3357</v>
      </c>
      <c r="N1318" s="22">
        <v>1</v>
      </c>
      <c r="O1318" s="22"/>
      <c r="P1318" s="33" t="str">
        <f t="shared" si="388"/>
        <v>MAIN UNIT</v>
      </c>
      <c r="Q1318" s="13" t="s">
        <v>61</v>
      </c>
      <c r="R1318" s="22" t="s">
        <v>2055</v>
      </c>
      <c r="S1318" s="22" t="s">
        <v>49</v>
      </c>
      <c r="T1318" s="22" t="s">
        <v>78</v>
      </c>
      <c r="U1318" s="22" t="s">
        <v>246</v>
      </c>
      <c r="V1318" s="22" t="s">
        <v>2057</v>
      </c>
      <c r="W1318" s="22" t="s">
        <v>901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1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  <c r="AU1318" s="22" t="s">
        <v>3752</v>
      </c>
    </row>
    <row r="1319" spans="1:47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48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1583</v>
      </c>
      <c r="K1319" s="155" t="s">
        <v>1584</v>
      </c>
      <c r="L1319" s="17" t="s">
        <v>92</v>
      </c>
      <c r="M1319" s="13" t="s">
        <v>60</v>
      </c>
      <c r="N1319" s="13">
        <v>1</v>
      </c>
      <c r="O1319" s="13"/>
      <c r="P1319" s="33" t="str">
        <f t="shared" si="388"/>
        <v>MAIN UNIT</v>
      </c>
      <c r="Q1319" s="13" t="s">
        <v>68</v>
      </c>
      <c r="R1319" s="13" t="s">
        <v>62</v>
      </c>
      <c r="S1319" s="13" t="s">
        <v>51</v>
      </c>
      <c r="T1319" s="13" t="s">
        <v>349</v>
      </c>
      <c r="U1319" s="13" t="s">
        <v>149</v>
      </c>
      <c r="V1319" s="13" t="s">
        <v>134</v>
      </c>
      <c r="W1319" s="13" t="s">
        <v>64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  <c r="AU1319" s="22" t="s">
        <v>3240</v>
      </c>
    </row>
    <row r="1320" spans="1:47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48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1583</v>
      </c>
      <c r="K1320" s="155" t="s">
        <v>1584</v>
      </c>
      <c r="L1320" s="17" t="s">
        <v>67</v>
      </c>
      <c r="M1320" s="13" t="s">
        <v>60</v>
      </c>
      <c r="N1320" s="13">
        <v>1</v>
      </c>
      <c r="O1320" s="13"/>
      <c r="P1320" s="33" t="str">
        <f t="shared" si="388"/>
        <v>MAIN UNIT</v>
      </c>
      <c r="Q1320" s="13" t="s">
        <v>68</v>
      </c>
      <c r="R1320" s="13" t="s">
        <v>62</v>
      </c>
      <c r="S1320" s="13" t="s">
        <v>51</v>
      </c>
      <c r="T1320" s="13" t="s">
        <v>349</v>
      </c>
      <c r="U1320" s="13" t="s">
        <v>149</v>
      </c>
      <c r="V1320" s="13" t="s">
        <v>134</v>
      </c>
      <c r="W1320" s="13" t="s">
        <v>64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  <c r="AU1320" s="22" t="s">
        <v>3240</v>
      </c>
    </row>
    <row r="1321" spans="1:47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48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1583</v>
      </c>
      <c r="K1321" s="155" t="s">
        <v>1584</v>
      </c>
      <c r="L1321" s="17" t="s">
        <v>67</v>
      </c>
      <c r="M1321" s="13" t="s">
        <v>60</v>
      </c>
      <c r="N1321" s="13">
        <v>1</v>
      </c>
      <c r="O1321" s="13"/>
      <c r="P1321" s="33" t="str">
        <f t="shared" si="388"/>
        <v>MAIN UNIT</v>
      </c>
      <c r="Q1321" s="13" t="s">
        <v>68</v>
      </c>
      <c r="R1321" s="13" t="s">
        <v>62</v>
      </c>
      <c r="S1321" s="13" t="s">
        <v>51</v>
      </c>
      <c r="T1321" s="13" t="s">
        <v>349</v>
      </c>
      <c r="U1321" s="13" t="s">
        <v>149</v>
      </c>
      <c r="V1321" s="13" t="s">
        <v>134</v>
      </c>
      <c r="W1321" s="13" t="s">
        <v>64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  <c r="AU1321" s="22" t="s">
        <v>3240</v>
      </c>
    </row>
    <row r="1322" spans="1:47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3172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3348</v>
      </c>
      <c r="K1322" s="29" t="s">
        <v>989</v>
      </c>
      <c r="L1322" s="17" t="s">
        <v>3349</v>
      </c>
      <c r="M1322" s="22" t="s">
        <v>3358</v>
      </c>
      <c r="N1322" s="22">
        <v>1</v>
      </c>
      <c r="O1322" s="22"/>
      <c r="P1322" s="33" t="str">
        <f t="shared" si="388"/>
        <v>MAIN UNIT</v>
      </c>
      <c r="Q1322" s="13" t="s">
        <v>61</v>
      </c>
      <c r="R1322" s="22" t="s">
        <v>2055</v>
      </c>
      <c r="S1322" s="22" t="s">
        <v>49</v>
      </c>
      <c r="T1322" s="22" t="s">
        <v>78</v>
      </c>
      <c r="U1322" s="22" t="s">
        <v>246</v>
      </c>
      <c r="V1322" s="22" t="s">
        <v>2057</v>
      </c>
      <c r="W1322" s="22" t="s">
        <v>2507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1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  <c r="AU1322" s="22" t="s">
        <v>3752</v>
      </c>
    </row>
    <row r="1323" spans="1:47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53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1870</v>
      </c>
      <c r="K1323" s="155" t="s">
        <v>1871</v>
      </c>
      <c r="L1323" s="17" t="s">
        <v>92</v>
      </c>
      <c r="M1323" s="13" t="s">
        <v>60</v>
      </c>
      <c r="N1323" s="13">
        <v>1</v>
      </c>
      <c r="O1323" s="13"/>
      <c r="P1323" s="33" t="str">
        <f t="shared" si="388"/>
        <v>MAIN UNIT</v>
      </c>
      <c r="Q1323" s="13" t="s">
        <v>61</v>
      </c>
      <c r="R1323" s="13" t="s">
        <v>62</v>
      </c>
      <c r="S1323" s="13" t="s">
        <v>49</v>
      </c>
      <c r="T1323" s="13" t="s">
        <v>78</v>
      </c>
      <c r="U1323" s="13" t="s">
        <v>79</v>
      </c>
      <c r="V1323" s="13" t="s">
        <v>126</v>
      </c>
      <c r="W1323" s="13" t="s">
        <v>109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  <c r="AU1323" s="22" t="s">
        <v>3751</v>
      </c>
    </row>
    <row r="1324" spans="1:47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54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2214</v>
      </c>
      <c r="K1324" s="155" t="s">
        <v>2215</v>
      </c>
      <c r="L1324" s="17" t="s">
        <v>92</v>
      </c>
      <c r="M1324" s="13" t="s">
        <v>60</v>
      </c>
      <c r="N1324" s="13">
        <v>1</v>
      </c>
      <c r="O1324" s="13"/>
      <c r="P1324" s="33" t="str">
        <f t="shared" si="388"/>
        <v>MAIN UNIT</v>
      </c>
      <c r="Q1324" s="13" t="s">
        <v>61</v>
      </c>
      <c r="R1324" s="13" t="s">
        <v>62</v>
      </c>
      <c r="S1324" s="13" t="s">
        <v>49</v>
      </c>
      <c r="T1324" s="13" t="s">
        <v>78</v>
      </c>
      <c r="U1324" s="13" t="s">
        <v>79</v>
      </c>
      <c r="V1324" s="13" t="s">
        <v>80</v>
      </c>
      <c r="W1324" s="13" t="s">
        <v>109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  <c r="AU1324" s="22" t="s">
        <v>3752</v>
      </c>
    </row>
    <row r="1325" spans="1:47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54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2214</v>
      </c>
      <c r="K1325" s="155" t="s">
        <v>2215</v>
      </c>
      <c r="L1325" s="17" t="s">
        <v>92</v>
      </c>
      <c r="M1325" s="13" t="s">
        <v>60</v>
      </c>
      <c r="N1325" s="13">
        <v>1</v>
      </c>
      <c r="O1325" s="13"/>
      <c r="P1325" s="33" t="str">
        <f t="shared" si="388"/>
        <v>MAIN UNIT</v>
      </c>
      <c r="Q1325" s="13" t="s">
        <v>61</v>
      </c>
      <c r="R1325" s="13" t="s">
        <v>62</v>
      </c>
      <c r="S1325" s="13" t="s">
        <v>49</v>
      </c>
      <c r="T1325" s="13" t="s">
        <v>78</v>
      </c>
      <c r="U1325" s="13" t="s">
        <v>79</v>
      </c>
      <c r="V1325" s="13" t="s">
        <v>80</v>
      </c>
      <c r="W1325" s="13" t="s">
        <v>109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  <c r="AU1325" s="22" t="s">
        <v>3752</v>
      </c>
    </row>
    <row r="1326" spans="1:47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54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2214</v>
      </c>
      <c r="K1326" s="155" t="s">
        <v>2215</v>
      </c>
      <c r="L1326" s="17" t="s">
        <v>92</v>
      </c>
      <c r="M1326" s="13" t="s">
        <v>60</v>
      </c>
      <c r="N1326" s="13">
        <v>1</v>
      </c>
      <c r="O1326" s="13"/>
      <c r="P1326" s="33" t="str">
        <f t="shared" si="388"/>
        <v>MAIN UNIT</v>
      </c>
      <c r="Q1326" s="13" t="s">
        <v>61</v>
      </c>
      <c r="R1326" s="13" t="s">
        <v>62</v>
      </c>
      <c r="S1326" s="13" t="s">
        <v>49</v>
      </c>
      <c r="T1326" s="13" t="s">
        <v>78</v>
      </c>
      <c r="U1326" s="13" t="s">
        <v>79</v>
      </c>
      <c r="V1326" s="13" t="s">
        <v>80</v>
      </c>
      <c r="W1326" s="13" t="s">
        <v>109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  <c r="AU1326" s="22" t="s">
        <v>3752</v>
      </c>
    </row>
    <row r="1327" spans="1:47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54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2214</v>
      </c>
      <c r="K1327" s="155" t="s">
        <v>2215</v>
      </c>
      <c r="L1327" s="17" t="s">
        <v>92</v>
      </c>
      <c r="M1327" s="13" t="s">
        <v>60</v>
      </c>
      <c r="N1327" s="13">
        <v>1</v>
      </c>
      <c r="O1327" s="13"/>
      <c r="P1327" s="33" t="str">
        <f t="shared" si="388"/>
        <v>MAIN UNIT</v>
      </c>
      <c r="Q1327" s="13" t="s">
        <v>61</v>
      </c>
      <c r="R1327" s="13" t="s">
        <v>62</v>
      </c>
      <c r="S1327" s="13" t="s">
        <v>49</v>
      </c>
      <c r="T1327" s="13" t="s">
        <v>78</v>
      </c>
      <c r="U1327" s="13" t="s">
        <v>79</v>
      </c>
      <c r="V1327" s="13" t="s">
        <v>80</v>
      </c>
      <c r="W1327" s="13" t="s">
        <v>109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  <c r="AU1327" s="22" t="s">
        <v>3752</v>
      </c>
    </row>
    <row r="1328" spans="1:47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54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2214</v>
      </c>
      <c r="K1328" s="155" t="s">
        <v>2215</v>
      </c>
      <c r="L1328" s="17" t="s">
        <v>92</v>
      </c>
      <c r="M1328" s="13" t="s">
        <v>60</v>
      </c>
      <c r="N1328" s="13">
        <v>1</v>
      </c>
      <c r="O1328" s="13"/>
      <c r="P1328" s="33" t="str">
        <f t="shared" si="388"/>
        <v>MAIN UNIT</v>
      </c>
      <c r="Q1328" s="13" t="s">
        <v>61</v>
      </c>
      <c r="R1328" s="13" t="s">
        <v>62</v>
      </c>
      <c r="S1328" s="13" t="s">
        <v>49</v>
      </c>
      <c r="T1328" s="13" t="s">
        <v>78</v>
      </c>
      <c r="U1328" s="13" t="s">
        <v>79</v>
      </c>
      <c r="V1328" s="13" t="s">
        <v>80</v>
      </c>
      <c r="W1328" s="13" t="s">
        <v>109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  <c r="AU1328" s="22" t="s">
        <v>3752</v>
      </c>
    </row>
    <row r="1329" spans="1:47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54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2214</v>
      </c>
      <c r="K1329" s="155" t="s">
        <v>2215</v>
      </c>
      <c r="L1329" s="17" t="s">
        <v>67</v>
      </c>
      <c r="M1329" s="13" t="s">
        <v>60</v>
      </c>
      <c r="N1329" s="13">
        <v>1</v>
      </c>
      <c r="O1329" s="13"/>
      <c r="P1329" s="33" t="str">
        <f t="shared" si="388"/>
        <v>MAIN UNIT</v>
      </c>
      <c r="Q1329" s="13" t="s">
        <v>61</v>
      </c>
      <c r="R1329" s="13" t="s">
        <v>62</v>
      </c>
      <c r="S1329" s="13" t="s">
        <v>49</v>
      </c>
      <c r="T1329" s="13" t="s">
        <v>78</v>
      </c>
      <c r="U1329" s="13" t="s">
        <v>79</v>
      </c>
      <c r="V1329" s="13" t="s">
        <v>80</v>
      </c>
      <c r="W1329" s="13" t="s">
        <v>109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  <c r="AU1329" s="22" t="s">
        <v>3752</v>
      </c>
    </row>
    <row r="1330" spans="1:47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54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2214</v>
      </c>
      <c r="K1330" s="155" t="s">
        <v>2215</v>
      </c>
      <c r="L1330" s="17" t="s">
        <v>67</v>
      </c>
      <c r="M1330" s="13" t="s">
        <v>60</v>
      </c>
      <c r="N1330" s="13">
        <v>1</v>
      </c>
      <c r="O1330" s="13"/>
      <c r="P1330" s="33" t="str">
        <f t="shared" si="388"/>
        <v>MAIN UNIT</v>
      </c>
      <c r="Q1330" s="13" t="s">
        <v>61</v>
      </c>
      <c r="R1330" s="13" t="s">
        <v>62</v>
      </c>
      <c r="S1330" s="13" t="s">
        <v>49</v>
      </c>
      <c r="T1330" s="13" t="s">
        <v>78</v>
      </c>
      <c r="U1330" s="13" t="s">
        <v>79</v>
      </c>
      <c r="V1330" s="13" t="s">
        <v>80</v>
      </c>
      <c r="W1330" s="13" t="s">
        <v>109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  <c r="AU1330" s="22" t="s">
        <v>3752</v>
      </c>
    </row>
    <row r="1331" spans="1:47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54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2214</v>
      </c>
      <c r="K1331" s="155" t="s">
        <v>2215</v>
      </c>
      <c r="L1331" s="17" t="s">
        <v>67</v>
      </c>
      <c r="M1331" s="13" t="s">
        <v>60</v>
      </c>
      <c r="N1331" s="13">
        <v>1</v>
      </c>
      <c r="O1331" s="13"/>
      <c r="P1331" s="33" t="str">
        <f t="shared" si="388"/>
        <v>MAIN UNIT</v>
      </c>
      <c r="Q1331" s="13" t="s">
        <v>61</v>
      </c>
      <c r="R1331" s="13" t="s">
        <v>62</v>
      </c>
      <c r="S1331" s="13" t="s">
        <v>49</v>
      </c>
      <c r="T1331" s="13" t="s">
        <v>78</v>
      </c>
      <c r="U1331" s="13" t="s">
        <v>79</v>
      </c>
      <c r="V1331" s="13" t="s">
        <v>80</v>
      </c>
      <c r="W1331" s="13" t="s">
        <v>109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  <c r="AU1331" s="22" t="s">
        <v>3752</v>
      </c>
    </row>
    <row r="1332" spans="1:47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54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2214</v>
      </c>
      <c r="K1332" s="155" t="s">
        <v>2215</v>
      </c>
      <c r="L1332" s="17" t="s">
        <v>67</v>
      </c>
      <c r="M1332" s="13" t="s">
        <v>60</v>
      </c>
      <c r="N1332" s="13">
        <v>1</v>
      </c>
      <c r="O1332" s="13"/>
      <c r="P1332" s="33" t="str">
        <f t="shared" si="388"/>
        <v>MAIN UNIT</v>
      </c>
      <c r="Q1332" s="13" t="s">
        <v>61</v>
      </c>
      <c r="R1332" s="13" t="s">
        <v>62</v>
      </c>
      <c r="S1332" s="13" t="s">
        <v>49</v>
      </c>
      <c r="T1332" s="13" t="s">
        <v>78</v>
      </c>
      <c r="U1332" s="13" t="s">
        <v>79</v>
      </c>
      <c r="V1332" s="13" t="s">
        <v>80</v>
      </c>
      <c r="W1332" s="13" t="s">
        <v>109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  <c r="AU1332" s="22" t="s">
        <v>3752</v>
      </c>
    </row>
    <row r="1333" spans="1:47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185</v>
      </c>
      <c r="F1333" s="13" t="s">
        <v>185</v>
      </c>
      <c r="G1333" s="152" t="s">
        <v>185</v>
      </c>
      <c r="H1333" s="155"/>
      <c r="I1333" s="33" t="str">
        <f t="shared" si="387"/>
        <v>Cancel</v>
      </c>
      <c r="J1333" s="186" t="s">
        <v>592</v>
      </c>
      <c r="K1333" s="155" t="s">
        <v>593</v>
      </c>
      <c r="L1333" s="17" t="s">
        <v>293</v>
      </c>
      <c r="M1333" s="13" t="s">
        <v>60</v>
      </c>
      <c r="N1333" s="13">
        <v>1</v>
      </c>
      <c r="O1333" s="13"/>
      <c r="P1333" s="33" t="str">
        <f t="shared" si="388"/>
        <v>MAIN UNIT</v>
      </c>
      <c r="Q1333" s="13" t="s">
        <v>68</v>
      </c>
      <c r="R1333" s="13" t="s">
        <v>62</v>
      </c>
      <c r="S1333" s="13" t="s">
        <v>370</v>
      </c>
      <c r="T1333" s="13" t="s">
        <v>78</v>
      </c>
      <c r="U1333" s="13" t="s">
        <v>79</v>
      </c>
      <c r="V1333" s="13" t="s">
        <v>594</v>
      </c>
      <c r="W1333" s="13" t="s">
        <v>109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499582152.5142017</v>
      </c>
      <c r="AJ1333" s="19">
        <f t="shared" si="393"/>
        <v>59520528.679470733</v>
      </c>
      <c r="AK1333" s="20">
        <f t="shared" si="394"/>
        <v>0.11914062257814291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  <c r="AU1333" s="22" t="s">
        <v>3751</v>
      </c>
    </row>
    <row r="1334" spans="1:47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185</v>
      </c>
      <c r="F1334" s="13" t="s">
        <v>185</v>
      </c>
      <c r="G1334" s="152" t="s">
        <v>185</v>
      </c>
      <c r="H1334" s="155"/>
      <c r="I1334" s="33" t="str">
        <f t="shared" si="387"/>
        <v>Cancel</v>
      </c>
      <c r="J1334" s="186" t="s">
        <v>618</v>
      </c>
      <c r="K1334" s="155" t="s">
        <v>593</v>
      </c>
      <c r="L1334" s="17" t="s">
        <v>293</v>
      </c>
      <c r="M1334" s="13" t="s">
        <v>60</v>
      </c>
      <c r="N1334" s="13">
        <v>1</v>
      </c>
      <c r="O1334" s="13"/>
      <c r="P1334" s="33" t="str">
        <f t="shared" si="388"/>
        <v>MAIN UNIT</v>
      </c>
      <c r="Q1334" s="13" t="s">
        <v>68</v>
      </c>
      <c r="R1334" s="13" t="s">
        <v>62</v>
      </c>
      <c r="S1334" s="13" t="s">
        <v>370</v>
      </c>
      <c r="T1334" s="13" t="s">
        <v>78</v>
      </c>
      <c r="U1334" s="13" t="s">
        <v>79</v>
      </c>
      <c r="V1334" s="13" t="s">
        <v>594</v>
      </c>
      <c r="W1334" s="13" t="s">
        <v>109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499582152.5142017</v>
      </c>
      <c r="AJ1334" s="19">
        <f t="shared" si="393"/>
        <v>59520528.679470733</v>
      </c>
      <c r="AK1334" s="20">
        <f t="shared" si="394"/>
        <v>0.11914062257814291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  <c r="AU1334" s="22" t="s">
        <v>3751</v>
      </c>
    </row>
    <row r="1335" spans="1:47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48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1592</v>
      </c>
      <c r="K1335" s="155" t="s">
        <v>1593</v>
      </c>
      <c r="L1335" s="17" t="s">
        <v>293</v>
      </c>
      <c r="M1335" s="13" t="s">
        <v>60</v>
      </c>
      <c r="N1335" s="13">
        <v>1</v>
      </c>
      <c r="O1335" s="13"/>
      <c r="P1335" s="33" t="str">
        <f t="shared" si="388"/>
        <v>MAIN UNIT</v>
      </c>
      <c r="Q1335" s="13" t="s">
        <v>68</v>
      </c>
      <c r="R1335" s="13" t="s">
        <v>62</v>
      </c>
      <c r="S1335" s="13" t="s">
        <v>49</v>
      </c>
      <c r="T1335" s="13" t="s">
        <v>78</v>
      </c>
      <c r="U1335" s="13" t="s">
        <v>79</v>
      </c>
      <c r="V1335" s="13" t="s">
        <v>112</v>
      </c>
      <c r="W1335" s="13" t="s">
        <v>64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  <c r="AU1335" s="22" t="s">
        <v>3750</v>
      </c>
    </row>
    <row r="1336" spans="1:47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48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1592</v>
      </c>
      <c r="K1336" s="155" t="s">
        <v>1593</v>
      </c>
      <c r="L1336" s="17" t="s">
        <v>293</v>
      </c>
      <c r="M1336" s="13" t="s">
        <v>60</v>
      </c>
      <c r="N1336" s="13">
        <v>1</v>
      </c>
      <c r="O1336" s="13"/>
      <c r="P1336" s="33" t="str">
        <f t="shared" si="388"/>
        <v>MAIN UNIT</v>
      </c>
      <c r="Q1336" s="13" t="s">
        <v>68</v>
      </c>
      <c r="R1336" s="13" t="s">
        <v>62</v>
      </c>
      <c r="S1336" s="13" t="s">
        <v>49</v>
      </c>
      <c r="T1336" s="13" t="s">
        <v>78</v>
      </c>
      <c r="U1336" s="13" t="s">
        <v>79</v>
      </c>
      <c r="V1336" s="13" t="s">
        <v>112</v>
      </c>
      <c r="W1336" s="13" t="s">
        <v>64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  <c r="AU1336" s="22" t="s">
        <v>3750</v>
      </c>
    </row>
    <row r="1337" spans="1:47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53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1861</v>
      </c>
      <c r="K1337" s="155" t="s">
        <v>1593</v>
      </c>
      <c r="L1337" s="17" t="s">
        <v>293</v>
      </c>
      <c r="M1337" s="13" t="s">
        <v>60</v>
      </c>
      <c r="N1337" s="13">
        <v>1</v>
      </c>
      <c r="O1337" s="13"/>
      <c r="P1337" s="33" t="str">
        <f t="shared" si="388"/>
        <v>MAIN UNIT</v>
      </c>
      <c r="Q1337" s="13" t="s">
        <v>61</v>
      </c>
      <c r="R1337" s="13" t="s">
        <v>62</v>
      </c>
      <c r="S1337" s="13" t="s">
        <v>49</v>
      </c>
      <c r="T1337" s="13" t="s">
        <v>78</v>
      </c>
      <c r="U1337" s="13" t="s">
        <v>79</v>
      </c>
      <c r="V1337" s="13" t="s">
        <v>112</v>
      </c>
      <c r="W1337" s="13" t="s">
        <v>64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  <c r="AU1337" s="22" t="s">
        <v>3757</v>
      </c>
    </row>
    <row r="1338" spans="1:47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53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1861</v>
      </c>
      <c r="K1338" s="155" t="s">
        <v>1593</v>
      </c>
      <c r="L1338" s="17" t="s">
        <v>293</v>
      </c>
      <c r="M1338" s="13" t="s">
        <v>60</v>
      </c>
      <c r="N1338" s="13">
        <v>1</v>
      </c>
      <c r="O1338" s="13"/>
      <c r="P1338" s="33" t="str">
        <f t="shared" si="388"/>
        <v>MAIN UNIT</v>
      </c>
      <c r="Q1338" s="13" t="s">
        <v>61</v>
      </c>
      <c r="R1338" s="13" t="s">
        <v>62</v>
      </c>
      <c r="S1338" s="13" t="s">
        <v>49</v>
      </c>
      <c r="T1338" s="13" t="s">
        <v>78</v>
      </c>
      <c r="U1338" s="13" t="s">
        <v>79</v>
      </c>
      <c r="V1338" s="13" t="s">
        <v>112</v>
      </c>
      <c r="W1338" s="13" t="s">
        <v>64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  <c r="AU1338" s="22" t="s">
        <v>3757</v>
      </c>
    </row>
    <row r="1339" spans="1:47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53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1861</v>
      </c>
      <c r="K1339" s="155" t="s">
        <v>1593</v>
      </c>
      <c r="L1339" s="17" t="s">
        <v>293</v>
      </c>
      <c r="M1339" s="13" t="s">
        <v>60</v>
      </c>
      <c r="N1339" s="13">
        <v>1</v>
      </c>
      <c r="O1339" s="13"/>
      <c r="P1339" s="33" t="str">
        <f t="shared" si="388"/>
        <v>MAIN UNIT</v>
      </c>
      <c r="Q1339" s="13" t="s">
        <v>61</v>
      </c>
      <c r="R1339" s="13" t="s">
        <v>62</v>
      </c>
      <c r="S1339" s="13" t="s">
        <v>49</v>
      </c>
      <c r="T1339" s="13" t="s">
        <v>78</v>
      </c>
      <c r="U1339" s="13" t="s">
        <v>79</v>
      </c>
      <c r="V1339" s="13" t="s">
        <v>112</v>
      </c>
      <c r="W1339" s="13" t="s">
        <v>64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  <c r="AU1339" s="22" t="s">
        <v>3757</v>
      </c>
    </row>
    <row r="1340" spans="1:47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53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2141</v>
      </c>
      <c r="K1340" s="155" t="s">
        <v>1593</v>
      </c>
      <c r="L1340" s="17" t="s">
        <v>92</v>
      </c>
      <c r="M1340" s="13" t="s">
        <v>60</v>
      </c>
      <c r="N1340" s="13">
        <v>1</v>
      </c>
      <c r="O1340" s="13"/>
      <c r="P1340" s="33" t="str">
        <f t="shared" si="388"/>
        <v>MAIN UNIT</v>
      </c>
      <c r="Q1340" s="13" t="s">
        <v>61</v>
      </c>
      <c r="R1340" s="13" t="s">
        <v>62</v>
      </c>
      <c r="S1340" s="13" t="s">
        <v>49</v>
      </c>
      <c r="T1340" s="13" t="s">
        <v>78</v>
      </c>
      <c r="U1340" s="13" t="s">
        <v>79</v>
      </c>
      <c r="V1340" s="13" t="s">
        <v>112</v>
      </c>
      <c r="W1340" s="13" t="s">
        <v>64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  <c r="AU1340" s="22" t="s">
        <v>3757</v>
      </c>
    </row>
    <row r="1341" spans="1:47" s="12" customFormat="1">
      <c r="A1341" s="33" t="str">
        <f t="shared" si="385"/>
        <v>cancel</v>
      </c>
      <c r="B1341" s="152"/>
      <c r="C1341" s="152" t="s">
        <v>185</v>
      </c>
      <c r="D1341" s="33" t="str">
        <f t="shared" si="386"/>
        <v/>
      </c>
      <c r="E1341" s="33" t="s">
        <v>185</v>
      </c>
      <c r="F1341" s="13" t="s">
        <v>185</v>
      </c>
      <c r="G1341" s="152" t="s">
        <v>185</v>
      </c>
      <c r="H1341" s="155" t="s">
        <v>2758</v>
      </c>
      <c r="I1341" s="33" t="str">
        <f t="shared" si="387"/>
        <v>Cancel</v>
      </c>
      <c r="J1341" s="186" t="s">
        <v>2761</v>
      </c>
      <c r="K1341" s="155" t="s">
        <v>2762</v>
      </c>
      <c r="L1341" s="17" t="s">
        <v>92</v>
      </c>
      <c r="M1341" s="13" t="s">
        <v>60</v>
      </c>
      <c r="N1341" s="13">
        <v>1</v>
      </c>
      <c r="O1341" s="13"/>
      <c r="P1341" s="33" t="str">
        <f t="shared" si="388"/>
        <v>MAIN UNIT</v>
      </c>
      <c r="Q1341" s="13" t="s">
        <v>68</v>
      </c>
      <c r="R1341" s="13" t="s">
        <v>62</v>
      </c>
      <c r="S1341" s="13" t="s">
        <v>49</v>
      </c>
      <c r="T1341" s="13" t="s">
        <v>78</v>
      </c>
      <c r="U1341" s="13" t="s">
        <v>79</v>
      </c>
      <c r="V1341" s="13" t="s">
        <v>112</v>
      </c>
      <c r="W1341" s="13" t="s">
        <v>109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499582152.5142017</v>
      </c>
      <c r="AJ1341" s="19">
        <f t="shared" si="393"/>
        <v>59520528.679470733</v>
      </c>
      <c r="AK1341" s="20">
        <f t="shared" si="394"/>
        <v>0.11914062257814291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  <c r="AU1341" s="22" t="s">
        <v>3751</v>
      </c>
    </row>
    <row r="1342" spans="1:47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41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514</v>
      </c>
      <c r="K1342" s="155" t="s">
        <v>515</v>
      </c>
      <c r="L1342" s="17" t="s">
        <v>516</v>
      </c>
      <c r="M1342" s="13" t="s">
        <v>60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61</v>
      </c>
      <c r="R1342" s="13" t="s">
        <v>62</v>
      </c>
      <c r="S1342" s="13" t="s">
        <v>50</v>
      </c>
      <c r="T1342" s="13" t="s">
        <v>101</v>
      </c>
      <c r="U1342" s="13" t="s">
        <v>70</v>
      </c>
      <c r="V1342" s="13" t="s">
        <v>102</v>
      </c>
      <c r="W1342" s="13" t="s">
        <v>64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  <c r="AU1342" s="22" t="s">
        <v>3240</v>
      </c>
    </row>
    <row r="1343" spans="1:47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41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522</v>
      </c>
      <c r="K1343" s="155" t="s">
        <v>523</v>
      </c>
      <c r="L1343" s="17" t="s">
        <v>67</v>
      </c>
      <c r="M1343" s="13" t="s">
        <v>60</v>
      </c>
      <c r="N1343" s="13">
        <v>1</v>
      </c>
      <c r="O1343" s="13"/>
      <c r="P1343" s="33" t="str">
        <f t="shared" si="388"/>
        <v>MAIN UNIT</v>
      </c>
      <c r="Q1343" s="13" t="s">
        <v>61</v>
      </c>
      <c r="R1343" s="13" t="s">
        <v>62</v>
      </c>
      <c r="S1343" s="13" t="s">
        <v>50</v>
      </c>
      <c r="T1343" s="13" t="s">
        <v>101</v>
      </c>
      <c r="U1343" s="13" t="s">
        <v>70</v>
      </c>
      <c r="V1343" s="13" t="s">
        <v>102</v>
      </c>
      <c r="W1343" s="13" t="s">
        <v>64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524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  <c r="AU1343" s="22" t="s">
        <v>3240</v>
      </c>
    </row>
    <row r="1344" spans="1:47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53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1769</v>
      </c>
      <c r="K1344" s="155" t="s">
        <v>1770</v>
      </c>
      <c r="L1344" s="17" t="s">
        <v>92</v>
      </c>
      <c r="M1344" s="13" t="s">
        <v>60</v>
      </c>
      <c r="N1344" s="13">
        <v>1</v>
      </c>
      <c r="O1344" s="13"/>
      <c r="P1344" s="33" t="str">
        <f t="shared" si="388"/>
        <v>MAIN UNIT</v>
      </c>
      <c r="Q1344" s="13" t="s">
        <v>61</v>
      </c>
      <c r="R1344" s="13" t="s">
        <v>62</v>
      </c>
      <c r="S1344" s="13" t="s">
        <v>50</v>
      </c>
      <c r="T1344" s="13" t="s">
        <v>987</v>
      </c>
      <c r="U1344" s="13" t="s">
        <v>70</v>
      </c>
      <c r="V1344" s="13" t="s">
        <v>102</v>
      </c>
      <c r="W1344" s="13" t="s">
        <v>64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  <c r="AU1344" s="22" t="s">
        <v>3240</v>
      </c>
    </row>
    <row r="1345" spans="1:47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47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985</v>
      </c>
      <c r="K1345" s="155" t="s">
        <v>986</v>
      </c>
      <c r="L1345" s="17" t="s">
        <v>67</v>
      </c>
      <c r="M1345" s="13" t="s">
        <v>60</v>
      </c>
      <c r="N1345" s="13">
        <v>1</v>
      </c>
      <c r="O1345" s="13"/>
      <c r="P1345" s="33" t="str">
        <f t="shared" si="388"/>
        <v>MAIN UNIT</v>
      </c>
      <c r="Q1345" s="13" t="s">
        <v>61</v>
      </c>
      <c r="R1345" s="13" t="s">
        <v>701</v>
      </c>
      <c r="S1345" s="13" t="s">
        <v>50</v>
      </c>
      <c r="T1345" s="13" t="s">
        <v>987</v>
      </c>
      <c r="U1345" s="13" t="s">
        <v>70</v>
      </c>
      <c r="V1345" s="13" t="s">
        <v>702</v>
      </c>
      <c r="W1345" s="13" t="s">
        <v>703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  <c r="AU1345" s="22" t="s">
        <v>3240</v>
      </c>
    </row>
    <row r="1346" spans="1:47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48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1106</v>
      </c>
      <c r="K1346" s="155" t="s">
        <v>1107</v>
      </c>
      <c r="L1346" s="17" t="s">
        <v>67</v>
      </c>
      <c r="M1346" s="13" t="s">
        <v>60</v>
      </c>
      <c r="N1346" s="13">
        <v>1</v>
      </c>
      <c r="O1346" s="13"/>
      <c r="P1346" s="33" t="str">
        <f t="shared" si="388"/>
        <v>MAIN UNIT</v>
      </c>
      <c r="Q1346" s="13" t="s">
        <v>61</v>
      </c>
      <c r="R1346" s="13" t="s">
        <v>62</v>
      </c>
      <c r="S1346" s="13" t="s">
        <v>50</v>
      </c>
      <c r="T1346" s="13" t="s">
        <v>987</v>
      </c>
      <c r="U1346" s="13" t="s">
        <v>70</v>
      </c>
      <c r="V1346" s="13" t="s">
        <v>102</v>
      </c>
      <c r="W1346" s="13" t="s">
        <v>64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  <c r="AU1346" s="22" t="s">
        <v>3240</v>
      </c>
    </row>
    <row r="1347" spans="1:47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47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573</v>
      </c>
      <c r="K1347" s="155" t="s">
        <v>574</v>
      </c>
      <c r="L1347" s="17" t="s">
        <v>77</v>
      </c>
      <c r="M1347" s="13" t="s">
        <v>60</v>
      </c>
      <c r="N1347" s="13">
        <v>1</v>
      </c>
      <c r="O1347" s="13"/>
      <c r="P1347" s="33" t="str">
        <f t="shared" si="388"/>
        <v>MAIN UNIT</v>
      </c>
      <c r="Q1347" s="13" t="s">
        <v>68</v>
      </c>
      <c r="R1347" s="13" t="s">
        <v>62</v>
      </c>
      <c r="S1347" s="13" t="s">
        <v>50</v>
      </c>
      <c r="T1347" s="13" t="s">
        <v>101</v>
      </c>
      <c r="U1347" s="13" t="s">
        <v>70</v>
      </c>
      <c r="V1347" s="13" t="s">
        <v>102</v>
      </c>
      <c r="W1347" s="13" t="s">
        <v>64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  <c r="AU1347" s="22" t="s">
        <v>3240</v>
      </c>
    </row>
    <row r="1348" spans="1:47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48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1433</v>
      </c>
      <c r="K1348" s="155" t="s">
        <v>1434</v>
      </c>
      <c r="L1348" s="17" t="s">
        <v>67</v>
      </c>
      <c r="M1348" s="13" t="s">
        <v>60</v>
      </c>
      <c r="N1348" s="13">
        <v>1</v>
      </c>
      <c r="O1348" s="13"/>
      <c r="P1348" s="33" t="str">
        <f t="shared" si="388"/>
        <v>MAIN UNIT</v>
      </c>
      <c r="Q1348" s="13" t="s">
        <v>61</v>
      </c>
      <c r="R1348" s="13" t="s">
        <v>62</v>
      </c>
      <c r="S1348" s="13" t="s">
        <v>49</v>
      </c>
      <c r="T1348" s="13" t="s">
        <v>78</v>
      </c>
      <c r="U1348" s="13" t="s">
        <v>79</v>
      </c>
      <c r="V1348" s="13" t="s">
        <v>126</v>
      </c>
      <c r="W1348" s="13" t="s">
        <v>109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  <c r="AU1348" s="22" t="s">
        <v>3751</v>
      </c>
    </row>
    <row r="1349" spans="1:47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48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1595</v>
      </c>
      <c r="K1349" s="155" t="s">
        <v>1434</v>
      </c>
      <c r="L1349" s="17" t="s">
        <v>67</v>
      </c>
      <c r="M1349" s="13" t="s">
        <v>60</v>
      </c>
      <c r="N1349" s="13">
        <v>1</v>
      </c>
      <c r="O1349" s="13"/>
      <c r="P1349" s="33" t="str">
        <f t="shared" si="388"/>
        <v>MAIN UNIT</v>
      </c>
      <c r="Q1349" s="13" t="s">
        <v>61</v>
      </c>
      <c r="R1349" s="13" t="s">
        <v>62</v>
      </c>
      <c r="S1349" s="13" t="s">
        <v>49</v>
      </c>
      <c r="T1349" s="13" t="s">
        <v>78</v>
      </c>
      <c r="U1349" s="13" t="s">
        <v>79</v>
      </c>
      <c r="V1349" s="13" t="s">
        <v>126</v>
      </c>
      <c r="W1349" s="13" t="s">
        <v>109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  <c r="AU1349" s="22" t="s">
        <v>3751</v>
      </c>
    </row>
    <row r="1350" spans="1:47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48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1372</v>
      </c>
      <c r="K1350" s="155" t="s">
        <v>1373</v>
      </c>
      <c r="L1350" s="17" t="s">
        <v>67</v>
      </c>
      <c r="M1350" s="13" t="s">
        <v>60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68</v>
      </c>
      <c r="R1350" s="13" t="s">
        <v>62</v>
      </c>
      <c r="S1350" s="13" t="s">
        <v>49</v>
      </c>
      <c r="T1350" s="13" t="s">
        <v>78</v>
      </c>
      <c r="U1350" s="13" t="s">
        <v>79</v>
      </c>
      <c r="V1350" s="13" t="s">
        <v>1186</v>
      </c>
      <c r="W1350" s="13" t="s">
        <v>109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  <c r="AU1350" s="22" t="s">
        <v>3751</v>
      </c>
    </row>
    <row r="1351" spans="1:47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54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2149</v>
      </c>
      <c r="K1351" s="155" t="s">
        <v>2150</v>
      </c>
      <c r="L1351" s="17" t="s">
        <v>67</v>
      </c>
      <c r="M1351" s="13" t="s">
        <v>60</v>
      </c>
      <c r="N1351" s="13">
        <v>1</v>
      </c>
      <c r="O1351" s="13"/>
      <c r="P1351" s="33" t="str">
        <f t="shared" si="407"/>
        <v>MAIN UNIT</v>
      </c>
      <c r="Q1351" s="13" t="s">
        <v>68</v>
      </c>
      <c r="R1351" s="13" t="s">
        <v>62</v>
      </c>
      <c r="S1351" s="13" t="s">
        <v>49</v>
      </c>
      <c r="T1351" s="13" t="s">
        <v>78</v>
      </c>
      <c r="U1351" s="13" t="s">
        <v>79</v>
      </c>
      <c r="V1351" s="13" t="s">
        <v>131</v>
      </c>
      <c r="W1351" s="13" t="s">
        <v>64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  <c r="AU1351" s="22" t="s">
        <v>3757</v>
      </c>
    </row>
    <row r="1352" spans="1:47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54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2007</v>
      </c>
      <c r="K1352" s="155" t="s">
        <v>2008</v>
      </c>
      <c r="L1352" s="17" t="s">
        <v>67</v>
      </c>
      <c r="M1352" s="13" t="s">
        <v>60</v>
      </c>
      <c r="N1352" s="13">
        <v>1</v>
      </c>
      <c r="O1352" s="13"/>
      <c r="P1352" s="33" t="str">
        <f t="shared" si="407"/>
        <v>MAIN UNIT</v>
      </c>
      <c r="Q1352" s="13" t="s">
        <v>68</v>
      </c>
      <c r="R1352" s="13" t="s">
        <v>62</v>
      </c>
      <c r="S1352" s="13" t="s">
        <v>50</v>
      </c>
      <c r="T1352" s="13" t="s">
        <v>238</v>
      </c>
      <c r="U1352" s="13" t="s">
        <v>70</v>
      </c>
      <c r="V1352" s="13" t="s">
        <v>71</v>
      </c>
      <c r="W1352" s="13" t="s">
        <v>64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  <c r="AU1352" s="22" t="s">
        <v>3240</v>
      </c>
    </row>
    <row r="1353" spans="1:47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54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2007</v>
      </c>
      <c r="K1353" s="155" t="s">
        <v>2008</v>
      </c>
      <c r="L1353" s="17" t="s">
        <v>92</v>
      </c>
      <c r="M1353" s="13" t="s">
        <v>60</v>
      </c>
      <c r="N1353" s="13">
        <v>1</v>
      </c>
      <c r="O1353" s="13"/>
      <c r="P1353" s="33" t="str">
        <f t="shared" si="407"/>
        <v>MAIN UNIT</v>
      </c>
      <c r="Q1353" s="13" t="s">
        <v>68</v>
      </c>
      <c r="R1353" s="13" t="s">
        <v>62</v>
      </c>
      <c r="S1353" s="13" t="s">
        <v>50</v>
      </c>
      <c r="T1353" s="13" t="s">
        <v>238</v>
      </c>
      <c r="U1353" s="13" t="s">
        <v>70</v>
      </c>
      <c r="V1353" s="13" t="s">
        <v>71</v>
      </c>
      <c r="W1353" s="13" t="s">
        <v>64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  <c r="AU1353" s="22" t="s">
        <v>3240</v>
      </c>
    </row>
    <row r="1354" spans="1:47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48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1220</v>
      </c>
      <c r="K1354" s="155" t="s">
        <v>1221</v>
      </c>
      <c r="L1354" s="17" t="s">
        <v>293</v>
      </c>
      <c r="M1354" s="13" t="s">
        <v>60</v>
      </c>
      <c r="N1354" s="13">
        <v>1</v>
      </c>
      <c r="O1354" s="13"/>
      <c r="P1354" s="33" t="str">
        <f t="shared" si="407"/>
        <v>MAIN UNIT</v>
      </c>
      <c r="Q1354" s="13" t="s">
        <v>61</v>
      </c>
      <c r="R1354" s="13" t="s">
        <v>62</v>
      </c>
      <c r="S1354" s="13" t="s">
        <v>49</v>
      </c>
      <c r="T1354" s="13" t="s">
        <v>78</v>
      </c>
      <c r="U1354" s="13" t="s">
        <v>79</v>
      </c>
      <c r="V1354" s="13" t="s">
        <v>311</v>
      </c>
      <c r="W1354" s="13" t="s">
        <v>64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  <c r="AU1354" s="22" t="s">
        <v>3750</v>
      </c>
    </row>
    <row r="1355" spans="1:47" s="12" customFormat="1">
      <c r="A1355" s="33" t="str">
        <f t="shared" si="404"/>
        <v>cancel</v>
      </c>
      <c r="B1355" s="152"/>
      <c r="C1355" s="152" t="s">
        <v>185</v>
      </c>
      <c r="D1355" s="33" t="str">
        <f t="shared" si="405"/>
        <v/>
      </c>
      <c r="E1355" s="33" t="s">
        <v>185</v>
      </c>
      <c r="F1355" s="13" t="s">
        <v>185</v>
      </c>
      <c r="G1355" s="152" t="s">
        <v>185</v>
      </c>
      <c r="H1355" s="155"/>
      <c r="I1355" s="33" t="str">
        <f t="shared" si="406"/>
        <v>Cancel</v>
      </c>
      <c r="J1355" s="186" t="s">
        <v>2721</v>
      </c>
      <c r="K1355" s="155" t="s">
        <v>2722</v>
      </c>
      <c r="L1355" s="17" t="s">
        <v>67</v>
      </c>
      <c r="M1355" s="13" t="s">
        <v>60</v>
      </c>
      <c r="N1355" s="13">
        <v>1</v>
      </c>
      <c r="O1355" s="13"/>
      <c r="P1355" s="33" t="str">
        <f t="shared" si="407"/>
        <v>MAIN UNIT</v>
      </c>
      <c r="Q1355" s="13" t="s">
        <v>61</v>
      </c>
      <c r="R1355" s="13" t="s">
        <v>62</v>
      </c>
      <c r="S1355" s="13" t="s">
        <v>49</v>
      </c>
      <c r="T1355" s="13" t="s">
        <v>78</v>
      </c>
      <c r="U1355" s="13" t="s">
        <v>79</v>
      </c>
      <c r="V1355" s="13" t="s">
        <v>121</v>
      </c>
      <c r="W1355" s="13" t="s">
        <v>109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499582152.5142017</v>
      </c>
      <c r="AJ1355" s="19">
        <f t="shared" si="411"/>
        <v>59520528.679470733</v>
      </c>
      <c r="AK1355" s="20">
        <f t="shared" si="412"/>
        <v>0.11914062257814291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  <c r="AU1355" s="22" t="s">
        <v>3752</v>
      </c>
    </row>
    <row r="1356" spans="1:47" s="12" customFormat="1">
      <c r="A1356" s="33" t="str">
        <f t="shared" si="404"/>
        <v>cancel</v>
      </c>
      <c r="B1356" s="152"/>
      <c r="C1356" s="152" t="s">
        <v>185</v>
      </c>
      <c r="D1356" s="33" t="str">
        <f t="shared" si="405"/>
        <v/>
      </c>
      <c r="E1356" s="33" t="s">
        <v>185</v>
      </c>
      <c r="F1356" s="13" t="s">
        <v>185</v>
      </c>
      <c r="G1356" s="152" t="s">
        <v>185</v>
      </c>
      <c r="H1356" s="155"/>
      <c r="I1356" s="33" t="str">
        <f t="shared" si="406"/>
        <v>Cancel</v>
      </c>
      <c r="J1356" s="186" t="s">
        <v>2721</v>
      </c>
      <c r="K1356" s="155" t="s">
        <v>2722</v>
      </c>
      <c r="L1356" s="17" t="s">
        <v>67</v>
      </c>
      <c r="M1356" s="13" t="s">
        <v>60</v>
      </c>
      <c r="N1356" s="13">
        <v>1</v>
      </c>
      <c r="O1356" s="13"/>
      <c r="P1356" s="33" t="str">
        <f t="shared" si="407"/>
        <v>MAIN UNIT</v>
      </c>
      <c r="Q1356" s="13" t="s">
        <v>61</v>
      </c>
      <c r="R1356" s="13" t="s">
        <v>62</v>
      </c>
      <c r="S1356" s="13" t="s">
        <v>49</v>
      </c>
      <c r="T1356" s="13" t="s">
        <v>78</v>
      </c>
      <c r="U1356" s="13" t="s">
        <v>79</v>
      </c>
      <c r="V1356" s="13" t="s">
        <v>121</v>
      </c>
      <c r="W1356" s="13" t="s">
        <v>109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499582152.5142017</v>
      </c>
      <c r="AJ1356" s="19">
        <f t="shared" si="411"/>
        <v>59520528.679470733</v>
      </c>
      <c r="AK1356" s="20">
        <f t="shared" si="412"/>
        <v>0.11914062257814291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  <c r="AU1356" s="22" t="s">
        <v>3752</v>
      </c>
    </row>
    <row r="1357" spans="1:47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185</v>
      </c>
      <c r="F1357" s="13" t="s">
        <v>185</v>
      </c>
      <c r="G1357" s="152" t="s">
        <v>185</v>
      </c>
      <c r="H1357" s="155"/>
      <c r="I1357" s="33" t="str">
        <f t="shared" si="406"/>
        <v>Cancel</v>
      </c>
      <c r="J1357" s="186" t="s">
        <v>186</v>
      </c>
      <c r="K1357" s="155" t="s">
        <v>187</v>
      </c>
      <c r="L1357" s="17" t="s">
        <v>67</v>
      </c>
      <c r="M1357" s="13" t="s">
        <v>60</v>
      </c>
      <c r="N1357" s="13">
        <v>3</v>
      </c>
      <c r="O1357" s="13"/>
      <c r="P1357" s="33" t="str">
        <f t="shared" si="407"/>
        <v>MAIN UNIT</v>
      </c>
      <c r="Q1357" s="13" t="s">
        <v>68</v>
      </c>
      <c r="R1357" s="13" t="s">
        <v>62</v>
      </c>
      <c r="S1357" s="13" t="s">
        <v>49</v>
      </c>
      <c r="T1357" s="13"/>
      <c r="U1357" s="13" t="s">
        <v>79</v>
      </c>
      <c r="V1357" s="13" t="s">
        <v>134</v>
      </c>
      <c r="W1357" s="13" t="s">
        <v>109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499582152.5142017</v>
      </c>
      <c r="AJ1357" s="19">
        <f t="shared" si="411"/>
        <v>59520528.679470733</v>
      </c>
      <c r="AK1357" s="20">
        <f t="shared" si="412"/>
        <v>0.11914062257814291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  <c r="AU1357" s="22">
        <v>0</v>
      </c>
    </row>
    <row r="1358" spans="1:47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41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394</v>
      </c>
      <c r="K1358" s="155" t="s">
        <v>395</v>
      </c>
      <c r="L1358" s="17" t="s">
        <v>92</v>
      </c>
      <c r="M1358" s="13" t="s">
        <v>60</v>
      </c>
      <c r="N1358" s="13">
        <v>2</v>
      </c>
      <c r="O1358" s="13"/>
      <c r="P1358" s="33" t="str">
        <f t="shared" si="407"/>
        <v>MAIN UNIT</v>
      </c>
      <c r="Q1358" s="13" t="s">
        <v>68</v>
      </c>
      <c r="R1358" s="13" t="s">
        <v>62</v>
      </c>
      <c r="S1358" s="13" t="s">
        <v>49</v>
      </c>
      <c r="T1358" s="13" t="s">
        <v>396</v>
      </c>
      <c r="U1358" s="13" t="s">
        <v>79</v>
      </c>
      <c r="V1358" s="13" t="s">
        <v>80</v>
      </c>
      <c r="W1358" s="13" t="s">
        <v>109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  <c r="AU1358" s="22" t="s">
        <v>3751</v>
      </c>
    </row>
    <row r="1359" spans="1:47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41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418</v>
      </c>
      <c r="K1359" s="155" t="s">
        <v>395</v>
      </c>
      <c r="L1359" s="17" t="s">
        <v>92</v>
      </c>
      <c r="M1359" s="13" t="s">
        <v>60</v>
      </c>
      <c r="N1359" s="13">
        <v>2</v>
      </c>
      <c r="O1359" s="13"/>
      <c r="P1359" s="33" t="str">
        <f t="shared" si="407"/>
        <v>MAIN UNIT</v>
      </c>
      <c r="Q1359" s="13" t="s">
        <v>68</v>
      </c>
      <c r="R1359" s="13" t="s">
        <v>62</v>
      </c>
      <c r="S1359" s="13" t="s">
        <v>49</v>
      </c>
      <c r="T1359" s="13" t="s">
        <v>396</v>
      </c>
      <c r="U1359" s="13" t="s">
        <v>79</v>
      </c>
      <c r="V1359" s="13" t="s">
        <v>80</v>
      </c>
      <c r="W1359" s="13" t="s">
        <v>109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  <c r="AU1359" s="22" t="s">
        <v>3751</v>
      </c>
    </row>
    <row r="1360" spans="1:47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48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1524</v>
      </c>
      <c r="K1360" s="155" t="s">
        <v>395</v>
      </c>
      <c r="L1360" s="17" t="s">
        <v>92</v>
      </c>
      <c r="M1360" s="13" t="s">
        <v>60</v>
      </c>
      <c r="N1360" s="13">
        <v>1</v>
      </c>
      <c r="O1360" s="13"/>
      <c r="P1360" s="33" t="str">
        <f t="shared" si="407"/>
        <v>MAIN UNIT</v>
      </c>
      <c r="Q1360" s="13" t="s">
        <v>61</v>
      </c>
      <c r="R1360" s="13" t="s">
        <v>62</v>
      </c>
      <c r="S1360" s="13" t="s">
        <v>49</v>
      </c>
      <c r="T1360" s="13" t="s">
        <v>78</v>
      </c>
      <c r="U1360" s="13" t="s">
        <v>79</v>
      </c>
      <c r="V1360" s="13" t="s">
        <v>80</v>
      </c>
      <c r="W1360" s="13" t="s">
        <v>109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  <c r="AU1360" s="22" t="s">
        <v>3751</v>
      </c>
    </row>
    <row r="1361" spans="1:47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48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1524</v>
      </c>
      <c r="K1361" s="155" t="s">
        <v>395</v>
      </c>
      <c r="L1361" s="17" t="s">
        <v>92</v>
      </c>
      <c r="M1361" s="13" t="s">
        <v>60</v>
      </c>
      <c r="N1361" s="13">
        <v>1</v>
      </c>
      <c r="O1361" s="13"/>
      <c r="P1361" s="33" t="str">
        <f t="shared" si="407"/>
        <v>MAIN UNIT</v>
      </c>
      <c r="Q1361" s="13" t="s">
        <v>61</v>
      </c>
      <c r="R1361" s="13" t="s">
        <v>62</v>
      </c>
      <c r="S1361" s="13" t="s">
        <v>49</v>
      </c>
      <c r="T1361" s="13" t="s">
        <v>78</v>
      </c>
      <c r="U1361" s="13" t="s">
        <v>79</v>
      </c>
      <c r="V1361" s="13" t="s">
        <v>80</v>
      </c>
      <c r="W1361" s="13" t="s">
        <v>109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  <c r="AU1361" s="22" t="s">
        <v>3751</v>
      </c>
    </row>
    <row r="1362" spans="1:47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3172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3350</v>
      </c>
      <c r="K1362" s="29" t="s">
        <v>989</v>
      </c>
      <c r="L1362" s="17" t="s">
        <v>3351</v>
      </c>
      <c r="M1362" s="22" t="s">
        <v>60</v>
      </c>
      <c r="N1362" s="22">
        <v>1</v>
      </c>
      <c r="O1362" s="22"/>
      <c r="P1362" s="33" t="str">
        <f t="shared" si="407"/>
        <v>MAIN UNIT</v>
      </c>
      <c r="Q1362" s="13" t="s">
        <v>61</v>
      </c>
      <c r="R1362" s="22" t="s">
        <v>2055</v>
      </c>
      <c r="S1362" s="22" t="s">
        <v>49</v>
      </c>
      <c r="T1362" s="22" t="s">
        <v>78</v>
      </c>
      <c r="U1362" s="22" t="s">
        <v>246</v>
      </c>
      <c r="V1362" s="22" t="s">
        <v>2057</v>
      </c>
      <c r="W1362" s="22" t="s">
        <v>2507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1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  <c r="AU1362" s="22" t="s">
        <v>3752</v>
      </c>
    </row>
    <row r="1363" spans="1:47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43</v>
      </c>
      <c r="M1363" s="22" t="s">
        <v>43</v>
      </c>
      <c r="N1363" s="22">
        <v>0</v>
      </c>
      <c r="O1363" s="22"/>
      <c r="P1363" s="33" t="str">
        <f t="shared" si="407"/>
        <v>C66 SERVICE/OTHERS</v>
      </c>
      <c r="Q1363" s="22" t="s">
        <v>45</v>
      </c>
      <c r="R1363" s="22" t="s">
        <v>45</v>
      </c>
      <c r="S1363" s="22" t="s">
        <v>52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5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  <c r="AU1363" s="22">
        <v>0</v>
      </c>
    </row>
    <row r="1364" spans="1:47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185</v>
      </c>
      <c r="F1364" s="13" t="s">
        <v>185</v>
      </c>
      <c r="G1364" s="152" t="s">
        <v>185</v>
      </c>
      <c r="H1364" s="155"/>
      <c r="I1364" s="33" t="str">
        <f t="shared" si="406"/>
        <v>Cancel</v>
      </c>
      <c r="J1364" s="186" t="s">
        <v>602</v>
      </c>
      <c r="K1364" s="155" t="s">
        <v>603</v>
      </c>
      <c r="L1364" s="17" t="s">
        <v>293</v>
      </c>
      <c r="M1364" s="13" t="s">
        <v>60</v>
      </c>
      <c r="N1364" s="13">
        <v>4</v>
      </c>
      <c r="O1364" s="13"/>
      <c r="P1364" s="33" t="str">
        <f t="shared" si="407"/>
        <v>MAIN UNIT</v>
      </c>
      <c r="Q1364" s="13" t="s">
        <v>61</v>
      </c>
      <c r="R1364" s="13" t="s">
        <v>62</v>
      </c>
      <c r="S1364" s="13" t="s">
        <v>49</v>
      </c>
      <c r="T1364" s="13" t="s">
        <v>78</v>
      </c>
      <c r="U1364" s="13" t="s">
        <v>79</v>
      </c>
      <c r="V1364" s="13" t="s">
        <v>131</v>
      </c>
      <c r="W1364" s="13" t="s">
        <v>109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499582152.5142017</v>
      </c>
      <c r="AJ1364" s="19">
        <f t="shared" si="411"/>
        <v>59520528.679470733</v>
      </c>
      <c r="AK1364" s="20">
        <f t="shared" si="412"/>
        <v>0.11914062257814291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  <c r="AU1364" s="22" t="s">
        <v>3751</v>
      </c>
    </row>
    <row r="1365" spans="1:47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55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2581</v>
      </c>
      <c r="K1365" s="155" t="s">
        <v>2582</v>
      </c>
      <c r="L1365" s="17" t="s">
        <v>67</v>
      </c>
      <c r="M1365" s="13" t="s">
        <v>60</v>
      </c>
      <c r="N1365" s="13">
        <v>1</v>
      </c>
      <c r="O1365" s="13"/>
      <c r="P1365" s="33" t="str">
        <f t="shared" si="407"/>
        <v>MAIN UNIT</v>
      </c>
      <c r="Q1365" s="13" t="s">
        <v>61</v>
      </c>
      <c r="R1365" s="13" t="s">
        <v>62</v>
      </c>
      <c r="S1365" s="13" t="s">
        <v>49</v>
      </c>
      <c r="T1365" s="13" t="s">
        <v>78</v>
      </c>
      <c r="U1365" s="13" t="s">
        <v>79</v>
      </c>
      <c r="V1365" s="13" t="s">
        <v>311</v>
      </c>
      <c r="W1365" s="13" t="s">
        <v>64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  <c r="AU1365" s="22" t="s">
        <v>3757</v>
      </c>
    </row>
    <row r="1366" spans="1:47" s="12" customFormat="1">
      <c r="A1366" s="33" t="str">
        <f t="shared" si="404"/>
        <v>cancel</v>
      </c>
      <c r="B1366" s="152"/>
      <c r="C1366" s="152" t="s">
        <v>185</v>
      </c>
      <c r="D1366" s="33" t="str">
        <f t="shared" si="405"/>
        <v/>
      </c>
      <c r="E1366" s="33" t="s">
        <v>185</v>
      </c>
      <c r="F1366" s="13" t="s">
        <v>185</v>
      </c>
      <c r="G1366" s="152" t="s">
        <v>1616</v>
      </c>
      <c r="H1366" s="155"/>
      <c r="I1366" s="33" t="str">
        <f t="shared" si="406"/>
        <v>Cancel</v>
      </c>
      <c r="J1366" s="186" t="s">
        <v>2767</v>
      </c>
      <c r="K1366" s="155" t="s">
        <v>2582</v>
      </c>
      <c r="L1366" s="17" t="s">
        <v>67</v>
      </c>
      <c r="M1366" s="13" t="s">
        <v>60</v>
      </c>
      <c r="N1366" s="13">
        <v>1</v>
      </c>
      <c r="O1366" s="13"/>
      <c r="P1366" s="33" t="str">
        <f t="shared" si="407"/>
        <v>MAIN UNIT</v>
      </c>
      <c r="Q1366" s="13" t="s">
        <v>68</v>
      </c>
      <c r="R1366" s="13" t="s">
        <v>62</v>
      </c>
      <c r="S1366" s="13" t="s">
        <v>49</v>
      </c>
      <c r="T1366" s="13" t="s">
        <v>78</v>
      </c>
      <c r="U1366" s="13" t="s">
        <v>79</v>
      </c>
      <c r="V1366" s="13" t="s">
        <v>1885</v>
      </c>
      <c r="W1366" s="13" t="s">
        <v>64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499582152.5142017</v>
      </c>
      <c r="AJ1366" s="19">
        <f t="shared" si="411"/>
        <v>59520528.679470733</v>
      </c>
      <c r="AK1366" s="20">
        <f t="shared" si="412"/>
        <v>0.11914062257814291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  <c r="AU1366" s="22" t="s">
        <v>3240</v>
      </c>
    </row>
    <row r="1367" spans="1:47" s="12" customFormat="1">
      <c r="A1367" s="33" t="str">
        <f t="shared" si="404"/>
        <v>cancel</v>
      </c>
      <c r="B1367" s="152"/>
      <c r="C1367" s="152" t="s">
        <v>185</v>
      </c>
      <c r="D1367" s="33" t="str">
        <f t="shared" si="405"/>
        <v/>
      </c>
      <c r="E1367" s="33" t="s">
        <v>185</v>
      </c>
      <c r="F1367" s="13" t="s">
        <v>185</v>
      </c>
      <c r="G1367" s="152" t="s">
        <v>185</v>
      </c>
      <c r="H1367" s="155" t="s">
        <v>2758</v>
      </c>
      <c r="I1367" s="33" t="str">
        <f t="shared" si="406"/>
        <v>Cancel</v>
      </c>
      <c r="J1367" s="186" t="s">
        <v>2768</v>
      </c>
      <c r="K1367" s="155" t="s">
        <v>2582</v>
      </c>
      <c r="L1367" s="17" t="s">
        <v>92</v>
      </c>
      <c r="M1367" s="13" t="s">
        <v>60</v>
      </c>
      <c r="N1367" s="13">
        <v>1</v>
      </c>
      <c r="O1367" s="13"/>
      <c r="P1367" s="33" t="str">
        <f t="shared" si="407"/>
        <v>MAIN UNIT</v>
      </c>
      <c r="Q1367" s="13" t="s">
        <v>68</v>
      </c>
      <c r="R1367" s="13" t="s">
        <v>62</v>
      </c>
      <c r="S1367" s="13" t="s">
        <v>49</v>
      </c>
      <c r="T1367" s="13" t="s">
        <v>78</v>
      </c>
      <c r="U1367" s="13" t="s">
        <v>79</v>
      </c>
      <c r="V1367" s="13" t="s">
        <v>1885</v>
      </c>
      <c r="W1367" s="13" t="s">
        <v>109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499582152.5142017</v>
      </c>
      <c r="AJ1367" s="19">
        <f t="shared" si="411"/>
        <v>59520528.679470733</v>
      </c>
      <c r="AK1367" s="20">
        <f t="shared" si="412"/>
        <v>0.11914062257814291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  <c r="AU1367" s="22" t="s">
        <v>3751</v>
      </c>
    </row>
    <row r="1368" spans="1:47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41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458</v>
      </c>
      <c r="K1368" s="155" t="s">
        <v>459</v>
      </c>
      <c r="L1368" s="17" t="s">
        <v>77</v>
      </c>
      <c r="M1368" s="13" t="s">
        <v>60</v>
      </c>
      <c r="N1368" s="13">
        <v>1</v>
      </c>
      <c r="O1368" s="13"/>
      <c r="P1368" s="33" t="str">
        <f t="shared" si="407"/>
        <v>MAIN UNIT</v>
      </c>
      <c r="Q1368" s="13" t="s">
        <v>61</v>
      </c>
      <c r="R1368" s="13" t="s">
        <v>62</v>
      </c>
      <c r="S1368" s="13" t="s">
        <v>50</v>
      </c>
      <c r="T1368" s="13" t="s">
        <v>168</v>
      </c>
      <c r="U1368" s="13" t="s">
        <v>89</v>
      </c>
      <c r="V1368" s="13" t="s">
        <v>84</v>
      </c>
      <c r="W1368" s="13" t="s">
        <v>64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  <c r="AU1368" s="22" t="s">
        <v>3240</v>
      </c>
    </row>
    <row r="1369" spans="1:47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48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1449</v>
      </c>
      <c r="K1369" s="155" t="s">
        <v>1450</v>
      </c>
      <c r="L1369" s="17" t="s">
        <v>92</v>
      </c>
      <c r="M1369" s="13" t="s">
        <v>60</v>
      </c>
      <c r="N1369" s="13">
        <v>1</v>
      </c>
      <c r="O1369" s="13"/>
      <c r="P1369" s="33" t="str">
        <f t="shared" si="407"/>
        <v>MAIN UNIT</v>
      </c>
      <c r="Q1369" s="13" t="s">
        <v>61</v>
      </c>
      <c r="R1369" s="13" t="s">
        <v>62</v>
      </c>
      <c r="S1369" s="13" t="s">
        <v>50</v>
      </c>
      <c r="T1369" s="13" t="s">
        <v>168</v>
      </c>
      <c r="U1369" s="13" t="s">
        <v>89</v>
      </c>
      <c r="V1369" s="13" t="s">
        <v>84</v>
      </c>
      <c r="W1369" s="13" t="s">
        <v>64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  <c r="AU1369" s="22" t="s">
        <v>3240</v>
      </c>
    </row>
    <row r="1370" spans="1:47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48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1449</v>
      </c>
      <c r="K1370" s="155" t="s">
        <v>1450</v>
      </c>
      <c r="L1370" s="17" t="s">
        <v>67</v>
      </c>
      <c r="M1370" s="13" t="s">
        <v>60</v>
      </c>
      <c r="N1370" s="13">
        <v>1</v>
      </c>
      <c r="O1370" s="13"/>
      <c r="P1370" s="33" t="str">
        <f t="shared" si="407"/>
        <v>MAIN UNIT</v>
      </c>
      <c r="Q1370" s="13" t="s">
        <v>61</v>
      </c>
      <c r="R1370" s="13" t="s">
        <v>62</v>
      </c>
      <c r="S1370" s="13" t="s">
        <v>50</v>
      </c>
      <c r="T1370" s="13" t="s">
        <v>168</v>
      </c>
      <c r="U1370" s="13" t="s">
        <v>89</v>
      </c>
      <c r="V1370" s="13" t="s">
        <v>84</v>
      </c>
      <c r="W1370" s="13" t="s">
        <v>64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  <c r="AU1370" s="22" t="s">
        <v>3240</v>
      </c>
    </row>
    <row r="1371" spans="1:47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48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1320</v>
      </c>
      <c r="K1371" s="155" t="s">
        <v>1321</v>
      </c>
      <c r="L1371" s="17" t="s">
        <v>92</v>
      </c>
      <c r="M1371" s="13" t="s">
        <v>60</v>
      </c>
      <c r="N1371" s="13">
        <v>1</v>
      </c>
      <c r="O1371" s="13"/>
      <c r="P1371" s="33" t="str">
        <f t="shared" si="407"/>
        <v>MAIN UNIT</v>
      </c>
      <c r="Q1371" s="13" t="s">
        <v>68</v>
      </c>
      <c r="R1371" s="13" t="s">
        <v>62</v>
      </c>
      <c r="S1371" s="13" t="s">
        <v>50</v>
      </c>
      <c r="T1371" s="13" t="s">
        <v>88</v>
      </c>
      <c r="U1371" s="13" t="s">
        <v>70</v>
      </c>
      <c r="V1371" s="13" t="s">
        <v>1010</v>
      </c>
      <c r="W1371" s="13" t="s">
        <v>64</v>
      </c>
      <c r="X1371" s="135">
        <v>875000</v>
      </c>
      <c r="Y1371" s="156" t="s">
        <v>1058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  <c r="AU1371" s="22" t="s">
        <v>3240</v>
      </c>
    </row>
    <row r="1372" spans="1:47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48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1320</v>
      </c>
      <c r="K1372" s="155" t="s">
        <v>1321</v>
      </c>
      <c r="L1372" s="17" t="s">
        <v>67</v>
      </c>
      <c r="M1372" s="13" t="s">
        <v>60</v>
      </c>
      <c r="N1372" s="13">
        <v>1</v>
      </c>
      <c r="O1372" s="13"/>
      <c r="P1372" s="33" t="str">
        <f t="shared" si="407"/>
        <v>MAIN UNIT</v>
      </c>
      <c r="Q1372" s="13" t="s">
        <v>68</v>
      </c>
      <c r="R1372" s="13" t="s">
        <v>62</v>
      </c>
      <c r="S1372" s="13" t="s">
        <v>50</v>
      </c>
      <c r="T1372" s="13" t="s">
        <v>88</v>
      </c>
      <c r="U1372" s="13" t="s">
        <v>70</v>
      </c>
      <c r="V1372" s="13" t="s">
        <v>1010</v>
      </c>
      <c r="W1372" s="13" t="s">
        <v>64</v>
      </c>
      <c r="X1372" s="135">
        <v>875000</v>
      </c>
      <c r="Y1372" s="156" t="s">
        <v>1058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  <c r="AU1372" s="22" t="s">
        <v>3240</v>
      </c>
    </row>
    <row r="1373" spans="1:47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48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1398</v>
      </c>
      <c r="K1373" s="155" t="s">
        <v>1399</v>
      </c>
      <c r="L1373" s="17" t="s">
        <v>293</v>
      </c>
      <c r="M1373" s="13" t="s">
        <v>60</v>
      </c>
      <c r="N1373" s="13">
        <v>1</v>
      </c>
      <c r="O1373" s="13"/>
      <c r="P1373" s="33" t="str">
        <f t="shared" si="407"/>
        <v>MAIN UNIT</v>
      </c>
      <c r="Q1373" s="13" t="s">
        <v>68</v>
      </c>
      <c r="R1373" s="13" t="s">
        <v>62</v>
      </c>
      <c r="S1373" s="13" t="s">
        <v>50</v>
      </c>
      <c r="T1373" s="13" t="s">
        <v>88</v>
      </c>
      <c r="U1373" s="13" t="s">
        <v>70</v>
      </c>
      <c r="V1373" s="13" t="s">
        <v>1400</v>
      </c>
      <c r="W1373" s="13" t="s">
        <v>64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  <c r="AU1373" s="22" t="s">
        <v>3240</v>
      </c>
    </row>
    <row r="1374" spans="1:47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48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1398</v>
      </c>
      <c r="K1374" s="155" t="s">
        <v>1399</v>
      </c>
      <c r="L1374" s="17" t="s">
        <v>92</v>
      </c>
      <c r="M1374" s="13" t="s">
        <v>60</v>
      </c>
      <c r="N1374" s="13">
        <v>1</v>
      </c>
      <c r="O1374" s="13"/>
      <c r="P1374" s="33" t="str">
        <f t="shared" si="407"/>
        <v>MAIN UNIT</v>
      </c>
      <c r="Q1374" s="13" t="s">
        <v>68</v>
      </c>
      <c r="R1374" s="13" t="s">
        <v>62</v>
      </c>
      <c r="S1374" s="13" t="s">
        <v>50</v>
      </c>
      <c r="T1374" s="13" t="s">
        <v>88</v>
      </c>
      <c r="U1374" s="13" t="s">
        <v>70</v>
      </c>
      <c r="V1374" s="13" t="s">
        <v>1400</v>
      </c>
      <c r="W1374" s="13" t="s">
        <v>64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  <c r="AU1374" s="22" t="s">
        <v>3240</v>
      </c>
    </row>
    <row r="1375" spans="1:47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48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1398</v>
      </c>
      <c r="K1375" s="155" t="s">
        <v>1399</v>
      </c>
      <c r="L1375" s="17" t="s">
        <v>92</v>
      </c>
      <c r="M1375" s="13" t="s">
        <v>60</v>
      </c>
      <c r="N1375" s="13">
        <v>1</v>
      </c>
      <c r="O1375" s="13"/>
      <c r="P1375" s="33" t="str">
        <f t="shared" si="407"/>
        <v>MAIN UNIT</v>
      </c>
      <c r="Q1375" s="13" t="s">
        <v>68</v>
      </c>
      <c r="R1375" s="13" t="s">
        <v>62</v>
      </c>
      <c r="S1375" s="13" t="s">
        <v>50</v>
      </c>
      <c r="T1375" s="13" t="s">
        <v>88</v>
      </c>
      <c r="U1375" s="13" t="s">
        <v>70</v>
      </c>
      <c r="V1375" s="13" t="s">
        <v>1400</v>
      </c>
      <c r="W1375" s="13" t="s">
        <v>64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  <c r="AU1375" s="22" t="s">
        <v>3240</v>
      </c>
    </row>
    <row r="1376" spans="1:47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48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1398</v>
      </c>
      <c r="K1376" s="155" t="s">
        <v>1399</v>
      </c>
      <c r="L1376" s="17" t="s">
        <v>92</v>
      </c>
      <c r="M1376" s="13" t="s">
        <v>60</v>
      </c>
      <c r="N1376" s="13">
        <v>1</v>
      </c>
      <c r="O1376" s="13"/>
      <c r="P1376" s="33" t="str">
        <f t="shared" si="407"/>
        <v>MAIN UNIT</v>
      </c>
      <c r="Q1376" s="13" t="s">
        <v>68</v>
      </c>
      <c r="R1376" s="13" t="s">
        <v>62</v>
      </c>
      <c r="S1376" s="13" t="s">
        <v>50</v>
      </c>
      <c r="T1376" s="13" t="s">
        <v>88</v>
      </c>
      <c r="U1376" s="13" t="s">
        <v>70</v>
      </c>
      <c r="V1376" s="13" t="s">
        <v>1400</v>
      </c>
      <c r="W1376" s="13" t="s">
        <v>64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  <c r="AU1376" s="22" t="s">
        <v>3240</v>
      </c>
    </row>
    <row r="1377" spans="1:47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48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1398</v>
      </c>
      <c r="K1377" s="155" t="s">
        <v>1399</v>
      </c>
      <c r="L1377" s="17" t="s">
        <v>67</v>
      </c>
      <c r="M1377" s="13" t="s">
        <v>60</v>
      </c>
      <c r="N1377" s="13">
        <v>1</v>
      </c>
      <c r="O1377" s="13"/>
      <c r="P1377" s="33" t="str">
        <f t="shared" si="407"/>
        <v>MAIN UNIT</v>
      </c>
      <c r="Q1377" s="13" t="s">
        <v>68</v>
      </c>
      <c r="R1377" s="13" t="s">
        <v>62</v>
      </c>
      <c r="S1377" s="13" t="s">
        <v>50</v>
      </c>
      <c r="T1377" s="13" t="s">
        <v>88</v>
      </c>
      <c r="U1377" s="13" t="s">
        <v>70</v>
      </c>
      <c r="V1377" s="13" t="s">
        <v>1400</v>
      </c>
      <c r="W1377" s="13" t="s">
        <v>64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  <c r="AU1377" s="22" t="s">
        <v>3240</v>
      </c>
    </row>
    <row r="1378" spans="1:47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48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1475</v>
      </c>
      <c r="K1378" s="155" t="s">
        <v>1399</v>
      </c>
      <c r="L1378" s="17" t="s">
        <v>67</v>
      </c>
      <c r="M1378" s="13" t="s">
        <v>60</v>
      </c>
      <c r="N1378" s="13">
        <v>1</v>
      </c>
      <c r="O1378" s="13"/>
      <c r="P1378" s="33" t="str">
        <f t="shared" si="407"/>
        <v>MAIN UNIT</v>
      </c>
      <c r="Q1378" s="13" t="s">
        <v>61</v>
      </c>
      <c r="R1378" s="13" t="s">
        <v>62</v>
      </c>
      <c r="S1378" s="13" t="s">
        <v>50</v>
      </c>
      <c r="T1378" s="13" t="s">
        <v>88</v>
      </c>
      <c r="U1378" s="13" t="s">
        <v>70</v>
      </c>
      <c r="V1378" s="13" t="s">
        <v>1400</v>
      </c>
      <c r="W1378" s="13" t="s">
        <v>64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  <c r="AU1378" s="22" t="s">
        <v>3240</v>
      </c>
    </row>
    <row r="1379" spans="1:47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53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1794</v>
      </c>
      <c r="K1379" s="155" t="s">
        <v>1399</v>
      </c>
      <c r="L1379" s="17" t="s">
        <v>67</v>
      </c>
      <c r="M1379" s="13" t="s">
        <v>60</v>
      </c>
      <c r="N1379" s="13">
        <v>1</v>
      </c>
      <c r="O1379" s="13"/>
      <c r="P1379" s="33" t="str">
        <f t="shared" si="407"/>
        <v>MAIN UNIT</v>
      </c>
      <c r="Q1379" s="13" t="s">
        <v>61</v>
      </c>
      <c r="R1379" s="13" t="s">
        <v>62</v>
      </c>
      <c r="S1379" s="13" t="s">
        <v>50</v>
      </c>
      <c r="T1379" s="13" t="s">
        <v>88</v>
      </c>
      <c r="U1379" s="13" t="s">
        <v>70</v>
      </c>
      <c r="V1379" s="13" t="s">
        <v>1400</v>
      </c>
      <c r="W1379" s="13" t="s">
        <v>64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  <c r="AU1379" s="22" t="s">
        <v>3240</v>
      </c>
    </row>
    <row r="1380" spans="1:47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53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1794</v>
      </c>
      <c r="K1380" s="155" t="s">
        <v>1399</v>
      </c>
      <c r="L1380" s="17" t="s">
        <v>67</v>
      </c>
      <c r="M1380" s="13" t="s">
        <v>60</v>
      </c>
      <c r="N1380" s="13">
        <v>1</v>
      </c>
      <c r="O1380" s="13"/>
      <c r="P1380" s="33" t="str">
        <f t="shared" si="407"/>
        <v>MAIN UNIT</v>
      </c>
      <c r="Q1380" s="13" t="s">
        <v>61</v>
      </c>
      <c r="R1380" s="13" t="s">
        <v>62</v>
      </c>
      <c r="S1380" s="13" t="s">
        <v>50</v>
      </c>
      <c r="T1380" s="13" t="s">
        <v>88</v>
      </c>
      <c r="U1380" s="13" t="s">
        <v>70</v>
      </c>
      <c r="V1380" s="13" t="s">
        <v>1400</v>
      </c>
      <c r="W1380" s="13" t="s">
        <v>64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  <c r="AU1380" s="22" t="s">
        <v>3240</v>
      </c>
    </row>
    <row r="1381" spans="1:47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53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1794</v>
      </c>
      <c r="K1381" s="155" t="s">
        <v>1399</v>
      </c>
      <c r="L1381" s="17" t="s">
        <v>67</v>
      </c>
      <c r="M1381" s="13" t="s">
        <v>60</v>
      </c>
      <c r="N1381" s="13">
        <v>1</v>
      </c>
      <c r="O1381" s="13"/>
      <c r="P1381" s="33" t="str">
        <f t="shared" si="407"/>
        <v>MAIN UNIT</v>
      </c>
      <c r="Q1381" s="13" t="s">
        <v>61</v>
      </c>
      <c r="R1381" s="13" t="s">
        <v>62</v>
      </c>
      <c r="S1381" s="13" t="s">
        <v>50</v>
      </c>
      <c r="T1381" s="13" t="s">
        <v>88</v>
      </c>
      <c r="U1381" s="13" t="s">
        <v>70</v>
      </c>
      <c r="V1381" s="13" t="s">
        <v>1400</v>
      </c>
      <c r="W1381" s="13" t="s">
        <v>64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  <c r="AU1381" s="22" t="s">
        <v>3240</v>
      </c>
    </row>
    <row r="1382" spans="1:47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53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1794</v>
      </c>
      <c r="K1382" s="155" t="s">
        <v>1399</v>
      </c>
      <c r="L1382" s="17" t="s">
        <v>67</v>
      </c>
      <c r="M1382" s="13" t="s">
        <v>60</v>
      </c>
      <c r="N1382" s="13">
        <v>1</v>
      </c>
      <c r="O1382" s="13"/>
      <c r="P1382" s="33" t="str">
        <f t="shared" si="407"/>
        <v>MAIN UNIT</v>
      </c>
      <c r="Q1382" s="13" t="s">
        <v>61</v>
      </c>
      <c r="R1382" s="13" t="s">
        <v>62</v>
      </c>
      <c r="S1382" s="13" t="s">
        <v>50</v>
      </c>
      <c r="T1382" s="13" t="s">
        <v>88</v>
      </c>
      <c r="U1382" s="13" t="s">
        <v>70</v>
      </c>
      <c r="V1382" s="13" t="s">
        <v>1400</v>
      </c>
      <c r="W1382" s="13" t="s">
        <v>64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  <c r="AU1382" s="22" t="s">
        <v>3240</v>
      </c>
    </row>
    <row r="1383" spans="1:47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53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1794</v>
      </c>
      <c r="K1383" s="155" t="s">
        <v>1399</v>
      </c>
      <c r="L1383" s="17" t="s">
        <v>92</v>
      </c>
      <c r="M1383" s="13" t="s">
        <v>60</v>
      </c>
      <c r="N1383" s="13">
        <v>1</v>
      </c>
      <c r="O1383" s="13"/>
      <c r="P1383" s="33" t="str">
        <f t="shared" si="407"/>
        <v>MAIN UNIT</v>
      </c>
      <c r="Q1383" s="13" t="s">
        <v>61</v>
      </c>
      <c r="R1383" s="13" t="s">
        <v>62</v>
      </c>
      <c r="S1383" s="13" t="s">
        <v>50</v>
      </c>
      <c r="T1383" s="13" t="s">
        <v>88</v>
      </c>
      <c r="U1383" s="13" t="s">
        <v>70</v>
      </c>
      <c r="V1383" s="13" t="s">
        <v>1400</v>
      </c>
      <c r="W1383" s="13" t="s">
        <v>64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  <c r="AU1383" s="22" t="s">
        <v>3240</v>
      </c>
    </row>
    <row r="1384" spans="1:47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53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2136</v>
      </c>
      <c r="K1384" s="155" t="s">
        <v>1399</v>
      </c>
      <c r="L1384" s="17" t="s">
        <v>516</v>
      </c>
      <c r="M1384" s="13" t="s">
        <v>60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61</v>
      </c>
      <c r="R1384" s="13" t="s">
        <v>62</v>
      </c>
      <c r="S1384" s="13" t="s">
        <v>50</v>
      </c>
      <c r="T1384" s="13" t="s">
        <v>88</v>
      </c>
      <c r="U1384" s="13" t="s">
        <v>70</v>
      </c>
      <c r="V1384" s="13" t="s">
        <v>1400</v>
      </c>
      <c r="W1384" s="13" t="s">
        <v>64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  <c r="AU1384" s="22" t="s">
        <v>3240</v>
      </c>
    </row>
    <row r="1385" spans="1:47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54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2164</v>
      </c>
      <c r="K1385" s="155" t="s">
        <v>1399</v>
      </c>
      <c r="L1385" s="17" t="s">
        <v>67</v>
      </c>
      <c r="M1385" s="13" t="s">
        <v>60</v>
      </c>
      <c r="N1385" s="13">
        <v>1</v>
      </c>
      <c r="O1385" s="13"/>
      <c r="P1385" s="33" t="str">
        <f t="shared" si="407"/>
        <v>MAIN UNIT</v>
      </c>
      <c r="Q1385" s="13" t="s">
        <v>61</v>
      </c>
      <c r="R1385" s="13" t="s">
        <v>2135</v>
      </c>
      <c r="S1385" s="13" t="s">
        <v>50</v>
      </c>
      <c r="T1385" s="13" t="s">
        <v>88</v>
      </c>
      <c r="U1385" s="13" t="s">
        <v>70</v>
      </c>
      <c r="V1385" s="13" t="s">
        <v>1400</v>
      </c>
      <c r="W1385" s="13" t="s">
        <v>64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  <c r="AU1385" s="22" t="s">
        <v>3240</v>
      </c>
    </row>
    <row r="1386" spans="1:47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54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2371</v>
      </c>
      <c r="K1386" s="155" t="s">
        <v>1399</v>
      </c>
      <c r="L1386" s="17" t="s">
        <v>516</v>
      </c>
      <c r="M1386" s="13" t="s">
        <v>60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61</v>
      </c>
      <c r="R1386" s="13" t="s">
        <v>62</v>
      </c>
      <c r="S1386" s="13" t="s">
        <v>50</v>
      </c>
      <c r="T1386" s="13" t="s">
        <v>88</v>
      </c>
      <c r="U1386" s="13" t="s">
        <v>70</v>
      </c>
      <c r="V1386" s="13" t="s">
        <v>1400</v>
      </c>
      <c r="W1386" s="13" t="s">
        <v>64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  <c r="AU1386" s="22" t="s">
        <v>3240</v>
      </c>
    </row>
    <row r="1387" spans="1:47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55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2528</v>
      </c>
      <c r="K1387" s="155" t="s">
        <v>1399</v>
      </c>
      <c r="L1387" s="17" t="s">
        <v>67</v>
      </c>
      <c r="M1387" s="13" t="s">
        <v>60</v>
      </c>
      <c r="N1387" s="13">
        <v>1</v>
      </c>
      <c r="O1387" s="13"/>
      <c r="P1387" s="33" t="str">
        <f t="shared" si="407"/>
        <v>MAIN UNIT</v>
      </c>
      <c r="Q1387" s="13" t="s">
        <v>61</v>
      </c>
      <c r="R1387" s="13" t="s">
        <v>62</v>
      </c>
      <c r="S1387" s="13" t="s">
        <v>50</v>
      </c>
      <c r="T1387" s="13" t="s">
        <v>88</v>
      </c>
      <c r="U1387" s="13" t="s">
        <v>70</v>
      </c>
      <c r="V1387" s="13" t="s">
        <v>1400</v>
      </c>
      <c r="W1387" s="13" t="s">
        <v>64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  <c r="AU1387" s="22" t="s">
        <v>3240</v>
      </c>
    </row>
    <row r="1388" spans="1:47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55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2528</v>
      </c>
      <c r="K1388" s="155" t="s">
        <v>1399</v>
      </c>
      <c r="L1388" s="17" t="s">
        <v>67</v>
      </c>
      <c r="M1388" s="13" t="s">
        <v>60</v>
      </c>
      <c r="N1388" s="13">
        <v>1</v>
      </c>
      <c r="O1388" s="13"/>
      <c r="P1388" s="33" t="str">
        <f t="shared" si="407"/>
        <v>MAIN UNIT</v>
      </c>
      <c r="Q1388" s="13" t="s">
        <v>61</v>
      </c>
      <c r="R1388" s="13" t="s">
        <v>62</v>
      </c>
      <c r="S1388" s="13" t="s">
        <v>50</v>
      </c>
      <c r="T1388" s="13" t="s">
        <v>88</v>
      </c>
      <c r="U1388" s="13" t="s">
        <v>70</v>
      </c>
      <c r="V1388" s="13" t="s">
        <v>1400</v>
      </c>
      <c r="W1388" s="13" t="s">
        <v>64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  <c r="AU1388" s="22" t="s">
        <v>3240</v>
      </c>
    </row>
    <row r="1389" spans="1:47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55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2570</v>
      </c>
      <c r="K1389" s="155" t="s">
        <v>1399</v>
      </c>
      <c r="L1389" s="17" t="s">
        <v>92</v>
      </c>
      <c r="M1389" s="13" t="s">
        <v>60</v>
      </c>
      <c r="N1389" s="13">
        <v>1</v>
      </c>
      <c r="O1389" s="13"/>
      <c r="P1389" s="33" t="str">
        <f t="shared" si="407"/>
        <v>MAIN UNIT</v>
      </c>
      <c r="Q1389" s="13" t="s">
        <v>68</v>
      </c>
      <c r="R1389" s="13" t="s">
        <v>62</v>
      </c>
      <c r="S1389" s="13" t="s">
        <v>50</v>
      </c>
      <c r="T1389" s="13" t="s">
        <v>88</v>
      </c>
      <c r="U1389" s="13" t="s">
        <v>70</v>
      </c>
      <c r="V1389" s="13" t="s">
        <v>1400</v>
      </c>
      <c r="W1389" s="13" t="s">
        <v>64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  <c r="AU1389" s="22" t="s">
        <v>3240</v>
      </c>
    </row>
    <row r="1390" spans="1:47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43</v>
      </c>
      <c r="M1390" s="22" t="s">
        <v>43</v>
      </c>
      <c r="N1390" s="22">
        <v>0</v>
      </c>
      <c r="O1390" s="22"/>
      <c r="P1390" s="33" t="str">
        <f t="shared" si="407"/>
        <v>C66 SERVICE/OTHERS</v>
      </c>
      <c r="Q1390" s="22" t="s">
        <v>45</v>
      </c>
      <c r="R1390" s="22" t="s">
        <v>45</v>
      </c>
      <c r="S1390" s="22" t="s">
        <v>51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5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  <c r="AU1390" s="22">
        <v>0</v>
      </c>
    </row>
    <row r="1391" spans="1:47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55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2111</v>
      </c>
      <c r="K1391" s="160" t="s">
        <v>2112</v>
      </c>
      <c r="L1391" s="17" t="s">
        <v>67</v>
      </c>
      <c r="M1391" s="158" t="s">
        <v>60</v>
      </c>
      <c r="N1391" s="158">
        <v>1</v>
      </c>
      <c r="O1391" s="13"/>
      <c r="P1391" s="33" t="str">
        <f t="shared" si="407"/>
        <v>MAIN UNIT</v>
      </c>
      <c r="Q1391" s="13" t="s">
        <v>68</v>
      </c>
      <c r="R1391" s="13" t="s">
        <v>62</v>
      </c>
      <c r="S1391" s="158" t="s">
        <v>50</v>
      </c>
      <c r="T1391" s="158" t="s">
        <v>88</v>
      </c>
      <c r="U1391" s="158" t="s">
        <v>70</v>
      </c>
      <c r="V1391" s="158" t="s">
        <v>1400</v>
      </c>
      <c r="W1391" s="158" t="s">
        <v>64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  <c r="AU1391" s="22" t="s">
        <v>3240</v>
      </c>
    </row>
    <row r="1392" spans="1:47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43</v>
      </c>
      <c r="M1392" s="22" t="s">
        <v>43</v>
      </c>
      <c r="N1392" s="22">
        <v>0</v>
      </c>
      <c r="O1392" s="22"/>
      <c r="P1392" s="33" t="str">
        <f t="shared" si="407"/>
        <v>C66 SERVICE/OTHERS</v>
      </c>
      <c r="Q1392" s="22" t="s">
        <v>45</v>
      </c>
      <c r="R1392" s="22" t="s">
        <v>45</v>
      </c>
      <c r="S1392" s="22" t="s">
        <v>50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5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  <c r="AU1392" s="22">
        <v>0</v>
      </c>
    </row>
    <row r="1393" spans="1:47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53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1977</v>
      </c>
      <c r="K1393" s="155" t="s">
        <v>1978</v>
      </c>
      <c r="L1393" s="17" t="s">
        <v>67</v>
      </c>
      <c r="M1393" s="13" t="s">
        <v>60</v>
      </c>
      <c r="N1393" s="13">
        <v>1</v>
      </c>
      <c r="O1393" s="13"/>
      <c r="P1393" s="33" t="str">
        <f t="shared" si="407"/>
        <v>MAIN UNIT</v>
      </c>
      <c r="Q1393" s="13" t="s">
        <v>68</v>
      </c>
      <c r="R1393" s="13" t="s">
        <v>62</v>
      </c>
      <c r="S1393" s="13" t="s">
        <v>50</v>
      </c>
      <c r="T1393" s="13" t="s">
        <v>88</v>
      </c>
      <c r="U1393" s="13" t="s">
        <v>70</v>
      </c>
      <c r="V1393" s="13" t="s">
        <v>1400</v>
      </c>
      <c r="W1393" s="13" t="s">
        <v>64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  <c r="AU1393" s="22" t="s">
        <v>3240</v>
      </c>
    </row>
    <row r="1394" spans="1:47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53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1977</v>
      </c>
      <c r="K1394" s="155" t="s">
        <v>1978</v>
      </c>
      <c r="L1394" s="17" t="s">
        <v>92</v>
      </c>
      <c r="M1394" s="13" t="s">
        <v>60</v>
      </c>
      <c r="N1394" s="13">
        <v>1</v>
      </c>
      <c r="O1394" s="13"/>
      <c r="P1394" s="33" t="str">
        <f t="shared" si="407"/>
        <v>MAIN UNIT</v>
      </c>
      <c r="Q1394" s="13" t="s">
        <v>68</v>
      </c>
      <c r="R1394" s="13" t="s">
        <v>62</v>
      </c>
      <c r="S1394" s="13" t="s">
        <v>50</v>
      </c>
      <c r="T1394" s="13" t="s">
        <v>88</v>
      </c>
      <c r="U1394" s="13" t="s">
        <v>70</v>
      </c>
      <c r="V1394" s="13" t="s">
        <v>1400</v>
      </c>
      <c r="W1394" s="13" t="s">
        <v>64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  <c r="AU1394" s="22" t="s">
        <v>3240</v>
      </c>
    </row>
    <row r="1395" spans="1:47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185</v>
      </c>
      <c r="G1395" s="152" t="s">
        <v>185</v>
      </c>
      <c r="H1395" s="155"/>
      <c r="I1395" s="33" t="str">
        <f t="shared" si="406"/>
        <v>Cancel</v>
      </c>
      <c r="J1395" s="186" t="s">
        <v>3166</v>
      </c>
      <c r="K1395" s="155" t="s">
        <v>3167</v>
      </c>
      <c r="L1395" s="17" t="s">
        <v>67</v>
      </c>
      <c r="M1395" s="13" t="s">
        <v>60</v>
      </c>
      <c r="N1395" s="13">
        <v>1</v>
      </c>
      <c r="O1395" s="13"/>
      <c r="P1395" s="33" t="str">
        <f t="shared" si="407"/>
        <v>MAIN UNIT</v>
      </c>
      <c r="Q1395" s="13" t="s">
        <v>68</v>
      </c>
      <c r="R1395" s="13" t="s">
        <v>62</v>
      </c>
      <c r="S1395" s="13" t="s">
        <v>50</v>
      </c>
      <c r="T1395" s="13" t="s">
        <v>88</v>
      </c>
      <c r="U1395" s="13" t="s">
        <v>70</v>
      </c>
      <c r="V1395" s="13" t="s">
        <v>1400</v>
      </c>
      <c r="W1395" s="13" t="s">
        <v>64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499582152.5142017</v>
      </c>
      <c r="AJ1395" s="19">
        <f t="shared" si="411"/>
        <v>59520528.679470733</v>
      </c>
      <c r="AK1395" s="20">
        <f t="shared" si="412"/>
        <v>0.11914062257814291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  <c r="AU1395" s="22" t="s">
        <v>3240</v>
      </c>
    </row>
    <row r="1396" spans="1:47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185</v>
      </c>
      <c r="G1396" s="152" t="s">
        <v>185</v>
      </c>
      <c r="H1396" s="155"/>
      <c r="I1396" s="33" t="str">
        <f t="shared" si="406"/>
        <v>Cancel</v>
      </c>
      <c r="J1396" s="186" t="s">
        <v>3166</v>
      </c>
      <c r="K1396" s="155" t="s">
        <v>3167</v>
      </c>
      <c r="L1396" s="17" t="s">
        <v>67</v>
      </c>
      <c r="M1396" s="13" t="s">
        <v>60</v>
      </c>
      <c r="N1396" s="13">
        <v>1</v>
      </c>
      <c r="O1396" s="13"/>
      <c r="P1396" s="33" t="str">
        <f t="shared" si="407"/>
        <v>MAIN UNIT</v>
      </c>
      <c r="Q1396" s="13" t="s">
        <v>68</v>
      </c>
      <c r="R1396" s="13" t="s">
        <v>62</v>
      </c>
      <c r="S1396" s="13" t="s">
        <v>50</v>
      </c>
      <c r="T1396" s="13" t="s">
        <v>88</v>
      </c>
      <c r="U1396" s="13" t="s">
        <v>70</v>
      </c>
      <c r="V1396" s="13" t="s">
        <v>1400</v>
      </c>
      <c r="W1396" s="13" t="s">
        <v>64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499582152.5142017</v>
      </c>
      <c r="AJ1396" s="19">
        <f t="shared" si="411"/>
        <v>59520528.679470733</v>
      </c>
      <c r="AK1396" s="20">
        <f t="shared" si="412"/>
        <v>0.11914062257814291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  <c r="AU1396" s="22" t="s">
        <v>3240</v>
      </c>
    </row>
    <row r="1397" spans="1:47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43</v>
      </c>
      <c r="M1397" s="22" t="s">
        <v>43</v>
      </c>
      <c r="N1397" s="22">
        <v>0</v>
      </c>
      <c r="O1397" s="22"/>
      <c r="P1397" s="33" t="str">
        <f t="shared" si="407"/>
        <v>C66 SERVICE/OTHERS</v>
      </c>
      <c r="Q1397" s="22" t="s">
        <v>45</v>
      </c>
      <c r="R1397" s="22" t="s">
        <v>45</v>
      </c>
      <c r="S1397" s="22" t="s">
        <v>49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5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  <c r="AU1397" s="22">
        <v>0</v>
      </c>
    </row>
    <row r="1398" spans="1:47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3406</v>
      </c>
      <c r="K1398" s="29" t="s">
        <v>414</v>
      </c>
      <c r="L1398" s="17" t="s">
        <v>3407</v>
      </c>
      <c r="M1398" s="22" t="s">
        <v>377</v>
      </c>
      <c r="N1398" s="22">
        <v>2</v>
      </c>
      <c r="O1398" s="22"/>
      <c r="P1398" s="33" t="str">
        <f t="shared" si="407"/>
        <v>MAIN UNIT</v>
      </c>
      <c r="Q1398" s="13" t="s">
        <v>61</v>
      </c>
      <c r="R1398" s="22" t="s">
        <v>2055</v>
      </c>
      <c r="S1398" s="22" t="s">
        <v>50</v>
      </c>
      <c r="T1398" s="22" t="s">
        <v>101</v>
      </c>
      <c r="U1398" s="22" t="s">
        <v>70</v>
      </c>
      <c r="V1398" s="22" t="s">
        <v>84</v>
      </c>
      <c r="W1398" s="22" t="s">
        <v>64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  <c r="AU1398" s="22" t="s">
        <v>3240</v>
      </c>
    </row>
    <row r="1399" spans="1:47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53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1952</v>
      </c>
      <c r="K1399" s="155" t="s">
        <v>1953</v>
      </c>
      <c r="L1399" s="17" t="s">
        <v>92</v>
      </c>
      <c r="M1399" s="13" t="s">
        <v>60</v>
      </c>
      <c r="N1399" s="13">
        <v>1</v>
      </c>
      <c r="O1399" s="13"/>
      <c r="P1399" s="33" t="str">
        <f t="shared" si="407"/>
        <v>MAIN UNIT</v>
      </c>
      <c r="Q1399" s="13" t="s">
        <v>68</v>
      </c>
      <c r="R1399" s="13" t="s">
        <v>62</v>
      </c>
      <c r="S1399" s="13" t="s">
        <v>50</v>
      </c>
      <c r="T1399" s="13" t="s">
        <v>88</v>
      </c>
      <c r="U1399" s="13" t="s">
        <v>70</v>
      </c>
      <c r="V1399" s="13" t="s">
        <v>1400</v>
      </c>
      <c r="W1399" s="13" t="s">
        <v>64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  <c r="AU1399" s="22" t="s">
        <v>3240</v>
      </c>
    </row>
    <row r="1400" spans="1:47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53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1989</v>
      </c>
      <c r="K1400" s="155" t="s">
        <v>1953</v>
      </c>
      <c r="L1400" s="17" t="s">
        <v>67</v>
      </c>
      <c r="M1400" s="13" t="s">
        <v>60</v>
      </c>
      <c r="N1400" s="13">
        <v>1</v>
      </c>
      <c r="O1400" s="13"/>
      <c r="P1400" s="33" t="str">
        <f t="shared" si="407"/>
        <v>MAIN UNIT</v>
      </c>
      <c r="Q1400" s="13" t="s">
        <v>61</v>
      </c>
      <c r="R1400" s="13" t="s">
        <v>62</v>
      </c>
      <c r="S1400" s="13" t="s">
        <v>50</v>
      </c>
      <c r="T1400" s="13" t="s">
        <v>88</v>
      </c>
      <c r="U1400" s="13" t="s">
        <v>70</v>
      </c>
      <c r="V1400" s="13" t="s">
        <v>1400</v>
      </c>
      <c r="W1400" s="13" t="s">
        <v>64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  <c r="AU1400" s="22" t="s">
        <v>3240</v>
      </c>
    </row>
    <row r="1401" spans="1:47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53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1952</v>
      </c>
      <c r="K1401" s="155" t="s">
        <v>1953</v>
      </c>
      <c r="L1401" s="17" t="s">
        <v>92</v>
      </c>
      <c r="M1401" s="13" t="s">
        <v>60</v>
      </c>
      <c r="N1401" s="13">
        <v>1</v>
      </c>
      <c r="O1401" s="13"/>
      <c r="P1401" s="33" t="str">
        <f t="shared" si="407"/>
        <v>MAIN UNIT</v>
      </c>
      <c r="Q1401" s="13" t="s">
        <v>68</v>
      </c>
      <c r="R1401" s="13" t="s">
        <v>62</v>
      </c>
      <c r="S1401" s="13" t="s">
        <v>50</v>
      </c>
      <c r="T1401" s="13" t="s">
        <v>88</v>
      </c>
      <c r="U1401" s="13" t="s">
        <v>70</v>
      </c>
      <c r="V1401" s="13" t="s">
        <v>1400</v>
      </c>
      <c r="W1401" s="13" t="s">
        <v>64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  <c r="AU1401" s="22" t="s">
        <v>3240</v>
      </c>
    </row>
    <row r="1402" spans="1:47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54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1989</v>
      </c>
      <c r="K1402" s="155" t="s">
        <v>1953</v>
      </c>
      <c r="L1402" s="17" t="s">
        <v>67</v>
      </c>
      <c r="M1402" s="13" t="s">
        <v>60</v>
      </c>
      <c r="N1402" s="13">
        <v>1</v>
      </c>
      <c r="O1402" s="13"/>
      <c r="P1402" s="33" t="str">
        <f t="shared" si="407"/>
        <v>MAIN UNIT</v>
      </c>
      <c r="Q1402" s="13" t="s">
        <v>61</v>
      </c>
      <c r="R1402" s="13" t="s">
        <v>62</v>
      </c>
      <c r="S1402" s="13" t="s">
        <v>50</v>
      </c>
      <c r="T1402" s="13" t="s">
        <v>88</v>
      </c>
      <c r="U1402" s="13" t="s">
        <v>70</v>
      </c>
      <c r="V1402" s="13" t="s">
        <v>1400</v>
      </c>
      <c r="W1402" s="13" t="s">
        <v>64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  <c r="AU1402" s="22" t="s">
        <v>3240</v>
      </c>
    </row>
    <row r="1403" spans="1:47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185</v>
      </c>
      <c r="G1403" s="152" t="s">
        <v>185</v>
      </c>
      <c r="H1403" s="155"/>
      <c r="I1403" s="33" t="str">
        <f t="shared" si="406"/>
        <v>Cancel</v>
      </c>
      <c r="J1403" s="186" t="s">
        <v>3365</v>
      </c>
      <c r="K1403" s="155" t="s">
        <v>3165</v>
      </c>
      <c r="L1403" s="17" t="s">
        <v>92</v>
      </c>
      <c r="M1403" s="13" t="s">
        <v>60</v>
      </c>
      <c r="N1403" s="13">
        <v>1</v>
      </c>
      <c r="O1403" s="13"/>
      <c r="P1403" s="33" t="str">
        <f t="shared" si="407"/>
        <v>MAIN UNIT</v>
      </c>
      <c r="Q1403" s="13" t="s">
        <v>68</v>
      </c>
      <c r="R1403" s="13" t="s">
        <v>62</v>
      </c>
      <c r="S1403" s="13" t="s">
        <v>50</v>
      </c>
      <c r="T1403" s="13" t="s">
        <v>88</v>
      </c>
      <c r="U1403" s="13" t="s">
        <v>70</v>
      </c>
      <c r="V1403" s="13" t="s">
        <v>1010</v>
      </c>
      <c r="W1403" s="13" t="s">
        <v>64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499582152.5142017</v>
      </c>
      <c r="AJ1403" s="19">
        <f t="shared" si="411"/>
        <v>59520528.679470733</v>
      </c>
      <c r="AK1403" s="20">
        <f t="shared" si="412"/>
        <v>0.11914062257814291</v>
      </c>
      <c r="AL1403" s="17"/>
      <c r="AM1403" s="17"/>
      <c r="AN1403" s="17"/>
      <c r="AO1403" s="17" t="s">
        <v>3366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  <c r="AU1403" s="22" t="s">
        <v>3240</v>
      </c>
    </row>
    <row r="1404" spans="1:47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3406</v>
      </c>
      <c r="K1404" s="29" t="s">
        <v>414</v>
      </c>
      <c r="L1404" s="17" t="s">
        <v>3408</v>
      </c>
      <c r="M1404" s="22" t="s">
        <v>377</v>
      </c>
      <c r="N1404" s="22">
        <v>3</v>
      </c>
      <c r="O1404" s="22"/>
      <c r="P1404" s="33" t="str">
        <f t="shared" si="407"/>
        <v>MAIN UNIT</v>
      </c>
      <c r="Q1404" s="13" t="s">
        <v>61</v>
      </c>
      <c r="R1404" s="22" t="s">
        <v>2055</v>
      </c>
      <c r="S1404" s="22" t="s">
        <v>50</v>
      </c>
      <c r="T1404" s="22" t="s">
        <v>101</v>
      </c>
      <c r="U1404" s="22" t="s">
        <v>70</v>
      </c>
      <c r="V1404" s="22" t="s">
        <v>84</v>
      </c>
      <c r="W1404" s="22" t="s">
        <v>64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  <c r="AU1404" s="22" t="s">
        <v>3240</v>
      </c>
    </row>
    <row r="1405" spans="1:47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3406</v>
      </c>
      <c r="K1405" s="29" t="s">
        <v>414</v>
      </c>
      <c r="L1405" s="17" t="s">
        <v>3409</v>
      </c>
      <c r="M1405" s="22" t="s">
        <v>377</v>
      </c>
      <c r="N1405" s="22">
        <v>2</v>
      </c>
      <c r="O1405" s="22"/>
      <c r="P1405" s="33" t="str">
        <f t="shared" si="407"/>
        <v>MAIN UNIT</v>
      </c>
      <c r="Q1405" s="13" t="s">
        <v>61</v>
      </c>
      <c r="R1405" s="22" t="s">
        <v>2055</v>
      </c>
      <c r="S1405" s="22" t="s">
        <v>50</v>
      </c>
      <c r="T1405" s="22" t="s">
        <v>101</v>
      </c>
      <c r="U1405" s="22" t="s">
        <v>70</v>
      </c>
      <c r="V1405" s="22" t="s">
        <v>84</v>
      </c>
      <c r="W1405" s="22" t="s">
        <v>64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  <c r="AU1405" s="22" t="s">
        <v>3240</v>
      </c>
    </row>
    <row r="1406" spans="1:47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3392</v>
      </c>
      <c r="K1406" s="29" t="s">
        <v>501</v>
      </c>
      <c r="L1406" s="17" t="s">
        <v>67</v>
      </c>
      <c r="M1406" s="22" t="s">
        <v>60</v>
      </c>
      <c r="N1406" s="22">
        <v>1</v>
      </c>
      <c r="O1406" s="22"/>
      <c r="P1406" s="33" t="str">
        <f t="shared" si="407"/>
        <v>MAIN UNIT</v>
      </c>
      <c r="Q1406" s="13" t="s">
        <v>61</v>
      </c>
      <c r="R1406" s="22" t="s">
        <v>62</v>
      </c>
      <c r="S1406" s="22" t="s">
        <v>49</v>
      </c>
      <c r="T1406" s="22" t="s">
        <v>78</v>
      </c>
      <c r="U1406" s="22" t="s">
        <v>78</v>
      </c>
      <c r="V1406" s="22" t="s">
        <v>311</v>
      </c>
      <c r="W1406" s="22" t="s">
        <v>109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6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  <c r="AU1406" s="22" t="s">
        <v>3751</v>
      </c>
    </row>
    <row r="1407" spans="1:47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53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1700</v>
      </c>
      <c r="K1407" s="155" t="s">
        <v>1701</v>
      </c>
      <c r="L1407" s="17" t="s">
        <v>92</v>
      </c>
      <c r="M1407" s="13" t="s">
        <v>60</v>
      </c>
      <c r="N1407" s="13">
        <v>1</v>
      </c>
      <c r="O1407" s="13"/>
      <c r="P1407" s="33" t="str">
        <f t="shared" si="407"/>
        <v>MAIN UNIT</v>
      </c>
      <c r="Q1407" s="13" t="s">
        <v>68</v>
      </c>
      <c r="R1407" s="13" t="s">
        <v>62</v>
      </c>
      <c r="S1407" s="13" t="s">
        <v>50</v>
      </c>
      <c r="T1407" s="13" t="s">
        <v>88</v>
      </c>
      <c r="U1407" s="13" t="s">
        <v>70</v>
      </c>
      <c r="V1407" s="13" t="s">
        <v>169</v>
      </c>
      <c r="W1407" s="13" t="s">
        <v>64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  <c r="AU1407" s="22" t="s">
        <v>3240</v>
      </c>
    </row>
    <row r="1408" spans="1:47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53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1700</v>
      </c>
      <c r="K1408" s="155" t="s">
        <v>1701</v>
      </c>
      <c r="L1408" s="17" t="s">
        <v>92</v>
      </c>
      <c r="M1408" s="13" t="s">
        <v>60</v>
      </c>
      <c r="N1408" s="13">
        <v>1</v>
      </c>
      <c r="O1408" s="13"/>
      <c r="P1408" s="33" t="str">
        <f t="shared" si="407"/>
        <v>MAIN UNIT</v>
      </c>
      <c r="Q1408" s="13" t="s">
        <v>68</v>
      </c>
      <c r="R1408" s="13" t="s">
        <v>62</v>
      </c>
      <c r="S1408" s="13" t="s">
        <v>50</v>
      </c>
      <c r="T1408" s="13" t="s">
        <v>88</v>
      </c>
      <c r="U1408" s="13" t="s">
        <v>70</v>
      </c>
      <c r="V1408" s="13" t="s">
        <v>169</v>
      </c>
      <c r="W1408" s="13" t="s">
        <v>64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  <c r="AU1408" s="22" t="s">
        <v>3240</v>
      </c>
    </row>
    <row r="1409" spans="1:47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54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1700</v>
      </c>
      <c r="K1409" s="155" t="s">
        <v>1701</v>
      </c>
      <c r="L1409" s="17" t="s">
        <v>67</v>
      </c>
      <c r="M1409" s="13" t="s">
        <v>60</v>
      </c>
      <c r="N1409" s="13">
        <v>1</v>
      </c>
      <c r="O1409" s="13"/>
      <c r="P1409" s="33" t="str">
        <f t="shared" si="407"/>
        <v>MAIN UNIT</v>
      </c>
      <c r="Q1409" s="13" t="s">
        <v>68</v>
      </c>
      <c r="R1409" s="13" t="s">
        <v>62</v>
      </c>
      <c r="S1409" s="13" t="s">
        <v>50</v>
      </c>
      <c r="T1409" s="13" t="s">
        <v>88</v>
      </c>
      <c r="U1409" s="13" t="s">
        <v>70</v>
      </c>
      <c r="V1409" s="13" t="s">
        <v>169</v>
      </c>
      <c r="W1409" s="13" t="s">
        <v>64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  <c r="AU1409" s="22" t="s">
        <v>3240</v>
      </c>
    </row>
    <row r="1410" spans="1:47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54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1700</v>
      </c>
      <c r="K1410" s="155" t="s">
        <v>1701</v>
      </c>
      <c r="L1410" s="17" t="s">
        <v>67</v>
      </c>
      <c r="M1410" s="13" t="s">
        <v>60</v>
      </c>
      <c r="N1410" s="13">
        <v>1</v>
      </c>
      <c r="O1410" s="13"/>
      <c r="P1410" s="33" t="str">
        <f t="shared" si="407"/>
        <v>MAIN UNIT</v>
      </c>
      <c r="Q1410" s="13" t="s">
        <v>68</v>
      </c>
      <c r="R1410" s="13" t="s">
        <v>62</v>
      </c>
      <c r="S1410" s="13" t="s">
        <v>50</v>
      </c>
      <c r="T1410" s="13" t="s">
        <v>88</v>
      </c>
      <c r="U1410" s="13" t="s">
        <v>70</v>
      </c>
      <c r="V1410" s="13" t="s">
        <v>169</v>
      </c>
      <c r="W1410" s="13" t="s">
        <v>64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  <c r="AU1410" s="22" t="s">
        <v>3240</v>
      </c>
    </row>
    <row r="1411" spans="1:47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185</v>
      </c>
      <c r="F1411" s="13" t="s">
        <v>185</v>
      </c>
      <c r="G1411" s="152" t="s">
        <v>1616</v>
      </c>
      <c r="H1411" s="155" t="s">
        <v>2070</v>
      </c>
      <c r="I1411" s="33" t="str">
        <f t="shared" si="406"/>
        <v>Cancel</v>
      </c>
      <c r="J1411" s="186" t="s">
        <v>2097</v>
      </c>
      <c r="K1411" s="155" t="s">
        <v>2098</v>
      </c>
      <c r="L1411" s="17" t="s">
        <v>67</v>
      </c>
      <c r="M1411" s="13" t="s">
        <v>60</v>
      </c>
      <c r="N1411" s="13">
        <v>1</v>
      </c>
      <c r="O1411" s="13"/>
      <c r="P1411" s="33" t="str">
        <f t="shared" si="407"/>
        <v>MAIN UNIT</v>
      </c>
      <c r="Q1411" s="13" t="s">
        <v>68</v>
      </c>
      <c r="R1411" s="13" t="s">
        <v>62</v>
      </c>
      <c r="S1411" s="13" t="s">
        <v>50</v>
      </c>
      <c r="T1411" s="13" t="s">
        <v>88</v>
      </c>
      <c r="U1411" s="13" t="s">
        <v>70</v>
      </c>
      <c r="V1411" s="13" t="s">
        <v>1010</v>
      </c>
      <c r="W1411" s="13" t="s">
        <v>64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499582152.5142017</v>
      </c>
      <c r="AJ1411" s="19">
        <f t="shared" si="411"/>
        <v>59520528.679470733</v>
      </c>
      <c r="AK1411" s="20">
        <f t="shared" si="412"/>
        <v>0.11914062257814291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  <c r="AU1411" s="22" t="s">
        <v>3240</v>
      </c>
    </row>
    <row r="1412" spans="1:47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185</v>
      </c>
      <c r="F1412" s="13" t="s">
        <v>185</v>
      </c>
      <c r="G1412" s="152" t="s">
        <v>1616</v>
      </c>
      <c r="H1412" s="155" t="s">
        <v>2070</v>
      </c>
      <c r="I1412" s="33" t="str">
        <f t="shared" si="406"/>
        <v>Cancel</v>
      </c>
      <c r="J1412" s="186" t="s">
        <v>2097</v>
      </c>
      <c r="K1412" s="155" t="s">
        <v>2098</v>
      </c>
      <c r="L1412" s="17" t="s">
        <v>67</v>
      </c>
      <c r="M1412" s="13" t="s">
        <v>60</v>
      </c>
      <c r="N1412" s="13">
        <v>1</v>
      </c>
      <c r="O1412" s="13"/>
      <c r="P1412" s="33" t="str">
        <f t="shared" si="407"/>
        <v>MAIN UNIT</v>
      </c>
      <c r="Q1412" s="13" t="s">
        <v>68</v>
      </c>
      <c r="R1412" s="13" t="s">
        <v>62</v>
      </c>
      <c r="S1412" s="13" t="s">
        <v>50</v>
      </c>
      <c r="T1412" s="13" t="s">
        <v>88</v>
      </c>
      <c r="U1412" s="13" t="s">
        <v>70</v>
      </c>
      <c r="V1412" s="13" t="s">
        <v>1010</v>
      </c>
      <c r="W1412" s="13" t="s">
        <v>64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499582152.5142017</v>
      </c>
      <c r="AJ1412" s="19">
        <f t="shared" si="411"/>
        <v>59520528.679470733</v>
      </c>
      <c r="AK1412" s="20">
        <f t="shared" si="412"/>
        <v>0.11914062257814291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  <c r="AU1412" s="22" t="s">
        <v>3240</v>
      </c>
    </row>
    <row r="1413" spans="1:47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54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3004</v>
      </c>
      <c r="K1413" s="155" t="s">
        <v>3005</v>
      </c>
      <c r="L1413" s="17" t="s">
        <v>3006</v>
      </c>
      <c r="M1413" s="13" t="s">
        <v>2054</v>
      </c>
      <c r="N1413" s="13">
        <v>1</v>
      </c>
      <c r="O1413" s="13"/>
      <c r="P1413" s="33" t="str">
        <f t="shared" si="407"/>
        <v>MAIN UNIT</v>
      </c>
      <c r="Q1413" s="13" t="s">
        <v>68</v>
      </c>
      <c r="R1413" s="13" t="s">
        <v>2055</v>
      </c>
      <c r="S1413" s="13" t="s">
        <v>50</v>
      </c>
      <c r="T1413" s="13" t="s">
        <v>101</v>
      </c>
      <c r="U1413" s="13" t="s">
        <v>79</v>
      </c>
      <c r="V1413" s="13" t="s">
        <v>3007</v>
      </c>
      <c r="W1413" s="13" t="s">
        <v>64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3008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  <c r="AU1413" s="22" t="s">
        <v>3757</v>
      </c>
    </row>
    <row r="1414" spans="1:47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47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713</v>
      </c>
      <c r="K1414" s="155" t="s">
        <v>714</v>
      </c>
      <c r="L1414" s="17" t="s">
        <v>92</v>
      </c>
      <c r="M1414" s="13" t="s">
        <v>60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68</v>
      </c>
      <c r="R1414" s="13" t="s">
        <v>62</v>
      </c>
      <c r="S1414" s="13" t="s">
        <v>49</v>
      </c>
      <c r="T1414" s="13" t="s">
        <v>78</v>
      </c>
      <c r="U1414" s="13" t="s">
        <v>79</v>
      </c>
      <c r="V1414" s="13" t="s">
        <v>715</v>
      </c>
      <c r="W1414" s="13" t="s">
        <v>64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  <c r="AU1414" s="22" t="s">
        <v>3757</v>
      </c>
    </row>
    <row r="1415" spans="1:47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47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716</v>
      </c>
      <c r="K1415" s="155" t="s">
        <v>714</v>
      </c>
      <c r="L1415" s="17" t="s">
        <v>67</v>
      </c>
      <c r="M1415" s="13" t="s">
        <v>60</v>
      </c>
      <c r="N1415" s="13">
        <v>1</v>
      </c>
      <c r="O1415" s="13"/>
      <c r="P1415" s="33" t="str">
        <f t="shared" si="426"/>
        <v>MAIN UNIT</v>
      </c>
      <c r="Q1415" s="13" t="s">
        <v>61</v>
      </c>
      <c r="R1415" s="13" t="s">
        <v>62</v>
      </c>
      <c r="S1415" s="13" t="s">
        <v>49</v>
      </c>
      <c r="T1415" s="13" t="s">
        <v>78</v>
      </c>
      <c r="U1415" s="13" t="s">
        <v>79</v>
      </c>
      <c r="V1415" s="13" t="s">
        <v>715</v>
      </c>
      <c r="W1415" s="13" t="s">
        <v>64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  <c r="AU1415" s="22" t="s">
        <v>3750</v>
      </c>
    </row>
    <row r="1416" spans="1:47" s="12" customFormat="1">
      <c r="A1416" s="33" t="str">
        <f t="shared" si="423"/>
        <v>cancel</v>
      </c>
      <c r="B1416" s="152"/>
      <c r="C1416" s="152" t="s">
        <v>185</v>
      </c>
      <c r="D1416" s="33" t="str">
        <f t="shared" si="424"/>
        <v/>
      </c>
      <c r="E1416" s="33" t="s">
        <v>185</v>
      </c>
      <c r="F1416" s="13" t="s">
        <v>185</v>
      </c>
      <c r="G1416" s="152" t="s">
        <v>185</v>
      </c>
      <c r="H1416" s="155"/>
      <c r="I1416" s="33" t="str">
        <f t="shared" si="425"/>
        <v>Cancel</v>
      </c>
      <c r="J1416" s="186" t="s">
        <v>2712</v>
      </c>
      <c r="K1416" s="155" t="s">
        <v>2713</v>
      </c>
      <c r="L1416" s="17" t="s">
        <v>92</v>
      </c>
      <c r="M1416" s="13" t="s">
        <v>60</v>
      </c>
      <c r="N1416" s="13">
        <v>1</v>
      </c>
      <c r="O1416" s="13"/>
      <c r="P1416" s="33" t="str">
        <f t="shared" si="426"/>
        <v>MAIN UNIT</v>
      </c>
      <c r="Q1416" s="13" t="s">
        <v>68</v>
      </c>
      <c r="R1416" s="13" t="s">
        <v>62</v>
      </c>
      <c r="S1416" s="13" t="s">
        <v>49</v>
      </c>
      <c r="T1416" s="13" t="s">
        <v>78</v>
      </c>
      <c r="U1416" s="13" t="s">
        <v>79</v>
      </c>
      <c r="V1416" s="13" t="s">
        <v>106</v>
      </c>
      <c r="W1416" s="13" t="s">
        <v>109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499582152.5142017</v>
      </c>
      <c r="AJ1416" s="19">
        <f t="shared" si="430"/>
        <v>59520528.679470733</v>
      </c>
      <c r="AK1416" s="20">
        <f t="shared" si="431"/>
        <v>0.11914062257814291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  <c r="AU1416" s="22" t="s">
        <v>3751</v>
      </c>
    </row>
    <row r="1417" spans="1:47" s="12" customFormat="1">
      <c r="A1417" s="33" t="str">
        <f t="shared" si="423"/>
        <v>cancel</v>
      </c>
      <c r="B1417" s="152"/>
      <c r="C1417" s="152" t="s">
        <v>185</v>
      </c>
      <c r="D1417" s="33" t="str">
        <f t="shared" si="424"/>
        <v/>
      </c>
      <c r="E1417" s="33" t="s">
        <v>185</v>
      </c>
      <c r="F1417" s="13" t="s">
        <v>185</v>
      </c>
      <c r="G1417" s="152" t="s">
        <v>185</v>
      </c>
      <c r="H1417" s="155"/>
      <c r="I1417" s="33" t="str">
        <f t="shared" si="425"/>
        <v>Cancel</v>
      </c>
      <c r="J1417" s="186" t="s">
        <v>2712</v>
      </c>
      <c r="K1417" s="155" t="s">
        <v>2713</v>
      </c>
      <c r="L1417" s="17" t="s">
        <v>67</v>
      </c>
      <c r="M1417" s="13" t="s">
        <v>60</v>
      </c>
      <c r="N1417" s="13">
        <v>1</v>
      </c>
      <c r="O1417" s="13"/>
      <c r="P1417" s="33" t="str">
        <f t="shared" si="426"/>
        <v>MAIN UNIT</v>
      </c>
      <c r="Q1417" s="13" t="s">
        <v>68</v>
      </c>
      <c r="R1417" s="13" t="s">
        <v>62</v>
      </c>
      <c r="S1417" s="13" t="s">
        <v>49</v>
      </c>
      <c r="T1417" s="13" t="s">
        <v>78</v>
      </c>
      <c r="U1417" s="13" t="s">
        <v>79</v>
      </c>
      <c r="V1417" s="13" t="s">
        <v>106</v>
      </c>
      <c r="W1417" s="13" t="s">
        <v>109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499582152.5142017</v>
      </c>
      <c r="AJ1417" s="19">
        <f t="shared" si="430"/>
        <v>59520528.679470733</v>
      </c>
      <c r="AK1417" s="20">
        <f t="shared" si="431"/>
        <v>0.11914062257814291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  <c r="AU1417" s="22" t="s">
        <v>3751</v>
      </c>
    </row>
    <row r="1418" spans="1:47" s="12" customFormat="1">
      <c r="A1418" s="33" t="str">
        <f t="shared" si="423"/>
        <v>cancel</v>
      </c>
      <c r="B1418" s="152"/>
      <c r="C1418" s="152" t="s">
        <v>185</v>
      </c>
      <c r="D1418" s="33" t="str">
        <f t="shared" si="424"/>
        <v/>
      </c>
      <c r="E1418" s="33" t="s">
        <v>185</v>
      </c>
      <c r="F1418" s="13" t="s">
        <v>185</v>
      </c>
      <c r="G1418" s="152" t="s">
        <v>185</v>
      </c>
      <c r="H1418" s="155" t="s">
        <v>2758</v>
      </c>
      <c r="I1418" s="33" t="str">
        <f t="shared" si="425"/>
        <v>Cancel</v>
      </c>
      <c r="J1418" s="186" t="s">
        <v>2771</v>
      </c>
      <c r="K1418" s="155" t="s">
        <v>2713</v>
      </c>
      <c r="L1418" s="17" t="s">
        <v>67</v>
      </c>
      <c r="M1418" s="13" t="s">
        <v>60</v>
      </c>
      <c r="N1418" s="13">
        <v>1</v>
      </c>
      <c r="O1418" s="13"/>
      <c r="P1418" s="33" t="str">
        <f t="shared" si="426"/>
        <v>MAIN UNIT</v>
      </c>
      <c r="Q1418" s="13" t="s">
        <v>61</v>
      </c>
      <c r="R1418" s="13" t="s">
        <v>62</v>
      </c>
      <c r="S1418" s="13" t="s">
        <v>49</v>
      </c>
      <c r="T1418" s="13" t="s">
        <v>78</v>
      </c>
      <c r="U1418" s="13" t="s">
        <v>79</v>
      </c>
      <c r="V1418" s="13" t="s">
        <v>672</v>
      </c>
      <c r="W1418" s="13" t="s">
        <v>109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499582152.5142017</v>
      </c>
      <c r="AJ1418" s="19">
        <f t="shared" si="430"/>
        <v>59520528.679470733</v>
      </c>
      <c r="AK1418" s="20">
        <f t="shared" si="431"/>
        <v>0.11914062257814291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  <c r="AU1418" s="22" t="s">
        <v>3751</v>
      </c>
    </row>
    <row r="1419" spans="1:47" s="12" customFormat="1">
      <c r="A1419" s="33" t="str">
        <f t="shared" si="423"/>
        <v>cancel</v>
      </c>
      <c r="B1419" s="152"/>
      <c r="C1419" s="152" t="s">
        <v>185</v>
      </c>
      <c r="D1419" s="33" t="str">
        <f t="shared" si="424"/>
        <v/>
      </c>
      <c r="E1419" s="33" t="s">
        <v>185</v>
      </c>
      <c r="F1419" s="13" t="s">
        <v>185</v>
      </c>
      <c r="G1419" s="152" t="s">
        <v>185</v>
      </c>
      <c r="H1419" s="155" t="s">
        <v>2758</v>
      </c>
      <c r="I1419" s="33" t="str">
        <f t="shared" si="425"/>
        <v>Cancel</v>
      </c>
      <c r="J1419" s="186" t="s">
        <v>2771</v>
      </c>
      <c r="K1419" s="155" t="s">
        <v>2713</v>
      </c>
      <c r="L1419" s="17" t="s">
        <v>92</v>
      </c>
      <c r="M1419" s="13" t="s">
        <v>60</v>
      </c>
      <c r="N1419" s="13">
        <v>1</v>
      </c>
      <c r="O1419" s="13"/>
      <c r="P1419" s="33" t="str">
        <f t="shared" si="426"/>
        <v>MAIN UNIT</v>
      </c>
      <c r="Q1419" s="13" t="s">
        <v>61</v>
      </c>
      <c r="R1419" s="13" t="s">
        <v>62</v>
      </c>
      <c r="S1419" s="13" t="s">
        <v>49</v>
      </c>
      <c r="T1419" s="13" t="s">
        <v>78</v>
      </c>
      <c r="U1419" s="13" t="s">
        <v>79</v>
      </c>
      <c r="V1419" s="13" t="s">
        <v>672</v>
      </c>
      <c r="W1419" s="13" t="s">
        <v>109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499582152.5142017</v>
      </c>
      <c r="AJ1419" s="19">
        <f t="shared" si="430"/>
        <v>59520528.679470733</v>
      </c>
      <c r="AK1419" s="20">
        <f t="shared" si="431"/>
        <v>0.11914062257814291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  <c r="AU1419" s="22" t="s">
        <v>3751</v>
      </c>
    </row>
    <row r="1420" spans="1:47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53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1787</v>
      </c>
      <c r="K1420" s="155" t="s">
        <v>1788</v>
      </c>
      <c r="L1420" s="17" t="s">
        <v>67</v>
      </c>
      <c r="M1420" s="13" t="s">
        <v>60</v>
      </c>
      <c r="N1420" s="13">
        <v>1</v>
      </c>
      <c r="O1420" s="13"/>
      <c r="P1420" s="33" t="str">
        <f t="shared" si="426"/>
        <v>MAIN UNIT</v>
      </c>
      <c r="Q1420" s="13" t="s">
        <v>61</v>
      </c>
      <c r="R1420" s="13" t="s">
        <v>62</v>
      </c>
      <c r="S1420" s="13" t="s">
        <v>49</v>
      </c>
      <c r="T1420" s="13" t="s">
        <v>78</v>
      </c>
      <c r="U1420" s="13" t="s">
        <v>79</v>
      </c>
      <c r="V1420" s="13" t="s">
        <v>80</v>
      </c>
      <c r="W1420" s="13" t="s">
        <v>64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  <c r="AU1420" s="22" t="s">
        <v>3757</v>
      </c>
    </row>
    <row r="1421" spans="1:47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55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2379</v>
      </c>
      <c r="K1421" s="155" t="s">
        <v>2380</v>
      </c>
      <c r="L1421" s="17" t="s">
        <v>516</v>
      </c>
      <c r="M1421" s="13" t="s">
        <v>60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61</v>
      </c>
      <c r="R1421" s="13" t="s">
        <v>62</v>
      </c>
      <c r="S1421" s="13" t="s">
        <v>51</v>
      </c>
      <c r="T1421" s="13" t="s">
        <v>1915</v>
      </c>
      <c r="U1421" s="13" t="s">
        <v>149</v>
      </c>
      <c r="V1421" s="13" t="s">
        <v>134</v>
      </c>
      <c r="W1421" s="13" t="s">
        <v>64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  <c r="AU1421" s="22" t="s">
        <v>3240</v>
      </c>
    </row>
    <row r="1422" spans="1:47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54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3042</v>
      </c>
      <c r="K1422" s="155" t="s">
        <v>3043</v>
      </c>
      <c r="L1422" s="17" t="s">
        <v>2906</v>
      </c>
      <c r="M1422" s="13" t="s">
        <v>2054</v>
      </c>
      <c r="N1422" s="13">
        <v>1</v>
      </c>
      <c r="O1422" s="13"/>
      <c r="P1422" s="33" t="str">
        <f t="shared" si="426"/>
        <v>MAIN UNIT</v>
      </c>
      <c r="Q1422" s="13" t="s">
        <v>68</v>
      </c>
      <c r="R1422" s="13" t="s">
        <v>2055</v>
      </c>
      <c r="S1422" s="13" t="s">
        <v>50</v>
      </c>
      <c r="T1422" s="13" t="s">
        <v>101</v>
      </c>
      <c r="U1422" s="13" t="s">
        <v>70</v>
      </c>
      <c r="V1422" s="13" t="s">
        <v>102</v>
      </c>
      <c r="W1422" s="13" t="s">
        <v>64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  <c r="AU1422" s="22" t="s">
        <v>3240</v>
      </c>
    </row>
    <row r="1423" spans="1:47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53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1913</v>
      </c>
      <c r="K1423" s="155" t="s">
        <v>1914</v>
      </c>
      <c r="L1423" s="17" t="s">
        <v>67</v>
      </c>
      <c r="M1423" s="13" t="s">
        <v>60</v>
      </c>
      <c r="N1423" s="13">
        <v>1</v>
      </c>
      <c r="O1423" s="13"/>
      <c r="P1423" s="33" t="str">
        <f t="shared" si="426"/>
        <v>MAIN UNIT</v>
      </c>
      <c r="Q1423" s="13" t="s">
        <v>68</v>
      </c>
      <c r="R1423" s="13" t="s">
        <v>62</v>
      </c>
      <c r="S1423" s="13" t="s">
        <v>50</v>
      </c>
      <c r="T1423" s="13" t="s">
        <v>1915</v>
      </c>
      <c r="U1423" s="13" t="s">
        <v>70</v>
      </c>
      <c r="V1423" s="13" t="s">
        <v>94</v>
      </c>
      <c r="W1423" s="13" t="s">
        <v>64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  <c r="AU1423" s="22" t="s">
        <v>3240</v>
      </c>
    </row>
    <row r="1424" spans="1:47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53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1913</v>
      </c>
      <c r="K1424" s="155" t="s">
        <v>1914</v>
      </c>
      <c r="L1424" s="17" t="s">
        <v>92</v>
      </c>
      <c r="M1424" s="13" t="s">
        <v>60</v>
      </c>
      <c r="N1424" s="13">
        <v>1</v>
      </c>
      <c r="O1424" s="13"/>
      <c r="P1424" s="33" t="str">
        <f t="shared" si="426"/>
        <v>MAIN UNIT</v>
      </c>
      <c r="Q1424" s="13" t="s">
        <v>68</v>
      </c>
      <c r="R1424" s="13" t="s">
        <v>62</v>
      </c>
      <c r="S1424" s="13" t="s">
        <v>50</v>
      </c>
      <c r="T1424" s="13" t="s">
        <v>1915</v>
      </c>
      <c r="U1424" s="13" t="s">
        <v>70</v>
      </c>
      <c r="V1424" s="13" t="s">
        <v>94</v>
      </c>
      <c r="W1424" s="13" t="s">
        <v>64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  <c r="AU1424" s="22" t="s">
        <v>3240</v>
      </c>
    </row>
    <row r="1425" spans="1:47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53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1913</v>
      </c>
      <c r="K1425" s="155" t="s">
        <v>1914</v>
      </c>
      <c r="L1425" s="17" t="s">
        <v>92</v>
      </c>
      <c r="M1425" s="13" t="s">
        <v>60</v>
      </c>
      <c r="N1425" s="13">
        <v>1</v>
      </c>
      <c r="O1425" s="13"/>
      <c r="P1425" s="33" t="str">
        <f t="shared" si="426"/>
        <v>MAIN UNIT</v>
      </c>
      <c r="Q1425" s="13" t="s">
        <v>68</v>
      </c>
      <c r="R1425" s="13" t="s">
        <v>62</v>
      </c>
      <c r="S1425" s="13" t="s">
        <v>50</v>
      </c>
      <c r="T1425" s="13" t="s">
        <v>1915</v>
      </c>
      <c r="U1425" s="13" t="s">
        <v>70</v>
      </c>
      <c r="V1425" s="13" t="s">
        <v>94</v>
      </c>
      <c r="W1425" s="13" t="s">
        <v>64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  <c r="AU1425" s="22" t="s">
        <v>3240</v>
      </c>
    </row>
    <row r="1426" spans="1:47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53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1913</v>
      </c>
      <c r="K1426" s="155" t="s">
        <v>1914</v>
      </c>
      <c r="L1426" s="17" t="s">
        <v>67</v>
      </c>
      <c r="M1426" s="13" t="s">
        <v>60</v>
      </c>
      <c r="N1426" s="13">
        <v>1</v>
      </c>
      <c r="O1426" s="13"/>
      <c r="P1426" s="33" t="str">
        <f t="shared" si="426"/>
        <v>MAIN UNIT</v>
      </c>
      <c r="Q1426" s="13" t="s">
        <v>68</v>
      </c>
      <c r="R1426" s="13" t="s">
        <v>62</v>
      </c>
      <c r="S1426" s="13" t="s">
        <v>50</v>
      </c>
      <c r="T1426" s="13" t="s">
        <v>1915</v>
      </c>
      <c r="U1426" s="13" t="s">
        <v>70</v>
      </c>
      <c r="V1426" s="13" t="s">
        <v>94</v>
      </c>
      <c r="W1426" s="13" t="s">
        <v>64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  <c r="AU1426" s="22" t="s">
        <v>3240</v>
      </c>
    </row>
    <row r="1427" spans="1:47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53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1913</v>
      </c>
      <c r="K1427" s="155" t="s">
        <v>1914</v>
      </c>
      <c r="L1427" s="17" t="s">
        <v>67</v>
      </c>
      <c r="M1427" s="13" t="s">
        <v>60</v>
      </c>
      <c r="N1427" s="13">
        <v>1</v>
      </c>
      <c r="O1427" s="13"/>
      <c r="P1427" s="33" t="str">
        <f t="shared" si="426"/>
        <v>MAIN UNIT</v>
      </c>
      <c r="Q1427" s="13" t="s">
        <v>68</v>
      </c>
      <c r="R1427" s="13" t="s">
        <v>62</v>
      </c>
      <c r="S1427" s="13" t="s">
        <v>50</v>
      </c>
      <c r="T1427" s="13" t="s">
        <v>1915</v>
      </c>
      <c r="U1427" s="13" t="s">
        <v>70</v>
      </c>
      <c r="V1427" s="13" t="s">
        <v>94</v>
      </c>
      <c r="W1427" s="13" t="s">
        <v>64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  <c r="AU1427" s="22" t="s">
        <v>3240</v>
      </c>
    </row>
    <row r="1428" spans="1:47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53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1913</v>
      </c>
      <c r="K1428" s="155" t="s">
        <v>1914</v>
      </c>
      <c r="L1428" s="17" t="s">
        <v>92</v>
      </c>
      <c r="M1428" s="13" t="s">
        <v>60</v>
      </c>
      <c r="N1428" s="13">
        <v>1</v>
      </c>
      <c r="O1428" s="13"/>
      <c r="P1428" s="33" t="str">
        <f t="shared" si="426"/>
        <v>MAIN UNIT</v>
      </c>
      <c r="Q1428" s="13" t="s">
        <v>68</v>
      </c>
      <c r="R1428" s="13" t="s">
        <v>62</v>
      </c>
      <c r="S1428" s="13" t="s">
        <v>50</v>
      </c>
      <c r="T1428" s="13" t="s">
        <v>1915</v>
      </c>
      <c r="U1428" s="13" t="s">
        <v>70</v>
      </c>
      <c r="V1428" s="13" t="s">
        <v>94</v>
      </c>
      <c r="W1428" s="13" t="s">
        <v>64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  <c r="AU1428" s="22" t="s">
        <v>3240</v>
      </c>
    </row>
    <row r="1429" spans="1:47" s="12" customFormat="1">
      <c r="A1429" s="33" t="str">
        <f t="shared" si="423"/>
        <v/>
      </c>
      <c r="B1429" s="152" t="s">
        <v>2584</v>
      </c>
      <c r="C1429" s="152" t="s">
        <v>2584</v>
      </c>
      <c r="D1429" s="33" t="b">
        <f t="shared" si="424"/>
        <v>0</v>
      </c>
      <c r="E1429" s="33" t="s">
        <v>2584</v>
      </c>
      <c r="F1429" s="152" t="s">
        <v>2584</v>
      </c>
      <c r="G1429" s="152" t="s">
        <v>2584</v>
      </c>
      <c r="H1429" s="155"/>
      <c r="I1429" s="33" t="str">
        <f t="shared" si="425"/>
        <v>TBA</v>
      </c>
      <c r="J1429" s="186" t="s">
        <v>2584</v>
      </c>
      <c r="K1429" s="155" t="s">
        <v>2599</v>
      </c>
      <c r="L1429" s="17" t="s">
        <v>92</v>
      </c>
      <c r="M1429" s="13" t="s">
        <v>60</v>
      </c>
      <c r="N1429" s="13">
        <v>1</v>
      </c>
      <c r="O1429" s="13"/>
      <c r="P1429" s="33" t="str">
        <f t="shared" si="426"/>
        <v>MAIN UNIT</v>
      </c>
      <c r="Q1429" s="13" t="s">
        <v>68</v>
      </c>
      <c r="R1429" s="13" t="s">
        <v>62</v>
      </c>
      <c r="S1429" s="13" t="s">
        <v>51</v>
      </c>
      <c r="T1429" s="13" t="s">
        <v>349</v>
      </c>
      <c r="U1429" s="13" t="s">
        <v>149</v>
      </c>
      <c r="V1429" s="13" t="s">
        <v>954</v>
      </c>
      <c r="W1429" s="13" t="s">
        <v>64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25672271.628318585</v>
      </c>
      <c r="AJ1429" s="19">
        <f t="shared" si="430"/>
        <v>3011547.4803982303</v>
      </c>
      <c r="AK1429" s="20">
        <f t="shared" si="431"/>
        <v>0.11730740169780109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  <c r="AU1429" s="22" t="s">
        <v>3240</v>
      </c>
    </row>
    <row r="1430" spans="1:47" s="12" customFormat="1">
      <c r="A1430" s="33" t="str">
        <f t="shared" si="423"/>
        <v/>
      </c>
      <c r="B1430" s="152" t="s">
        <v>2584</v>
      </c>
      <c r="C1430" s="152" t="s">
        <v>2584</v>
      </c>
      <c r="D1430" s="33" t="b">
        <f t="shared" si="424"/>
        <v>0</v>
      </c>
      <c r="E1430" s="33" t="s">
        <v>2584</v>
      </c>
      <c r="F1430" s="152" t="s">
        <v>2584</v>
      </c>
      <c r="G1430" s="152" t="s">
        <v>2584</v>
      </c>
      <c r="H1430" s="155"/>
      <c r="I1430" s="33" t="str">
        <f t="shared" si="425"/>
        <v>TBA</v>
      </c>
      <c r="J1430" s="186" t="s">
        <v>2584</v>
      </c>
      <c r="K1430" s="155" t="s">
        <v>2599</v>
      </c>
      <c r="L1430" s="17" t="s">
        <v>67</v>
      </c>
      <c r="M1430" s="13" t="s">
        <v>60</v>
      </c>
      <c r="N1430" s="13">
        <v>1</v>
      </c>
      <c r="O1430" s="13"/>
      <c r="P1430" s="33" t="str">
        <f t="shared" si="426"/>
        <v>MAIN UNIT</v>
      </c>
      <c r="Q1430" s="13" t="s">
        <v>68</v>
      </c>
      <c r="R1430" s="13" t="s">
        <v>62</v>
      </c>
      <c r="S1430" s="13" t="s">
        <v>51</v>
      </c>
      <c r="T1430" s="13" t="s">
        <v>349</v>
      </c>
      <c r="U1430" s="13" t="s">
        <v>149</v>
      </c>
      <c r="V1430" s="13" t="s">
        <v>954</v>
      </c>
      <c r="W1430" s="13" t="s">
        <v>64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25672271.628318585</v>
      </c>
      <c r="AJ1430" s="19">
        <f t="shared" si="430"/>
        <v>3011547.4803982303</v>
      </c>
      <c r="AK1430" s="20">
        <f t="shared" si="431"/>
        <v>0.11730740169780109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  <c r="AU1430" s="22" t="s">
        <v>3240</v>
      </c>
    </row>
    <row r="1431" spans="1:47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48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1473</v>
      </c>
      <c r="K1431" s="155" t="s">
        <v>1474</v>
      </c>
      <c r="L1431" s="17" t="s">
        <v>67</v>
      </c>
      <c r="M1431" s="13" t="s">
        <v>60</v>
      </c>
      <c r="N1431" s="13">
        <v>1</v>
      </c>
      <c r="O1431" s="13"/>
      <c r="P1431" s="33" t="str">
        <f t="shared" si="426"/>
        <v>MAIN UNIT</v>
      </c>
      <c r="Q1431" s="13" t="s">
        <v>68</v>
      </c>
      <c r="R1431" s="13" t="s">
        <v>62</v>
      </c>
      <c r="S1431" s="13" t="s">
        <v>51</v>
      </c>
      <c r="T1431" s="13" t="s">
        <v>159</v>
      </c>
      <c r="U1431" s="13" t="s">
        <v>149</v>
      </c>
      <c r="V1431" s="13" t="s">
        <v>954</v>
      </c>
      <c r="W1431" s="13" t="s">
        <v>64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  <c r="AU1431" s="22" t="s">
        <v>3240</v>
      </c>
    </row>
    <row r="1432" spans="1:47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185</v>
      </c>
      <c r="F1432" s="13" t="s">
        <v>185</v>
      </c>
      <c r="G1432" s="152" t="s">
        <v>1622</v>
      </c>
      <c r="H1432" s="155"/>
      <c r="I1432" s="33" t="str">
        <f t="shared" si="425"/>
        <v>Cancel</v>
      </c>
      <c r="J1432" s="186" t="s">
        <v>2103</v>
      </c>
      <c r="K1432" s="155" t="s">
        <v>1474</v>
      </c>
      <c r="L1432" s="17" t="s">
        <v>67</v>
      </c>
      <c r="M1432" s="13" t="s">
        <v>60</v>
      </c>
      <c r="N1432" s="13">
        <v>1</v>
      </c>
      <c r="O1432" s="13"/>
      <c r="P1432" s="33" t="str">
        <f t="shared" si="426"/>
        <v>MAIN UNIT</v>
      </c>
      <c r="Q1432" s="13" t="s">
        <v>61</v>
      </c>
      <c r="R1432" s="13" t="s">
        <v>62</v>
      </c>
      <c r="S1432" s="13" t="s">
        <v>51</v>
      </c>
      <c r="T1432" s="13" t="s">
        <v>159</v>
      </c>
      <c r="U1432" s="13" t="s">
        <v>149</v>
      </c>
      <c r="V1432" s="13" t="s">
        <v>954</v>
      </c>
      <c r="W1432" s="13" t="s">
        <v>64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499582152.5142017</v>
      </c>
      <c r="AJ1432" s="19">
        <f t="shared" si="430"/>
        <v>59520528.679470733</v>
      </c>
      <c r="AK1432" s="20">
        <f t="shared" si="431"/>
        <v>0.11914062257814291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  <c r="AU1432" s="22" t="s">
        <v>3240</v>
      </c>
    </row>
    <row r="1433" spans="1:47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55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2529</v>
      </c>
      <c r="K1433" s="155" t="s">
        <v>2530</v>
      </c>
      <c r="L1433" s="17" t="s">
        <v>67</v>
      </c>
      <c r="M1433" s="13" t="s">
        <v>60</v>
      </c>
      <c r="N1433" s="13">
        <v>1</v>
      </c>
      <c r="O1433" s="13"/>
      <c r="P1433" s="33" t="str">
        <f t="shared" si="426"/>
        <v>MAIN UNIT</v>
      </c>
      <c r="Q1433" s="13" t="s">
        <v>68</v>
      </c>
      <c r="R1433" s="13" t="s">
        <v>62</v>
      </c>
      <c r="S1433" s="13" t="s">
        <v>51</v>
      </c>
      <c r="T1433" s="13" t="s">
        <v>349</v>
      </c>
      <c r="U1433" s="13" t="s">
        <v>149</v>
      </c>
      <c r="V1433" s="13" t="s">
        <v>954</v>
      </c>
      <c r="W1433" s="13" t="s">
        <v>64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  <c r="AU1433" s="22" t="s">
        <v>3240</v>
      </c>
    </row>
    <row r="1434" spans="1:47" s="12" customFormat="1">
      <c r="A1434" s="33" t="str">
        <f t="shared" si="423"/>
        <v/>
      </c>
      <c r="B1434" s="152" t="s">
        <v>2584</v>
      </c>
      <c r="C1434" s="152" t="s">
        <v>2584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2584</v>
      </c>
      <c r="G1434" s="152" t="s">
        <v>2584</v>
      </c>
      <c r="H1434" s="155"/>
      <c r="I1434" s="33" t="str">
        <f t="shared" si="425"/>
        <v>TBA</v>
      </c>
      <c r="J1434" s="186" t="s">
        <v>2584</v>
      </c>
      <c r="K1434" s="155" t="s">
        <v>2605</v>
      </c>
      <c r="L1434" s="17" t="s">
        <v>2606</v>
      </c>
      <c r="M1434" s="13" t="s">
        <v>2607</v>
      </c>
      <c r="N1434" s="13">
        <v>1</v>
      </c>
      <c r="O1434" s="13"/>
      <c r="P1434" s="33" t="str">
        <f t="shared" si="426"/>
        <v>MAIN UNIT</v>
      </c>
      <c r="Q1434" s="13" t="s">
        <v>61</v>
      </c>
      <c r="R1434" s="13" t="s">
        <v>2055</v>
      </c>
      <c r="S1434" s="13" t="s">
        <v>51</v>
      </c>
      <c r="T1434" s="13" t="s">
        <v>2168</v>
      </c>
      <c r="U1434" s="13" t="s">
        <v>149</v>
      </c>
      <c r="V1434" s="13" t="s">
        <v>134</v>
      </c>
      <c r="W1434" s="13" t="s">
        <v>64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25672271.628318585</v>
      </c>
      <c r="AJ1434" s="19">
        <f t="shared" si="430"/>
        <v>3011547.4803982303</v>
      </c>
      <c r="AK1434" s="20">
        <f t="shared" si="431"/>
        <v>0.11730740169780109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  <c r="AU1434" s="22" t="s">
        <v>3240</v>
      </c>
    </row>
    <row r="1435" spans="1:47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54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2992</v>
      </c>
      <c r="K1435" s="155" t="s">
        <v>2605</v>
      </c>
      <c r="L1435" s="17" t="s">
        <v>2993</v>
      </c>
      <c r="M1435" s="13" t="s">
        <v>2832</v>
      </c>
      <c r="N1435" s="13">
        <v>1</v>
      </c>
      <c r="O1435" s="13"/>
      <c r="P1435" s="33" t="str">
        <f t="shared" si="426"/>
        <v>MAIN UNIT</v>
      </c>
      <c r="Q1435" s="13" t="s">
        <v>61</v>
      </c>
      <c r="R1435" s="13" t="s">
        <v>2055</v>
      </c>
      <c r="S1435" s="13" t="s">
        <v>51</v>
      </c>
      <c r="T1435" s="13" t="s">
        <v>2168</v>
      </c>
      <c r="U1435" s="13" t="s">
        <v>149</v>
      </c>
      <c r="V1435" s="13" t="s">
        <v>134</v>
      </c>
      <c r="W1435" s="13" t="s">
        <v>64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  <c r="AU1435" s="22" t="s">
        <v>3240</v>
      </c>
    </row>
    <row r="1436" spans="1:47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54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2994</v>
      </c>
      <c r="K1436" s="155" t="s">
        <v>2605</v>
      </c>
      <c r="L1436" s="17" t="s">
        <v>2956</v>
      </c>
      <c r="M1436" s="13" t="s">
        <v>2832</v>
      </c>
      <c r="N1436" s="13">
        <v>1</v>
      </c>
      <c r="O1436" s="13"/>
      <c r="P1436" s="33" t="str">
        <f t="shared" si="426"/>
        <v>MAIN UNIT</v>
      </c>
      <c r="Q1436" s="13" t="s">
        <v>61</v>
      </c>
      <c r="R1436" s="13" t="s">
        <v>2055</v>
      </c>
      <c r="S1436" s="13" t="s">
        <v>51</v>
      </c>
      <c r="T1436" s="13" t="s">
        <v>2168</v>
      </c>
      <c r="U1436" s="13" t="s">
        <v>149</v>
      </c>
      <c r="V1436" s="13" t="s">
        <v>134</v>
      </c>
      <c r="W1436" s="13" t="s">
        <v>64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  <c r="AU1436" s="22" t="s">
        <v>3240</v>
      </c>
    </row>
    <row r="1437" spans="1:47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53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3025</v>
      </c>
      <c r="K1437" s="155" t="s">
        <v>2605</v>
      </c>
      <c r="L1437" s="17" t="s">
        <v>2956</v>
      </c>
      <c r="M1437" s="13" t="s">
        <v>2832</v>
      </c>
      <c r="N1437" s="13">
        <v>1</v>
      </c>
      <c r="O1437" s="13"/>
      <c r="P1437" s="33" t="str">
        <f t="shared" si="426"/>
        <v>MAIN UNIT</v>
      </c>
      <c r="Q1437" s="13" t="s">
        <v>68</v>
      </c>
      <c r="R1437" s="13" t="s">
        <v>2055</v>
      </c>
      <c r="S1437" s="13" t="s">
        <v>51</v>
      </c>
      <c r="T1437" s="13" t="s">
        <v>2168</v>
      </c>
      <c r="U1437" s="13" t="s">
        <v>149</v>
      </c>
      <c r="V1437" s="13" t="s">
        <v>134</v>
      </c>
      <c r="W1437" s="13" t="s">
        <v>64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  <c r="AU1437" s="22" t="s">
        <v>3240</v>
      </c>
    </row>
    <row r="1438" spans="1:47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53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1611</v>
      </c>
      <c r="K1438" s="155" t="s">
        <v>1612</v>
      </c>
      <c r="L1438" s="17" t="s">
        <v>92</v>
      </c>
      <c r="M1438" s="13" t="s">
        <v>60</v>
      </c>
      <c r="N1438" s="13">
        <v>1</v>
      </c>
      <c r="O1438" s="13"/>
      <c r="P1438" s="33" t="str">
        <f t="shared" si="426"/>
        <v>MAIN UNIT</v>
      </c>
      <c r="Q1438" s="13" t="s">
        <v>68</v>
      </c>
      <c r="R1438" s="13" t="s">
        <v>62</v>
      </c>
      <c r="S1438" s="13" t="s">
        <v>52</v>
      </c>
      <c r="T1438" s="13" t="s">
        <v>412</v>
      </c>
      <c r="U1438" s="13" t="s">
        <v>1077</v>
      </c>
      <c r="V1438" s="13" t="s">
        <v>143</v>
      </c>
      <c r="W1438" s="13" t="s">
        <v>64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1613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  <c r="AU1438" s="22" t="s">
        <v>3240</v>
      </c>
    </row>
    <row r="1439" spans="1:47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48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1487</v>
      </c>
      <c r="K1439" s="155" t="s">
        <v>1488</v>
      </c>
      <c r="L1439" s="17" t="s">
        <v>67</v>
      </c>
      <c r="M1439" s="13" t="s">
        <v>60</v>
      </c>
      <c r="N1439" s="13">
        <v>1</v>
      </c>
      <c r="O1439" s="13"/>
      <c r="P1439" s="33" t="str">
        <f t="shared" si="426"/>
        <v>MAIN UNIT</v>
      </c>
      <c r="Q1439" s="13" t="s">
        <v>61</v>
      </c>
      <c r="R1439" s="13" t="s">
        <v>62</v>
      </c>
      <c r="S1439" s="13" t="s">
        <v>52</v>
      </c>
      <c r="T1439" s="13" t="s">
        <v>176</v>
      </c>
      <c r="U1439" s="13" t="s">
        <v>177</v>
      </c>
      <c r="V1439" s="13" t="s">
        <v>178</v>
      </c>
      <c r="W1439" s="13" t="s">
        <v>64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  <c r="AU1439" s="22" t="s">
        <v>3240</v>
      </c>
    </row>
    <row r="1440" spans="1:47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41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410</v>
      </c>
      <c r="K1440" s="155" t="s">
        <v>411</v>
      </c>
      <c r="L1440" s="17" t="s">
        <v>100</v>
      </c>
      <c r="M1440" s="13" t="s">
        <v>60</v>
      </c>
      <c r="N1440" s="13">
        <v>1</v>
      </c>
      <c r="O1440" s="13"/>
      <c r="P1440" s="33" t="str">
        <f t="shared" si="426"/>
        <v>MAIN UNIT</v>
      </c>
      <c r="Q1440" s="13" t="s">
        <v>68</v>
      </c>
      <c r="R1440" s="13" t="s">
        <v>62</v>
      </c>
      <c r="S1440" s="13" t="s">
        <v>52</v>
      </c>
      <c r="T1440" s="13" t="s">
        <v>412</v>
      </c>
      <c r="U1440" s="13" t="s">
        <v>142</v>
      </c>
      <c r="V1440" s="13" t="s">
        <v>143</v>
      </c>
      <c r="W1440" s="13" t="s">
        <v>64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  <c r="AU1440" s="22" t="s">
        <v>3240</v>
      </c>
    </row>
    <row r="1441" spans="1:47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41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746</v>
      </c>
      <c r="K1441" s="155" t="s">
        <v>411</v>
      </c>
      <c r="L1441" s="17" t="s">
        <v>747</v>
      </c>
      <c r="M1441" s="13" t="s">
        <v>60</v>
      </c>
      <c r="N1441" s="13">
        <v>1</v>
      </c>
      <c r="O1441" s="13"/>
      <c r="P1441" s="33" t="str">
        <f t="shared" si="426"/>
        <v>MAIN UNIT</v>
      </c>
      <c r="Q1441" s="13" t="s">
        <v>61</v>
      </c>
      <c r="R1441" s="13" t="s">
        <v>62</v>
      </c>
      <c r="S1441" s="13" t="s">
        <v>52</v>
      </c>
      <c r="T1441" s="13" t="s">
        <v>412</v>
      </c>
      <c r="U1441" s="13" t="s">
        <v>142</v>
      </c>
      <c r="V1441" s="13" t="s">
        <v>143</v>
      </c>
      <c r="W1441" s="13" t="s">
        <v>64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  <c r="AU1441" s="22" t="s">
        <v>3240</v>
      </c>
    </row>
    <row r="1442" spans="1:47" s="12" customFormat="1">
      <c r="A1442" s="33" t="str">
        <f t="shared" si="423"/>
        <v>cancel</v>
      </c>
      <c r="B1442" s="152"/>
      <c r="C1442" s="152" t="s">
        <v>185</v>
      </c>
      <c r="D1442" s="33" t="str">
        <f t="shared" si="424"/>
        <v/>
      </c>
      <c r="E1442" s="33" t="s">
        <v>185</v>
      </c>
      <c r="F1442" s="13" t="s">
        <v>185</v>
      </c>
      <c r="G1442" s="152" t="s">
        <v>185</v>
      </c>
      <c r="H1442" s="155"/>
      <c r="I1442" s="33" t="str">
        <f t="shared" si="425"/>
        <v>Cancel</v>
      </c>
      <c r="J1442" s="186" t="s">
        <v>2754</v>
      </c>
      <c r="K1442" s="155" t="s">
        <v>411</v>
      </c>
      <c r="L1442" s="17" t="s">
        <v>67</v>
      </c>
      <c r="M1442" s="13" t="s">
        <v>60</v>
      </c>
      <c r="N1442" s="13">
        <v>1</v>
      </c>
      <c r="O1442" s="13"/>
      <c r="P1442" s="33" t="str">
        <f t="shared" si="426"/>
        <v>MAIN UNIT</v>
      </c>
      <c r="Q1442" s="13" t="s">
        <v>61</v>
      </c>
      <c r="R1442" s="13" t="s">
        <v>62</v>
      </c>
      <c r="S1442" s="13" t="s">
        <v>52</v>
      </c>
      <c r="T1442" s="13" t="s">
        <v>412</v>
      </c>
      <c r="U1442" s="13" t="s">
        <v>1077</v>
      </c>
      <c r="V1442" s="13" t="s">
        <v>143</v>
      </c>
      <c r="W1442" s="13" t="s">
        <v>64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499582152.5142017</v>
      </c>
      <c r="AJ1442" s="19">
        <f t="shared" si="430"/>
        <v>59520528.679470733</v>
      </c>
      <c r="AK1442" s="20">
        <f t="shared" si="431"/>
        <v>0.11914062257814291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  <c r="AU1442" s="22" t="s">
        <v>3240</v>
      </c>
    </row>
    <row r="1443" spans="1:47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3381</v>
      </c>
      <c r="K1443" s="29" t="s">
        <v>2133</v>
      </c>
      <c r="L1443" s="17" t="s">
        <v>92</v>
      </c>
      <c r="M1443" s="22" t="s">
        <v>60</v>
      </c>
      <c r="N1443" s="22">
        <v>1</v>
      </c>
      <c r="O1443" s="22"/>
      <c r="P1443" s="33" t="str">
        <f t="shared" si="426"/>
        <v>MAIN UNIT</v>
      </c>
      <c r="Q1443" s="13" t="s">
        <v>61</v>
      </c>
      <c r="R1443" s="22" t="s">
        <v>62</v>
      </c>
      <c r="S1443" s="22" t="s">
        <v>49</v>
      </c>
      <c r="T1443" s="22" t="s">
        <v>78</v>
      </c>
      <c r="U1443" s="22" t="s">
        <v>1071</v>
      </c>
      <c r="V1443" s="22" t="s">
        <v>2011</v>
      </c>
      <c r="W1443" s="22" t="s">
        <v>109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  <c r="AU1443" s="22" t="s">
        <v>3751</v>
      </c>
    </row>
    <row r="1444" spans="1:47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3381</v>
      </c>
      <c r="K1444" s="29" t="s">
        <v>2133</v>
      </c>
      <c r="L1444" s="17" t="s">
        <v>67</v>
      </c>
      <c r="M1444" s="22" t="s">
        <v>60</v>
      </c>
      <c r="N1444" s="22">
        <v>1</v>
      </c>
      <c r="O1444" s="22"/>
      <c r="P1444" s="33" t="str">
        <f t="shared" si="426"/>
        <v>MAIN UNIT</v>
      </c>
      <c r="Q1444" s="13" t="s">
        <v>61</v>
      </c>
      <c r="R1444" s="22" t="s">
        <v>62</v>
      </c>
      <c r="S1444" s="22" t="s">
        <v>49</v>
      </c>
      <c r="T1444" s="22" t="s">
        <v>78</v>
      </c>
      <c r="U1444" s="22" t="s">
        <v>1071</v>
      </c>
      <c r="V1444" s="22" t="s">
        <v>2011</v>
      </c>
      <c r="W1444" s="22" t="s">
        <v>109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  <c r="AU1444" s="22" t="s">
        <v>3751</v>
      </c>
    </row>
    <row r="1445" spans="1:47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54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2301</v>
      </c>
      <c r="K1445" s="155" t="s">
        <v>2302</v>
      </c>
      <c r="L1445" s="17" t="s">
        <v>67</v>
      </c>
      <c r="M1445" s="13" t="s">
        <v>60</v>
      </c>
      <c r="N1445" s="13">
        <v>1</v>
      </c>
      <c r="O1445" s="13"/>
      <c r="P1445" s="33" t="str">
        <f t="shared" si="426"/>
        <v>MAIN UNIT</v>
      </c>
      <c r="Q1445" s="13" t="s">
        <v>68</v>
      </c>
      <c r="R1445" s="13" t="s">
        <v>62</v>
      </c>
      <c r="S1445" s="13" t="s">
        <v>52</v>
      </c>
      <c r="T1445" s="13" t="s">
        <v>2303</v>
      </c>
      <c r="U1445" s="13" t="s">
        <v>1077</v>
      </c>
      <c r="V1445" s="13" t="s">
        <v>143</v>
      </c>
      <c r="W1445" s="13" t="s">
        <v>64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  <c r="AU1445" s="22" t="s">
        <v>3240</v>
      </c>
    </row>
    <row r="1446" spans="1:47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3113</v>
      </c>
      <c r="K1446" s="29" t="s">
        <v>2302</v>
      </c>
      <c r="L1446" s="17" t="s">
        <v>67</v>
      </c>
      <c r="M1446" s="22" t="s">
        <v>60</v>
      </c>
      <c r="N1446" s="22">
        <v>1</v>
      </c>
      <c r="O1446" s="22"/>
      <c r="P1446" s="33" t="str">
        <f t="shared" si="426"/>
        <v>MAIN UNIT</v>
      </c>
      <c r="Q1446" s="13" t="s">
        <v>61</v>
      </c>
      <c r="R1446" s="22" t="s">
        <v>62</v>
      </c>
      <c r="S1446" s="22" t="s">
        <v>52</v>
      </c>
      <c r="T1446" s="22" t="s">
        <v>412</v>
      </c>
      <c r="U1446" s="22" t="s">
        <v>1077</v>
      </c>
      <c r="V1446" s="22" t="s">
        <v>143</v>
      </c>
      <c r="W1446" s="22" t="s">
        <v>64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23146578.081415929</v>
      </c>
      <c r="AJ1446" s="27">
        <f t="shared" si="430"/>
        <v>2745231.3889985834</v>
      </c>
      <c r="AK1446" s="28">
        <f t="shared" si="431"/>
        <v>0.11860204041143742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  <c r="AU1446" s="22" t="s">
        <v>3240</v>
      </c>
    </row>
    <row r="1447" spans="1:47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41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289</v>
      </c>
      <c r="K1447" s="155" t="s">
        <v>530</v>
      </c>
      <c r="L1447" s="17" t="s">
        <v>67</v>
      </c>
      <c r="M1447" s="13" t="s">
        <v>60</v>
      </c>
      <c r="N1447" s="13">
        <v>1</v>
      </c>
      <c r="O1447" s="13"/>
      <c r="P1447" s="33" t="str">
        <f t="shared" si="426"/>
        <v>MAIN UNIT</v>
      </c>
      <c r="Q1447" s="13" t="s">
        <v>61</v>
      </c>
      <c r="R1447" s="13" t="s">
        <v>62</v>
      </c>
      <c r="S1447" s="13" t="s">
        <v>52</v>
      </c>
      <c r="T1447" s="13" t="s">
        <v>412</v>
      </c>
      <c r="U1447" s="13" t="s">
        <v>142</v>
      </c>
      <c r="V1447" s="13" t="s">
        <v>143</v>
      </c>
      <c r="W1447" s="13" t="s">
        <v>64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  <c r="AU1447" s="22" t="s">
        <v>3240</v>
      </c>
    </row>
    <row r="1448" spans="1:47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48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1096</v>
      </c>
      <c r="K1448" s="155" t="s">
        <v>1097</v>
      </c>
      <c r="L1448" s="17" t="s">
        <v>67</v>
      </c>
      <c r="M1448" s="13" t="s">
        <v>60</v>
      </c>
      <c r="N1448" s="13">
        <v>1</v>
      </c>
      <c r="O1448" s="13"/>
      <c r="P1448" s="33" t="str">
        <f t="shared" si="426"/>
        <v>MAIN UNIT</v>
      </c>
      <c r="Q1448" s="13" t="s">
        <v>68</v>
      </c>
      <c r="R1448" s="13" t="s">
        <v>62</v>
      </c>
      <c r="S1448" s="13" t="s">
        <v>52</v>
      </c>
      <c r="T1448" s="13" t="s">
        <v>412</v>
      </c>
      <c r="U1448" s="13" t="s">
        <v>1077</v>
      </c>
      <c r="V1448" s="13" t="s">
        <v>143</v>
      </c>
      <c r="W1448" s="13" t="s">
        <v>64</v>
      </c>
      <c r="X1448" s="135">
        <v>940000</v>
      </c>
      <c r="Y1448" s="156" t="s">
        <v>1058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  <c r="AU1448" s="22" t="s">
        <v>3240</v>
      </c>
    </row>
    <row r="1449" spans="1:47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48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1096</v>
      </c>
      <c r="K1449" s="155" t="s">
        <v>1097</v>
      </c>
      <c r="L1449" s="17" t="s">
        <v>67</v>
      </c>
      <c r="M1449" s="13" t="s">
        <v>60</v>
      </c>
      <c r="N1449" s="13">
        <v>1</v>
      </c>
      <c r="O1449" s="13"/>
      <c r="P1449" s="33" t="str">
        <f t="shared" si="426"/>
        <v>MAIN UNIT</v>
      </c>
      <c r="Q1449" s="13" t="s">
        <v>68</v>
      </c>
      <c r="R1449" s="13" t="s">
        <v>62</v>
      </c>
      <c r="S1449" s="13" t="s">
        <v>52</v>
      </c>
      <c r="T1449" s="13" t="s">
        <v>412</v>
      </c>
      <c r="U1449" s="13" t="s">
        <v>1077</v>
      </c>
      <c r="V1449" s="13" t="s">
        <v>143</v>
      </c>
      <c r="W1449" s="13" t="s">
        <v>64</v>
      </c>
      <c r="X1449" s="135">
        <v>940000</v>
      </c>
      <c r="Y1449" s="156" t="s">
        <v>1058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  <c r="AU1449" s="22" t="s">
        <v>3240</v>
      </c>
    </row>
    <row r="1450" spans="1:47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53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1969</v>
      </c>
      <c r="K1450" s="155" t="s">
        <v>1970</v>
      </c>
      <c r="L1450" s="17" t="s">
        <v>92</v>
      </c>
      <c r="M1450" s="13" t="s">
        <v>60</v>
      </c>
      <c r="N1450" s="13">
        <v>1</v>
      </c>
      <c r="O1450" s="13"/>
      <c r="P1450" s="33" t="str">
        <f t="shared" si="426"/>
        <v>MAIN UNIT</v>
      </c>
      <c r="Q1450" s="13" t="s">
        <v>61</v>
      </c>
      <c r="R1450" s="13" t="s">
        <v>62</v>
      </c>
      <c r="S1450" s="13" t="s">
        <v>49</v>
      </c>
      <c r="T1450" s="13" t="s">
        <v>78</v>
      </c>
      <c r="U1450" s="13" t="s">
        <v>1971</v>
      </c>
      <c r="V1450" s="13" t="s">
        <v>121</v>
      </c>
      <c r="W1450" s="13" t="s">
        <v>109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  <c r="AU1450" s="22" t="s">
        <v>3752</v>
      </c>
    </row>
    <row r="1451" spans="1:47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53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1969</v>
      </c>
      <c r="K1451" s="155" t="s">
        <v>1970</v>
      </c>
      <c r="L1451" s="17" t="s">
        <v>67</v>
      </c>
      <c r="M1451" s="13" t="s">
        <v>60</v>
      </c>
      <c r="N1451" s="13">
        <v>1</v>
      </c>
      <c r="O1451" s="13"/>
      <c r="P1451" s="33" t="str">
        <f t="shared" si="426"/>
        <v>MAIN UNIT</v>
      </c>
      <c r="Q1451" s="13" t="s">
        <v>61</v>
      </c>
      <c r="R1451" s="13" t="s">
        <v>62</v>
      </c>
      <c r="S1451" s="13" t="s">
        <v>49</v>
      </c>
      <c r="T1451" s="13" t="s">
        <v>78</v>
      </c>
      <c r="U1451" s="13" t="s">
        <v>1971</v>
      </c>
      <c r="V1451" s="13" t="s">
        <v>121</v>
      </c>
      <c r="W1451" s="13" t="s">
        <v>109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  <c r="AU1451" s="22" t="s">
        <v>3752</v>
      </c>
    </row>
    <row r="1452" spans="1:47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54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1969</v>
      </c>
      <c r="K1452" s="155" t="s">
        <v>1970</v>
      </c>
      <c r="L1452" s="17" t="s">
        <v>92</v>
      </c>
      <c r="M1452" s="13" t="s">
        <v>60</v>
      </c>
      <c r="N1452" s="13">
        <v>1</v>
      </c>
      <c r="O1452" s="13"/>
      <c r="P1452" s="33" t="str">
        <f t="shared" si="426"/>
        <v>MAIN UNIT</v>
      </c>
      <c r="Q1452" s="13" t="s">
        <v>61</v>
      </c>
      <c r="R1452" s="13" t="s">
        <v>62</v>
      </c>
      <c r="S1452" s="13" t="s">
        <v>52</v>
      </c>
      <c r="T1452" s="13" t="s">
        <v>78</v>
      </c>
      <c r="U1452" s="13" t="s">
        <v>1971</v>
      </c>
      <c r="V1452" s="13" t="s">
        <v>121</v>
      </c>
      <c r="W1452" s="13" t="s">
        <v>109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  <c r="AU1452" s="22" t="s">
        <v>3752</v>
      </c>
    </row>
    <row r="1453" spans="1:47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54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1969</v>
      </c>
      <c r="K1453" s="155" t="s">
        <v>1970</v>
      </c>
      <c r="L1453" s="17" t="s">
        <v>67</v>
      </c>
      <c r="M1453" s="13" t="s">
        <v>60</v>
      </c>
      <c r="N1453" s="13">
        <v>1</v>
      </c>
      <c r="O1453" s="13"/>
      <c r="P1453" s="33" t="str">
        <f t="shared" si="426"/>
        <v>MAIN UNIT</v>
      </c>
      <c r="Q1453" s="13" t="s">
        <v>61</v>
      </c>
      <c r="R1453" s="13" t="s">
        <v>62</v>
      </c>
      <c r="S1453" s="13" t="s">
        <v>52</v>
      </c>
      <c r="T1453" s="13" t="s">
        <v>78</v>
      </c>
      <c r="U1453" s="13" t="s">
        <v>1971</v>
      </c>
      <c r="V1453" s="13" t="s">
        <v>121</v>
      </c>
      <c r="W1453" s="13" t="s">
        <v>109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  <c r="AU1453" s="22" t="s">
        <v>3752</v>
      </c>
    </row>
    <row r="1454" spans="1:47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54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2299</v>
      </c>
      <c r="K1454" s="155" t="s">
        <v>1970</v>
      </c>
      <c r="L1454" s="17" t="s">
        <v>92</v>
      </c>
      <c r="M1454" s="13" t="s">
        <v>60</v>
      </c>
      <c r="N1454" s="13">
        <v>1</v>
      </c>
      <c r="O1454" s="13"/>
      <c r="P1454" s="33" t="str">
        <f t="shared" si="426"/>
        <v>MAIN UNIT</v>
      </c>
      <c r="Q1454" s="13" t="s">
        <v>61</v>
      </c>
      <c r="R1454" s="13" t="s">
        <v>62</v>
      </c>
      <c r="S1454" s="13" t="s">
        <v>49</v>
      </c>
      <c r="T1454" s="13" t="s">
        <v>78</v>
      </c>
      <c r="U1454" s="13" t="s">
        <v>79</v>
      </c>
      <c r="V1454" s="13" t="s">
        <v>121</v>
      </c>
      <c r="W1454" s="13" t="s">
        <v>64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  <c r="AU1454" s="22" t="s">
        <v>3757</v>
      </c>
    </row>
    <row r="1455" spans="1:47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54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2299</v>
      </c>
      <c r="K1455" s="155" t="s">
        <v>1970</v>
      </c>
      <c r="L1455" s="17" t="s">
        <v>92</v>
      </c>
      <c r="M1455" s="13" t="s">
        <v>60</v>
      </c>
      <c r="N1455" s="13">
        <v>1</v>
      </c>
      <c r="O1455" s="13"/>
      <c r="P1455" s="33" t="str">
        <f t="shared" si="426"/>
        <v>MAIN UNIT</v>
      </c>
      <c r="Q1455" s="13" t="s">
        <v>61</v>
      </c>
      <c r="R1455" s="13" t="s">
        <v>62</v>
      </c>
      <c r="S1455" s="13" t="s">
        <v>49</v>
      </c>
      <c r="T1455" s="13" t="s">
        <v>78</v>
      </c>
      <c r="U1455" s="13" t="s">
        <v>79</v>
      </c>
      <c r="V1455" s="13" t="s">
        <v>121</v>
      </c>
      <c r="W1455" s="13" t="s">
        <v>64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  <c r="AU1455" s="22" t="s">
        <v>3757</v>
      </c>
    </row>
    <row r="1456" spans="1:47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185</v>
      </c>
      <c r="F1456" s="13" t="s">
        <v>185</v>
      </c>
      <c r="G1456" s="152" t="s">
        <v>185</v>
      </c>
      <c r="H1456" s="155"/>
      <c r="I1456" s="33" t="str">
        <f t="shared" si="425"/>
        <v>Cancel</v>
      </c>
      <c r="J1456" s="186" t="s">
        <v>2621</v>
      </c>
      <c r="K1456" s="155" t="s">
        <v>1970</v>
      </c>
      <c r="L1456" s="17" t="s">
        <v>92</v>
      </c>
      <c r="M1456" s="13" t="s">
        <v>60</v>
      </c>
      <c r="N1456" s="13">
        <v>1</v>
      </c>
      <c r="O1456" s="13"/>
      <c r="P1456" s="33" t="str">
        <f t="shared" si="426"/>
        <v>MAIN UNIT</v>
      </c>
      <c r="Q1456" s="13" t="s">
        <v>61</v>
      </c>
      <c r="R1456" s="13" t="s">
        <v>62</v>
      </c>
      <c r="S1456" s="13" t="s">
        <v>49</v>
      </c>
      <c r="T1456" s="13" t="s">
        <v>78</v>
      </c>
      <c r="U1456" s="13" t="s">
        <v>1971</v>
      </c>
      <c r="V1456" s="13" t="s">
        <v>121</v>
      </c>
      <c r="W1456" s="13" t="s">
        <v>109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499582152.5142017</v>
      </c>
      <c r="AJ1456" s="19">
        <f t="shared" si="430"/>
        <v>59520528.679470733</v>
      </c>
      <c r="AK1456" s="20">
        <f t="shared" si="431"/>
        <v>0.11914062257814291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  <c r="AU1456" s="22" t="s">
        <v>3752</v>
      </c>
    </row>
    <row r="1457" spans="1:47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185</v>
      </c>
      <c r="F1457" s="13" t="s">
        <v>185</v>
      </c>
      <c r="G1457" s="152" t="s">
        <v>185</v>
      </c>
      <c r="H1457" s="155"/>
      <c r="I1457" s="33" t="str">
        <f t="shared" si="425"/>
        <v>Cancel</v>
      </c>
      <c r="J1457" s="186" t="s">
        <v>2621</v>
      </c>
      <c r="K1457" s="155" t="s">
        <v>1970</v>
      </c>
      <c r="L1457" s="17" t="s">
        <v>92</v>
      </c>
      <c r="M1457" s="13" t="s">
        <v>60</v>
      </c>
      <c r="N1457" s="13">
        <v>1</v>
      </c>
      <c r="O1457" s="13"/>
      <c r="P1457" s="33" t="str">
        <f t="shared" si="426"/>
        <v>MAIN UNIT</v>
      </c>
      <c r="Q1457" s="13" t="s">
        <v>61</v>
      </c>
      <c r="R1457" s="13" t="s">
        <v>62</v>
      </c>
      <c r="S1457" s="13" t="s">
        <v>49</v>
      </c>
      <c r="T1457" s="13" t="s">
        <v>78</v>
      </c>
      <c r="U1457" s="13" t="s">
        <v>1971</v>
      </c>
      <c r="V1457" s="13" t="s">
        <v>121</v>
      </c>
      <c r="W1457" s="13" t="s">
        <v>109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499582152.5142017</v>
      </c>
      <c r="AJ1457" s="19">
        <f t="shared" si="430"/>
        <v>59520528.679470733</v>
      </c>
      <c r="AK1457" s="20">
        <f t="shared" si="431"/>
        <v>0.11914062257814291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  <c r="AU1457" s="22" t="s">
        <v>3752</v>
      </c>
    </row>
    <row r="1458" spans="1:47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185</v>
      </c>
      <c r="F1458" s="13" t="s">
        <v>185</v>
      </c>
      <c r="G1458" s="152" t="s">
        <v>185</v>
      </c>
      <c r="H1458" s="155"/>
      <c r="I1458" s="33" t="str">
        <f t="shared" si="425"/>
        <v>Cancel</v>
      </c>
      <c r="J1458" s="186" t="s">
        <v>2621</v>
      </c>
      <c r="K1458" s="155" t="s">
        <v>1970</v>
      </c>
      <c r="L1458" s="17" t="s">
        <v>92</v>
      </c>
      <c r="M1458" s="13" t="s">
        <v>60</v>
      </c>
      <c r="N1458" s="13">
        <v>1</v>
      </c>
      <c r="O1458" s="13"/>
      <c r="P1458" s="33" t="str">
        <f t="shared" si="426"/>
        <v>MAIN UNIT</v>
      </c>
      <c r="Q1458" s="13" t="s">
        <v>61</v>
      </c>
      <c r="R1458" s="13" t="s">
        <v>62</v>
      </c>
      <c r="S1458" s="13" t="s">
        <v>49</v>
      </c>
      <c r="T1458" s="13" t="s">
        <v>78</v>
      </c>
      <c r="U1458" s="13" t="s">
        <v>1971</v>
      </c>
      <c r="V1458" s="13" t="s">
        <v>121</v>
      </c>
      <c r="W1458" s="13" t="s">
        <v>109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499582152.5142017</v>
      </c>
      <c r="AJ1458" s="19">
        <f t="shared" si="430"/>
        <v>59520528.679470733</v>
      </c>
      <c r="AK1458" s="20">
        <f t="shared" si="431"/>
        <v>0.11914062257814291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  <c r="AU1458" s="22" t="s">
        <v>3752</v>
      </c>
    </row>
    <row r="1459" spans="1:47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185</v>
      </c>
      <c r="F1459" s="13" t="s">
        <v>185</v>
      </c>
      <c r="G1459" s="152" t="s">
        <v>185</v>
      </c>
      <c r="H1459" s="155"/>
      <c r="I1459" s="33" t="str">
        <f t="shared" si="425"/>
        <v>Cancel</v>
      </c>
      <c r="J1459" s="186" t="s">
        <v>2621</v>
      </c>
      <c r="K1459" s="155" t="s">
        <v>1970</v>
      </c>
      <c r="L1459" s="17" t="s">
        <v>92</v>
      </c>
      <c r="M1459" s="13" t="s">
        <v>60</v>
      </c>
      <c r="N1459" s="13">
        <v>1</v>
      </c>
      <c r="O1459" s="13"/>
      <c r="P1459" s="33" t="str">
        <f t="shared" si="426"/>
        <v>MAIN UNIT</v>
      </c>
      <c r="Q1459" s="13" t="s">
        <v>61</v>
      </c>
      <c r="R1459" s="13" t="s">
        <v>62</v>
      </c>
      <c r="S1459" s="13" t="s">
        <v>49</v>
      </c>
      <c r="T1459" s="13" t="s">
        <v>78</v>
      </c>
      <c r="U1459" s="13" t="s">
        <v>1971</v>
      </c>
      <c r="V1459" s="13" t="s">
        <v>121</v>
      </c>
      <c r="W1459" s="13" t="s">
        <v>109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499582152.5142017</v>
      </c>
      <c r="AJ1459" s="19">
        <f t="shared" si="430"/>
        <v>59520528.679470733</v>
      </c>
      <c r="AK1459" s="20">
        <f t="shared" si="431"/>
        <v>0.11914062257814291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  <c r="AU1459" s="22" t="s">
        <v>3752</v>
      </c>
    </row>
    <row r="1460" spans="1:47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185</v>
      </c>
      <c r="F1460" s="13" t="s">
        <v>185</v>
      </c>
      <c r="G1460" s="152" t="s">
        <v>185</v>
      </c>
      <c r="H1460" s="155"/>
      <c r="I1460" s="33" t="str">
        <f t="shared" si="425"/>
        <v>Cancel</v>
      </c>
      <c r="J1460" s="186" t="s">
        <v>2621</v>
      </c>
      <c r="K1460" s="155" t="s">
        <v>1970</v>
      </c>
      <c r="L1460" s="17" t="s">
        <v>92</v>
      </c>
      <c r="M1460" s="13" t="s">
        <v>60</v>
      </c>
      <c r="N1460" s="13">
        <v>1</v>
      </c>
      <c r="O1460" s="13"/>
      <c r="P1460" s="33" t="str">
        <f t="shared" si="426"/>
        <v>MAIN UNIT</v>
      </c>
      <c r="Q1460" s="13" t="s">
        <v>61</v>
      </c>
      <c r="R1460" s="13" t="s">
        <v>62</v>
      </c>
      <c r="S1460" s="13" t="s">
        <v>49</v>
      </c>
      <c r="T1460" s="13" t="s">
        <v>78</v>
      </c>
      <c r="U1460" s="13" t="s">
        <v>1971</v>
      </c>
      <c r="V1460" s="13" t="s">
        <v>121</v>
      </c>
      <c r="W1460" s="13" t="s">
        <v>109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499582152.5142017</v>
      </c>
      <c r="AJ1460" s="19">
        <f t="shared" si="430"/>
        <v>59520528.679470733</v>
      </c>
      <c r="AK1460" s="20">
        <f t="shared" si="431"/>
        <v>0.11914062257814291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  <c r="AU1460" s="22" t="s">
        <v>3752</v>
      </c>
    </row>
    <row r="1461" spans="1:47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185</v>
      </c>
      <c r="F1461" s="13" t="s">
        <v>185</v>
      </c>
      <c r="G1461" s="152" t="s">
        <v>185</v>
      </c>
      <c r="H1461" s="155"/>
      <c r="I1461" s="33" t="str">
        <f t="shared" si="425"/>
        <v>Cancel</v>
      </c>
      <c r="J1461" s="186" t="s">
        <v>2621</v>
      </c>
      <c r="K1461" s="155" t="s">
        <v>1970</v>
      </c>
      <c r="L1461" s="17" t="s">
        <v>92</v>
      </c>
      <c r="M1461" s="13" t="s">
        <v>60</v>
      </c>
      <c r="N1461" s="13">
        <v>1</v>
      </c>
      <c r="O1461" s="13"/>
      <c r="P1461" s="33" t="str">
        <f t="shared" si="426"/>
        <v>MAIN UNIT</v>
      </c>
      <c r="Q1461" s="13" t="s">
        <v>61</v>
      </c>
      <c r="R1461" s="13" t="s">
        <v>62</v>
      </c>
      <c r="S1461" s="13" t="s">
        <v>49</v>
      </c>
      <c r="T1461" s="13" t="s">
        <v>78</v>
      </c>
      <c r="U1461" s="13" t="s">
        <v>1971</v>
      </c>
      <c r="V1461" s="13" t="s">
        <v>121</v>
      </c>
      <c r="W1461" s="13" t="s">
        <v>109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499582152.5142017</v>
      </c>
      <c r="AJ1461" s="19">
        <f t="shared" si="430"/>
        <v>59520528.679470733</v>
      </c>
      <c r="AK1461" s="20">
        <f t="shared" si="431"/>
        <v>0.11914062257814291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  <c r="AU1461" s="22" t="s">
        <v>3752</v>
      </c>
    </row>
    <row r="1462" spans="1:47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185</v>
      </c>
      <c r="G1462" s="152" t="s">
        <v>185</v>
      </c>
      <c r="H1462" s="155"/>
      <c r="I1462" s="33" t="str">
        <f t="shared" si="425"/>
        <v>Cancel</v>
      </c>
      <c r="J1462" s="186" t="s">
        <v>2621</v>
      </c>
      <c r="K1462" s="155" t="s">
        <v>1970</v>
      </c>
      <c r="L1462" s="17" t="s">
        <v>67</v>
      </c>
      <c r="M1462" s="13" t="s">
        <v>60</v>
      </c>
      <c r="N1462" s="13">
        <v>1</v>
      </c>
      <c r="O1462" s="13"/>
      <c r="P1462" s="33" t="str">
        <f t="shared" si="426"/>
        <v>MAIN UNIT</v>
      </c>
      <c r="Q1462" s="13" t="s">
        <v>61</v>
      </c>
      <c r="R1462" s="13" t="s">
        <v>62</v>
      </c>
      <c r="S1462" s="13" t="s">
        <v>49</v>
      </c>
      <c r="T1462" s="13" t="s">
        <v>78</v>
      </c>
      <c r="U1462" s="13" t="s">
        <v>1971</v>
      </c>
      <c r="V1462" s="13" t="s">
        <v>121</v>
      </c>
      <c r="W1462" s="13" t="s">
        <v>109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499582152.5142017</v>
      </c>
      <c r="AJ1462" s="19">
        <f t="shared" si="430"/>
        <v>59520528.679470733</v>
      </c>
      <c r="AK1462" s="20">
        <f t="shared" si="431"/>
        <v>0.11914062257814291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  <c r="AU1462" s="22" t="s">
        <v>3752</v>
      </c>
    </row>
    <row r="1463" spans="1:47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185</v>
      </c>
      <c r="G1463" s="152" t="s">
        <v>185</v>
      </c>
      <c r="H1463" s="155"/>
      <c r="I1463" s="33" t="str">
        <f t="shared" si="425"/>
        <v>Cancel</v>
      </c>
      <c r="J1463" s="186" t="s">
        <v>2621</v>
      </c>
      <c r="K1463" s="155" t="s">
        <v>1970</v>
      </c>
      <c r="L1463" s="17" t="s">
        <v>67</v>
      </c>
      <c r="M1463" s="13" t="s">
        <v>60</v>
      </c>
      <c r="N1463" s="13">
        <v>1</v>
      </c>
      <c r="O1463" s="13"/>
      <c r="P1463" s="33" t="str">
        <f t="shared" si="426"/>
        <v>MAIN UNIT</v>
      </c>
      <c r="Q1463" s="13" t="s">
        <v>61</v>
      </c>
      <c r="R1463" s="13" t="s">
        <v>62</v>
      </c>
      <c r="S1463" s="13" t="s">
        <v>49</v>
      </c>
      <c r="T1463" s="13" t="s">
        <v>78</v>
      </c>
      <c r="U1463" s="13" t="s">
        <v>1971</v>
      </c>
      <c r="V1463" s="13" t="s">
        <v>121</v>
      </c>
      <c r="W1463" s="13" t="s">
        <v>109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499582152.5142017</v>
      </c>
      <c r="AJ1463" s="19">
        <f t="shared" si="430"/>
        <v>59520528.679470733</v>
      </c>
      <c r="AK1463" s="20">
        <f t="shared" si="431"/>
        <v>0.11914062257814291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  <c r="AU1463" s="22" t="s">
        <v>3752</v>
      </c>
    </row>
    <row r="1464" spans="1:47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185</v>
      </c>
      <c r="G1464" s="152" t="s">
        <v>185</v>
      </c>
      <c r="H1464" s="155"/>
      <c r="I1464" s="33" t="str">
        <f t="shared" si="425"/>
        <v>Cancel</v>
      </c>
      <c r="J1464" s="186" t="s">
        <v>2621</v>
      </c>
      <c r="K1464" s="155" t="s">
        <v>1970</v>
      </c>
      <c r="L1464" s="17" t="s">
        <v>67</v>
      </c>
      <c r="M1464" s="13" t="s">
        <v>60</v>
      </c>
      <c r="N1464" s="13">
        <v>1</v>
      </c>
      <c r="O1464" s="13"/>
      <c r="P1464" s="33" t="str">
        <f t="shared" si="426"/>
        <v>MAIN UNIT</v>
      </c>
      <c r="Q1464" s="13" t="s">
        <v>61</v>
      </c>
      <c r="R1464" s="13" t="s">
        <v>62</v>
      </c>
      <c r="S1464" s="13" t="s">
        <v>49</v>
      </c>
      <c r="T1464" s="13" t="s">
        <v>78</v>
      </c>
      <c r="U1464" s="13" t="s">
        <v>1971</v>
      </c>
      <c r="V1464" s="13" t="s">
        <v>121</v>
      </c>
      <c r="W1464" s="13" t="s">
        <v>109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499582152.5142017</v>
      </c>
      <c r="AJ1464" s="19">
        <f t="shared" si="430"/>
        <v>59520528.679470733</v>
      </c>
      <c r="AK1464" s="20">
        <f t="shared" si="431"/>
        <v>0.11914062257814291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  <c r="AU1464" s="22" t="s">
        <v>3752</v>
      </c>
    </row>
    <row r="1465" spans="1:47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185</v>
      </c>
      <c r="G1465" s="152" t="s">
        <v>185</v>
      </c>
      <c r="H1465" s="155"/>
      <c r="I1465" s="33" t="str">
        <f t="shared" si="425"/>
        <v>Cancel</v>
      </c>
      <c r="J1465" s="186" t="s">
        <v>2621</v>
      </c>
      <c r="K1465" s="155" t="s">
        <v>1970</v>
      </c>
      <c r="L1465" s="17" t="s">
        <v>67</v>
      </c>
      <c r="M1465" s="13" t="s">
        <v>60</v>
      </c>
      <c r="N1465" s="13">
        <v>1</v>
      </c>
      <c r="O1465" s="13"/>
      <c r="P1465" s="33" t="str">
        <f t="shared" si="426"/>
        <v>MAIN UNIT</v>
      </c>
      <c r="Q1465" s="13" t="s">
        <v>61</v>
      </c>
      <c r="R1465" s="13" t="s">
        <v>62</v>
      </c>
      <c r="S1465" s="13" t="s">
        <v>49</v>
      </c>
      <c r="T1465" s="13" t="s">
        <v>78</v>
      </c>
      <c r="U1465" s="13" t="s">
        <v>1971</v>
      </c>
      <c r="V1465" s="13" t="s">
        <v>121</v>
      </c>
      <c r="W1465" s="13" t="s">
        <v>109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499582152.5142017</v>
      </c>
      <c r="AJ1465" s="19">
        <f t="shared" si="430"/>
        <v>59520528.679470733</v>
      </c>
      <c r="AK1465" s="20">
        <f t="shared" si="431"/>
        <v>0.11914062257814291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  <c r="AU1465" s="22" t="s">
        <v>3752</v>
      </c>
    </row>
    <row r="1466" spans="1:47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3421</v>
      </c>
      <c r="K1466" s="29" t="s">
        <v>1584</v>
      </c>
      <c r="L1466" s="17" t="s">
        <v>92</v>
      </c>
      <c r="M1466" s="22" t="s">
        <v>60</v>
      </c>
      <c r="N1466" s="22">
        <v>1</v>
      </c>
      <c r="O1466" s="22"/>
      <c r="P1466" s="33" t="str">
        <f t="shared" si="426"/>
        <v>MAIN UNIT</v>
      </c>
      <c r="Q1466" s="13" t="s">
        <v>61</v>
      </c>
      <c r="R1466" s="22" t="s">
        <v>62</v>
      </c>
      <c r="S1466" s="22" t="s">
        <v>51</v>
      </c>
      <c r="T1466" s="22" t="s">
        <v>2552</v>
      </c>
      <c r="U1466" s="22" t="s">
        <v>149</v>
      </c>
      <c r="V1466" s="22" t="s">
        <v>134</v>
      </c>
      <c r="W1466" s="22" t="s">
        <v>64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  <c r="AU1466" s="22" t="s">
        <v>3240</v>
      </c>
    </row>
    <row r="1467" spans="1:47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3152</v>
      </c>
      <c r="K1467" s="155" t="s">
        <v>1399</v>
      </c>
      <c r="L1467" s="17" t="s">
        <v>67</v>
      </c>
      <c r="M1467" s="13" t="s">
        <v>60</v>
      </c>
      <c r="N1467" s="13">
        <v>1</v>
      </c>
      <c r="O1467" s="13"/>
      <c r="P1467" s="33" t="str">
        <f t="shared" si="426"/>
        <v>MAIN UNIT</v>
      </c>
      <c r="Q1467" s="13" t="s">
        <v>61</v>
      </c>
      <c r="R1467" s="13" t="s">
        <v>62</v>
      </c>
      <c r="S1467" s="13" t="s">
        <v>50</v>
      </c>
      <c r="T1467" s="13" t="s">
        <v>88</v>
      </c>
      <c r="U1467" s="13" t="s">
        <v>70</v>
      </c>
      <c r="V1467" s="13" t="s">
        <v>1400</v>
      </c>
      <c r="W1467" s="13" t="s">
        <v>64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  <c r="AU1467" s="22" t="s">
        <v>3240</v>
      </c>
    </row>
    <row r="1468" spans="1:47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3394</v>
      </c>
      <c r="K1468" s="29" t="s">
        <v>3395</v>
      </c>
      <c r="L1468" s="17" t="s">
        <v>92</v>
      </c>
      <c r="M1468" s="22" t="s">
        <v>60</v>
      </c>
      <c r="N1468" s="22">
        <v>1</v>
      </c>
      <c r="O1468" s="22"/>
      <c r="P1468" s="33" t="str">
        <f t="shared" si="426"/>
        <v>MAIN UNIT</v>
      </c>
      <c r="Q1468" s="13" t="s">
        <v>68</v>
      </c>
      <c r="R1468" s="22" t="s">
        <v>62</v>
      </c>
      <c r="S1468" s="22" t="s">
        <v>49</v>
      </c>
      <c r="T1468" s="22" t="s">
        <v>78</v>
      </c>
      <c r="U1468" s="22" t="s">
        <v>3396</v>
      </c>
      <c r="V1468" s="22" t="s">
        <v>1407</v>
      </c>
      <c r="W1468" s="22" t="s">
        <v>64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  <c r="AU1468" s="22" t="s">
        <v>3757</v>
      </c>
    </row>
    <row r="1469" spans="1:47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53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1819</v>
      </c>
      <c r="K1469" s="155" t="s">
        <v>1820</v>
      </c>
      <c r="L1469" s="17" t="s">
        <v>92</v>
      </c>
      <c r="M1469" s="13" t="s">
        <v>60</v>
      </c>
      <c r="N1469" s="13">
        <v>1</v>
      </c>
      <c r="O1469" s="13"/>
      <c r="P1469" s="33" t="str">
        <f t="shared" si="426"/>
        <v>MAIN UNIT</v>
      </c>
      <c r="Q1469" s="13" t="s">
        <v>68</v>
      </c>
      <c r="R1469" s="13" t="s">
        <v>62</v>
      </c>
      <c r="S1469" s="13" t="s">
        <v>49</v>
      </c>
      <c r="T1469" s="13" t="s">
        <v>78</v>
      </c>
      <c r="U1469" s="13" t="s">
        <v>79</v>
      </c>
      <c r="V1469" s="13" t="s">
        <v>311</v>
      </c>
      <c r="W1469" s="13" t="s">
        <v>109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  <c r="AU1469" s="22" t="s">
        <v>3751</v>
      </c>
    </row>
    <row r="1470" spans="1:47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53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1819</v>
      </c>
      <c r="K1470" s="155" t="s">
        <v>1820</v>
      </c>
      <c r="L1470" s="17" t="s">
        <v>67</v>
      </c>
      <c r="M1470" s="13" t="s">
        <v>60</v>
      </c>
      <c r="N1470" s="13">
        <v>1</v>
      </c>
      <c r="O1470" s="13"/>
      <c r="P1470" s="33" t="str">
        <f t="shared" si="426"/>
        <v>MAIN UNIT</v>
      </c>
      <c r="Q1470" s="13" t="s">
        <v>68</v>
      </c>
      <c r="R1470" s="13" t="s">
        <v>62</v>
      </c>
      <c r="S1470" s="13" t="s">
        <v>49</v>
      </c>
      <c r="T1470" s="13" t="s">
        <v>78</v>
      </c>
      <c r="U1470" s="13" t="s">
        <v>79</v>
      </c>
      <c r="V1470" s="13" t="s">
        <v>311</v>
      </c>
      <c r="W1470" s="13" t="s">
        <v>109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  <c r="AU1470" s="22" t="s">
        <v>3751</v>
      </c>
    </row>
    <row r="1471" spans="1:47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41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485</v>
      </c>
      <c r="K1471" s="155" t="s">
        <v>486</v>
      </c>
      <c r="L1471" s="17" t="s">
        <v>59</v>
      </c>
      <c r="M1471" s="13" t="s">
        <v>60</v>
      </c>
      <c r="N1471" s="13">
        <v>1</v>
      </c>
      <c r="O1471" s="13"/>
      <c r="P1471" s="33" t="str">
        <f t="shared" si="426"/>
        <v>MAIN UNIT</v>
      </c>
      <c r="Q1471" s="13" t="s">
        <v>68</v>
      </c>
      <c r="R1471" s="13" t="s">
        <v>62</v>
      </c>
      <c r="S1471" s="13" t="s">
        <v>49</v>
      </c>
      <c r="T1471" s="13" t="s">
        <v>78</v>
      </c>
      <c r="U1471" s="13" t="s">
        <v>79</v>
      </c>
      <c r="V1471" s="13" t="s">
        <v>311</v>
      </c>
      <c r="W1471" s="13" t="s">
        <v>64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487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  <c r="AU1471" s="22" t="s">
        <v>3757</v>
      </c>
    </row>
    <row r="1472" spans="1:47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48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1312</v>
      </c>
      <c r="K1472" s="155" t="s">
        <v>486</v>
      </c>
      <c r="L1472" s="17" t="s">
        <v>67</v>
      </c>
      <c r="M1472" s="13" t="s">
        <v>60</v>
      </c>
      <c r="N1472" s="13">
        <v>1</v>
      </c>
      <c r="O1472" s="13"/>
      <c r="P1472" s="33" t="str">
        <f t="shared" si="426"/>
        <v>MAIN UNIT</v>
      </c>
      <c r="Q1472" s="13" t="s">
        <v>61</v>
      </c>
      <c r="R1472" s="13" t="s">
        <v>62</v>
      </c>
      <c r="S1472" s="13" t="s">
        <v>49</v>
      </c>
      <c r="T1472" s="13" t="s">
        <v>78</v>
      </c>
      <c r="U1472" s="13" t="s">
        <v>79</v>
      </c>
      <c r="V1472" s="13" t="s">
        <v>311</v>
      </c>
      <c r="W1472" s="13" t="s">
        <v>109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  <c r="AU1472" s="22" t="s">
        <v>3751</v>
      </c>
    </row>
    <row r="1473" spans="1:47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185</v>
      </c>
      <c r="F1473" s="13" t="s">
        <v>185</v>
      </c>
      <c r="G1473" s="152" t="s">
        <v>1616</v>
      </c>
      <c r="H1473" s="155" t="s">
        <v>2070</v>
      </c>
      <c r="I1473" s="33" t="str">
        <f t="shared" si="425"/>
        <v>Cancel</v>
      </c>
      <c r="J1473" s="186" t="s">
        <v>2086</v>
      </c>
      <c r="K1473" s="155" t="s">
        <v>486</v>
      </c>
      <c r="L1473" s="17" t="s">
        <v>67</v>
      </c>
      <c r="M1473" s="13" t="s">
        <v>60</v>
      </c>
      <c r="N1473" s="13">
        <v>1</v>
      </c>
      <c r="O1473" s="13"/>
      <c r="P1473" s="33" t="str">
        <f t="shared" si="426"/>
        <v>MAIN UNIT</v>
      </c>
      <c r="Q1473" s="13" t="s">
        <v>61</v>
      </c>
      <c r="R1473" s="13" t="s">
        <v>62</v>
      </c>
      <c r="S1473" s="13" t="s">
        <v>49</v>
      </c>
      <c r="T1473" s="13" t="s">
        <v>78</v>
      </c>
      <c r="U1473" s="13" t="s">
        <v>79</v>
      </c>
      <c r="V1473" s="13" t="s">
        <v>311</v>
      </c>
      <c r="W1473" s="13" t="s">
        <v>109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499582152.5142017</v>
      </c>
      <c r="AJ1473" s="19">
        <f t="shared" si="430"/>
        <v>59520528.679470733</v>
      </c>
      <c r="AK1473" s="20">
        <f t="shared" si="431"/>
        <v>0.11914062257814291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  <c r="AU1473" s="22" t="s">
        <v>3751</v>
      </c>
    </row>
    <row r="1474" spans="1:47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3172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3450</v>
      </c>
      <c r="K1474" s="29" t="s">
        <v>1692</v>
      </c>
      <c r="L1474" s="17" t="s">
        <v>2620</v>
      </c>
      <c r="M1474" s="22" t="s">
        <v>60</v>
      </c>
      <c r="N1474" s="22">
        <v>1</v>
      </c>
      <c r="O1474" s="22"/>
      <c r="P1474" s="33" t="str">
        <f t="shared" si="426"/>
        <v>MAIN UNIT</v>
      </c>
      <c r="Q1474" s="22" t="s">
        <v>61</v>
      </c>
      <c r="R1474" s="22" t="s">
        <v>2055</v>
      </c>
      <c r="S1474" s="22" t="s">
        <v>50</v>
      </c>
      <c r="T1474" s="22" t="s">
        <v>194</v>
      </c>
      <c r="U1474" s="22" t="s">
        <v>70</v>
      </c>
      <c r="V1474" s="22" t="s">
        <v>94</v>
      </c>
      <c r="W1474" s="22" t="s">
        <v>64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  <c r="AU1474" s="22" t="s">
        <v>3240</v>
      </c>
    </row>
    <row r="1475" spans="1:47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3172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3450</v>
      </c>
      <c r="K1475" s="29" t="s">
        <v>1692</v>
      </c>
      <c r="L1475" s="17" t="s">
        <v>2620</v>
      </c>
      <c r="M1475" s="22" t="s">
        <v>60</v>
      </c>
      <c r="N1475" s="22">
        <v>1</v>
      </c>
      <c r="O1475" s="22"/>
      <c r="P1475" s="33" t="str">
        <f t="shared" si="426"/>
        <v>MAIN UNIT</v>
      </c>
      <c r="Q1475" s="22" t="s">
        <v>61</v>
      </c>
      <c r="R1475" s="22" t="s">
        <v>2055</v>
      </c>
      <c r="S1475" s="22" t="s">
        <v>50</v>
      </c>
      <c r="T1475" s="22" t="s">
        <v>194</v>
      </c>
      <c r="U1475" s="22" t="s">
        <v>70</v>
      </c>
      <c r="V1475" s="22" t="s">
        <v>94</v>
      </c>
      <c r="W1475" s="22" t="s">
        <v>64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  <c r="AU1475" s="22" t="s">
        <v>3240</v>
      </c>
    </row>
    <row r="1476" spans="1:47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3172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3458</v>
      </c>
      <c r="K1476" s="29" t="s">
        <v>1214</v>
      </c>
      <c r="L1476" s="17" t="s">
        <v>3351</v>
      </c>
      <c r="M1476" s="22" t="s">
        <v>60</v>
      </c>
      <c r="N1476" s="22">
        <v>1</v>
      </c>
      <c r="O1476" s="22"/>
      <c r="P1476" s="33" t="str">
        <f t="shared" si="426"/>
        <v>MAIN UNIT</v>
      </c>
      <c r="Q1476" s="22" t="s">
        <v>61</v>
      </c>
      <c r="R1476" s="22" t="s">
        <v>2055</v>
      </c>
      <c r="S1476" s="22" t="s">
        <v>49</v>
      </c>
      <c r="T1476" s="22" t="s">
        <v>78</v>
      </c>
      <c r="U1476" s="22" t="s">
        <v>78</v>
      </c>
      <c r="V1476" s="22" t="s">
        <v>2057</v>
      </c>
      <c r="W1476" s="22" t="s">
        <v>64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  <c r="AU1476" s="22" t="s">
        <v>3757</v>
      </c>
    </row>
    <row r="1477" spans="1:47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47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677</v>
      </c>
      <c r="K1477" s="155" t="s">
        <v>678</v>
      </c>
      <c r="L1477" s="17" t="s">
        <v>67</v>
      </c>
      <c r="M1477" s="13" t="s">
        <v>60</v>
      </c>
      <c r="N1477" s="13">
        <v>1</v>
      </c>
      <c r="O1477" s="13"/>
      <c r="P1477" s="33" t="str">
        <f t="shared" si="426"/>
        <v>MAIN UNIT</v>
      </c>
      <c r="Q1477" s="13" t="s">
        <v>61</v>
      </c>
      <c r="R1477" s="13" t="s">
        <v>62</v>
      </c>
      <c r="S1477" s="13" t="s">
        <v>49</v>
      </c>
      <c r="T1477" s="13" t="s">
        <v>78</v>
      </c>
      <c r="U1477" s="13" t="s">
        <v>79</v>
      </c>
      <c r="V1477" s="13" t="s">
        <v>112</v>
      </c>
      <c r="W1477" s="13" t="s">
        <v>64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  <c r="AU1477" s="22" t="s">
        <v>3750</v>
      </c>
    </row>
    <row r="1478" spans="1:47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47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872</v>
      </c>
      <c r="K1478" s="155" t="s">
        <v>873</v>
      </c>
      <c r="L1478" s="17" t="s">
        <v>92</v>
      </c>
      <c r="M1478" s="13" t="s">
        <v>60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68</v>
      </c>
      <c r="R1478" s="13" t="s">
        <v>62</v>
      </c>
      <c r="S1478" s="13" t="s">
        <v>49</v>
      </c>
      <c r="T1478" s="13" t="s">
        <v>874</v>
      </c>
      <c r="U1478" s="13" t="s">
        <v>875</v>
      </c>
      <c r="V1478" s="13" t="s">
        <v>112</v>
      </c>
      <c r="W1478" s="13" t="s">
        <v>109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  <c r="AU1478" s="22" t="s">
        <v>3751</v>
      </c>
    </row>
    <row r="1479" spans="1:47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47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893</v>
      </c>
      <c r="K1479" s="155" t="s">
        <v>678</v>
      </c>
      <c r="L1479" s="17" t="s">
        <v>92</v>
      </c>
      <c r="M1479" s="13" t="s">
        <v>60</v>
      </c>
      <c r="N1479" s="13">
        <v>1</v>
      </c>
      <c r="O1479" s="13"/>
      <c r="P1479" s="33" t="str">
        <f t="shared" si="445"/>
        <v>MAIN UNIT</v>
      </c>
      <c r="Q1479" s="13" t="s">
        <v>61</v>
      </c>
      <c r="R1479" s="13" t="s">
        <v>62</v>
      </c>
      <c r="S1479" s="13" t="s">
        <v>49</v>
      </c>
      <c r="T1479" s="13" t="s">
        <v>78</v>
      </c>
      <c r="U1479" s="13" t="s">
        <v>79</v>
      </c>
      <c r="V1479" s="13" t="s">
        <v>112</v>
      </c>
      <c r="W1479" s="13" t="s">
        <v>109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  <c r="AU1479" s="22" t="s">
        <v>3751</v>
      </c>
    </row>
    <row r="1480" spans="1:47" s="12" customFormat="1">
      <c r="A1480" s="33" t="str">
        <f t="shared" si="442"/>
        <v>cancel</v>
      </c>
      <c r="B1480" s="152"/>
      <c r="C1480" s="152" t="s">
        <v>1616</v>
      </c>
      <c r="D1480" s="33" t="str">
        <f t="shared" si="443"/>
        <v/>
      </c>
      <c r="E1480" s="33" t="s">
        <v>185</v>
      </c>
      <c r="F1480" s="13" t="s">
        <v>185</v>
      </c>
      <c r="G1480" s="152" t="s">
        <v>185</v>
      </c>
      <c r="H1480" s="155"/>
      <c r="I1480" s="33" t="str">
        <f t="shared" si="444"/>
        <v>Cancel</v>
      </c>
      <c r="J1480" s="186" t="s">
        <v>2667</v>
      </c>
      <c r="K1480" s="155" t="s">
        <v>873</v>
      </c>
      <c r="L1480" s="17" t="s">
        <v>92</v>
      </c>
      <c r="M1480" s="13" t="s">
        <v>60</v>
      </c>
      <c r="N1480" s="13">
        <v>1</v>
      </c>
      <c r="O1480" s="13"/>
      <c r="P1480" s="33" t="str">
        <f t="shared" si="445"/>
        <v>MAIN UNIT</v>
      </c>
      <c r="Q1480" s="13" t="s">
        <v>68</v>
      </c>
      <c r="R1480" s="13" t="s">
        <v>62</v>
      </c>
      <c r="S1480" s="13" t="s">
        <v>49</v>
      </c>
      <c r="T1480" s="13" t="s">
        <v>2668</v>
      </c>
      <c r="U1480" s="13" t="s">
        <v>2669</v>
      </c>
      <c r="V1480" s="13" t="s">
        <v>112</v>
      </c>
      <c r="W1480" s="13" t="s">
        <v>109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499582152.5142017</v>
      </c>
      <c r="AJ1480" s="19">
        <f t="shared" si="449"/>
        <v>59520528.679470733</v>
      </c>
      <c r="AK1480" s="20">
        <f t="shared" si="450"/>
        <v>0.11914062257814291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  <c r="AU1480" s="22" t="s">
        <v>3751</v>
      </c>
    </row>
    <row r="1481" spans="1:47" s="12" customFormat="1">
      <c r="A1481" s="33" t="str">
        <f t="shared" si="442"/>
        <v>cancel</v>
      </c>
      <c r="B1481" s="152"/>
      <c r="C1481" s="152" t="s">
        <v>1616</v>
      </c>
      <c r="D1481" s="33" t="str">
        <f t="shared" si="443"/>
        <v/>
      </c>
      <c r="E1481" s="33" t="s">
        <v>185</v>
      </c>
      <c r="F1481" s="13" t="s">
        <v>185</v>
      </c>
      <c r="G1481" s="152" t="s">
        <v>185</v>
      </c>
      <c r="H1481" s="155"/>
      <c r="I1481" s="33" t="str">
        <f t="shared" si="444"/>
        <v>Cancel</v>
      </c>
      <c r="J1481" s="186" t="s">
        <v>2670</v>
      </c>
      <c r="K1481" s="155" t="s">
        <v>873</v>
      </c>
      <c r="L1481" s="17" t="s">
        <v>92</v>
      </c>
      <c r="M1481" s="13" t="s">
        <v>60</v>
      </c>
      <c r="N1481" s="13">
        <v>1</v>
      </c>
      <c r="O1481" s="13"/>
      <c r="P1481" s="33" t="str">
        <f t="shared" si="445"/>
        <v>MAIN UNIT</v>
      </c>
      <c r="Q1481" s="13" t="s">
        <v>68</v>
      </c>
      <c r="R1481" s="13" t="s">
        <v>62</v>
      </c>
      <c r="S1481" s="13" t="s">
        <v>49</v>
      </c>
      <c r="T1481" s="13" t="s">
        <v>2668</v>
      </c>
      <c r="U1481" s="13" t="s">
        <v>2669</v>
      </c>
      <c r="V1481" s="13" t="s">
        <v>112</v>
      </c>
      <c r="W1481" s="13" t="s">
        <v>109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499582152.5142017</v>
      </c>
      <c r="AJ1481" s="19">
        <f t="shared" si="449"/>
        <v>59520528.679470733</v>
      </c>
      <c r="AK1481" s="20">
        <f t="shared" si="450"/>
        <v>0.11914062257814291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  <c r="AU1481" s="22" t="s">
        <v>3751</v>
      </c>
    </row>
    <row r="1482" spans="1:47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54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2218</v>
      </c>
      <c r="K1482" s="155" t="s">
        <v>2219</v>
      </c>
      <c r="L1482" s="17" t="s">
        <v>2220</v>
      </c>
      <c r="M1482" s="13" t="s">
        <v>377</v>
      </c>
      <c r="N1482" s="13">
        <v>1</v>
      </c>
      <c r="O1482" s="13"/>
      <c r="P1482" s="33" t="str">
        <f t="shared" si="445"/>
        <v>MAIN UNIT</v>
      </c>
      <c r="Q1482" s="13" t="s">
        <v>61</v>
      </c>
      <c r="R1482" s="13" t="s">
        <v>62</v>
      </c>
      <c r="S1482" s="13" t="s">
        <v>50</v>
      </c>
      <c r="T1482" s="13" t="s">
        <v>194</v>
      </c>
      <c r="U1482" s="13" t="s">
        <v>70</v>
      </c>
      <c r="V1482" s="13" t="s">
        <v>94</v>
      </c>
      <c r="W1482" s="13" t="s">
        <v>64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  <c r="AU1482" s="22" t="s">
        <v>3240</v>
      </c>
    </row>
    <row r="1483" spans="1:47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48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1203</v>
      </c>
      <c r="K1483" s="155" t="s">
        <v>1204</v>
      </c>
      <c r="L1483" s="17" t="s">
        <v>67</v>
      </c>
      <c r="M1483" s="13" t="s">
        <v>60</v>
      </c>
      <c r="N1483" s="13">
        <v>1</v>
      </c>
      <c r="O1483" s="13"/>
      <c r="P1483" s="33" t="str">
        <f t="shared" si="445"/>
        <v>MAIN UNIT</v>
      </c>
      <c r="Q1483" s="13" t="s">
        <v>68</v>
      </c>
      <c r="R1483" s="13" t="s">
        <v>62</v>
      </c>
      <c r="S1483" s="13" t="s">
        <v>50</v>
      </c>
      <c r="T1483" s="13" t="s">
        <v>88</v>
      </c>
      <c r="U1483" s="13" t="s">
        <v>70</v>
      </c>
      <c r="V1483" s="13" t="s">
        <v>94</v>
      </c>
      <c r="W1483" s="13" t="s">
        <v>64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  <c r="AU1483" s="22" t="s">
        <v>3240</v>
      </c>
    </row>
    <row r="1484" spans="1:47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48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1203</v>
      </c>
      <c r="K1484" s="155" t="s">
        <v>1204</v>
      </c>
      <c r="L1484" s="17" t="s">
        <v>2889</v>
      </c>
      <c r="M1484" s="13" t="s">
        <v>377</v>
      </c>
      <c r="N1484" s="13">
        <v>1</v>
      </c>
      <c r="O1484" s="13"/>
      <c r="P1484" s="33" t="str">
        <f t="shared" si="445"/>
        <v>MAIN UNIT</v>
      </c>
      <c r="Q1484" s="13" t="s">
        <v>68</v>
      </c>
      <c r="R1484" s="13" t="s">
        <v>2055</v>
      </c>
      <c r="S1484" s="13" t="s">
        <v>50</v>
      </c>
      <c r="T1484" s="13" t="s">
        <v>88</v>
      </c>
      <c r="U1484" s="13" t="s">
        <v>70</v>
      </c>
      <c r="V1484" s="13" t="s">
        <v>94</v>
      </c>
      <c r="W1484" s="13" t="s">
        <v>64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  <c r="AU1484" s="22" t="s">
        <v>3240</v>
      </c>
    </row>
    <row r="1485" spans="1:47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48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1203</v>
      </c>
      <c r="K1485" s="155" t="s">
        <v>1204</v>
      </c>
      <c r="L1485" s="17" t="s">
        <v>2788</v>
      </c>
      <c r="M1485" s="13" t="s">
        <v>2607</v>
      </c>
      <c r="N1485" s="13">
        <v>1</v>
      </c>
      <c r="O1485" s="13"/>
      <c r="P1485" s="33" t="str">
        <f t="shared" si="445"/>
        <v>MAIN UNIT</v>
      </c>
      <c r="Q1485" s="13" t="s">
        <v>68</v>
      </c>
      <c r="R1485" s="13" t="s">
        <v>2055</v>
      </c>
      <c r="S1485" s="13" t="s">
        <v>50</v>
      </c>
      <c r="T1485" s="13" t="s">
        <v>88</v>
      </c>
      <c r="U1485" s="13" t="s">
        <v>70</v>
      </c>
      <c r="V1485" s="13" t="s">
        <v>94</v>
      </c>
      <c r="W1485" s="13" t="s">
        <v>64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  <c r="AU1485" s="22" t="s">
        <v>3240</v>
      </c>
    </row>
    <row r="1486" spans="1:47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48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1203</v>
      </c>
      <c r="K1486" s="155" t="s">
        <v>1204</v>
      </c>
      <c r="L1486" s="17" t="s">
        <v>2906</v>
      </c>
      <c r="M1486" s="13" t="s">
        <v>2054</v>
      </c>
      <c r="N1486" s="13">
        <v>1</v>
      </c>
      <c r="O1486" s="13"/>
      <c r="P1486" s="33" t="str">
        <f t="shared" si="445"/>
        <v>MAIN UNIT</v>
      </c>
      <c r="Q1486" s="13" t="s">
        <v>68</v>
      </c>
      <c r="R1486" s="13" t="s">
        <v>2055</v>
      </c>
      <c r="S1486" s="13" t="s">
        <v>50</v>
      </c>
      <c r="T1486" s="13" t="s">
        <v>88</v>
      </c>
      <c r="U1486" s="13" t="s">
        <v>70</v>
      </c>
      <c r="V1486" s="13" t="s">
        <v>94</v>
      </c>
      <c r="W1486" s="13" t="s">
        <v>64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  <c r="AU1486" s="22" t="s">
        <v>3240</v>
      </c>
    </row>
    <row r="1487" spans="1:47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55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2496</v>
      </c>
      <c r="K1487" s="155" t="s">
        <v>2497</v>
      </c>
      <c r="L1487" s="17" t="s">
        <v>67</v>
      </c>
      <c r="M1487" s="13" t="s">
        <v>60</v>
      </c>
      <c r="N1487" s="13">
        <v>1</v>
      </c>
      <c r="O1487" s="13"/>
      <c r="P1487" s="33" t="str">
        <f t="shared" si="445"/>
        <v>MAIN UNIT</v>
      </c>
      <c r="Q1487" s="13" t="s">
        <v>61</v>
      </c>
      <c r="R1487" s="13" t="s">
        <v>62</v>
      </c>
      <c r="S1487" s="13" t="s">
        <v>50</v>
      </c>
      <c r="T1487" s="13" t="s">
        <v>88</v>
      </c>
      <c r="U1487" s="13" t="s">
        <v>70</v>
      </c>
      <c r="V1487" s="13" t="s">
        <v>94</v>
      </c>
      <c r="W1487" s="13" t="s">
        <v>64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  <c r="AU1487" s="22" t="s">
        <v>3240</v>
      </c>
    </row>
    <row r="1488" spans="1:47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2496</v>
      </c>
      <c r="K1488" s="155" t="s">
        <v>2497</v>
      </c>
      <c r="L1488" s="17" t="s">
        <v>3062</v>
      </c>
      <c r="M1488" s="13" t="s">
        <v>377</v>
      </c>
      <c r="N1488" s="13">
        <v>1</v>
      </c>
      <c r="O1488" s="13"/>
      <c r="P1488" s="33" t="str">
        <f t="shared" si="445"/>
        <v>MAIN UNIT</v>
      </c>
      <c r="Q1488" s="13" t="s">
        <v>61</v>
      </c>
      <c r="R1488" s="13" t="s">
        <v>2055</v>
      </c>
      <c r="S1488" s="13" t="s">
        <v>50</v>
      </c>
      <c r="T1488" s="13" t="s">
        <v>88</v>
      </c>
      <c r="U1488" s="13" t="s">
        <v>70</v>
      </c>
      <c r="V1488" s="13" t="s">
        <v>94</v>
      </c>
      <c r="W1488" s="13" t="s">
        <v>64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  <c r="AU1488" s="22" t="s">
        <v>3240</v>
      </c>
    </row>
    <row r="1489" spans="1:47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2496</v>
      </c>
      <c r="K1489" s="155" t="s">
        <v>2497</v>
      </c>
      <c r="L1489" s="17" t="s">
        <v>3063</v>
      </c>
      <c r="M1489" s="13" t="s">
        <v>377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61</v>
      </c>
      <c r="R1489" s="13" t="s">
        <v>2055</v>
      </c>
      <c r="S1489" s="13" t="s">
        <v>50</v>
      </c>
      <c r="T1489" s="13" t="s">
        <v>88</v>
      </c>
      <c r="U1489" s="13" t="s">
        <v>70</v>
      </c>
      <c r="V1489" s="13" t="s">
        <v>94</v>
      </c>
      <c r="W1489" s="13" t="s">
        <v>64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  <c r="AU1489" s="22" t="s">
        <v>3240</v>
      </c>
    </row>
    <row r="1490" spans="1:47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48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1092</v>
      </c>
      <c r="K1490" s="155" t="s">
        <v>1093</v>
      </c>
      <c r="L1490" s="17" t="s">
        <v>67</v>
      </c>
      <c r="M1490" s="13" t="s">
        <v>60</v>
      </c>
      <c r="N1490" s="13">
        <v>1</v>
      </c>
      <c r="O1490" s="13"/>
      <c r="P1490" s="33" t="str">
        <f t="shared" si="445"/>
        <v>MAIN UNIT</v>
      </c>
      <c r="Q1490" s="13" t="s">
        <v>68</v>
      </c>
      <c r="R1490" s="13" t="s">
        <v>62</v>
      </c>
      <c r="S1490" s="13" t="s">
        <v>50</v>
      </c>
      <c r="T1490" s="13" t="s">
        <v>88</v>
      </c>
      <c r="U1490" s="13" t="s">
        <v>70</v>
      </c>
      <c r="V1490" s="13" t="s">
        <v>1010</v>
      </c>
      <c r="W1490" s="13" t="s">
        <v>64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  <c r="AU1490" s="22" t="s">
        <v>3240</v>
      </c>
    </row>
    <row r="1491" spans="1:47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54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2210</v>
      </c>
      <c r="K1491" s="155" t="s">
        <v>2211</v>
      </c>
      <c r="L1491" s="17" t="s">
        <v>92</v>
      </c>
      <c r="M1491" s="13" t="s">
        <v>60</v>
      </c>
      <c r="N1491" s="13">
        <v>1</v>
      </c>
      <c r="O1491" s="13"/>
      <c r="P1491" s="33" t="str">
        <f t="shared" si="445"/>
        <v>MAIN UNIT</v>
      </c>
      <c r="Q1491" s="13" t="s">
        <v>68</v>
      </c>
      <c r="R1491" s="13" t="s">
        <v>62</v>
      </c>
      <c r="S1491" s="13" t="s">
        <v>50</v>
      </c>
      <c r="T1491" s="13" t="s">
        <v>93</v>
      </c>
      <c r="U1491" s="13" t="s">
        <v>70</v>
      </c>
      <c r="V1491" s="13" t="s">
        <v>94</v>
      </c>
      <c r="W1491" s="13" t="s">
        <v>64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  <c r="AU1491" s="22" t="s">
        <v>3240</v>
      </c>
    </row>
    <row r="1492" spans="1:47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54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2210</v>
      </c>
      <c r="K1492" s="155" t="s">
        <v>2211</v>
      </c>
      <c r="L1492" s="17" t="s">
        <v>67</v>
      </c>
      <c r="M1492" s="13" t="s">
        <v>60</v>
      </c>
      <c r="N1492" s="13">
        <v>1</v>
      </c>
      <c r="O1492" s="13"/>
      <c r="P1492" s="33" t="str">
        <f t="shared" si="445"/>
        <v>MAIN UNIT</v>
      </c>
      <c r="Q1492" s="13" t="s">
        <v>68</v>
      </c>
      <c r="R1492" s="13" t="s">
        <v>62</v>
      </c>
      <c r="S1492" s="13" t="s">
        <v>50</v>
      </c>
      <c r="T1492" s="13" t="s">
        <v>93</v>
      </c>
      <c r="U1492" s="13" t="s">
        <v>70</v>
      </c>
      <c r="V1492" s="13" t="s">
        <v>94</v>
      </c>
      <c r="W1492" s="13" t="s">
        <v>64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  <c r="AU1492" s="22" t="s">
        <v>3240</v>
      </c>
    </row>
    <row r="1493" spans="1:47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3188</v>
      </c>
      <c r="K1493" s="29" t="s">
        <v>2211</v>
      </c>
      <c r="L1493" s="17" t="s">
        <v>2620</v>
      </c>
      <c r="M1493" s="13" t="s">
        <v>60</v>
      </c>
      <c r="N1493" s="22">
        <v>1</v>
      </c>
      <c r="O1493" s="22"/>
      <c r="P1493" s="33" t="str">
        <f t="shared" si="445"/>
        <v>MAIN UNIT</v>
      </c>
      <c r="Q1493" s="13" t="s">
        <v>61</v>
      </c>
      <c r="R1493" s="22" t="s">
        <v>2055</v>
      </c>
      <c r="S1493" s="22" t="s">
        <v>50</v>
      </c>
      <c r="T1493" s="22" t="s">
        <v>238</v>
      </c>
      <c r="U1493" s="22" t="s">
        <v>70</v>
      </c>
      <c r="V1493" s="22" t="s">
        <v>94</v>
      </c>
      <c r="W1493" s="22" t="s">
        <v>64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21241742.157380536</v>
      </c>
      <c r="AJ1493" s="27">
        <f t="shared" si="449"/>
        <v>2987081.1613773629</v>
      </c>
      <c r="AK1493" s="28">
        <f t="shared" si="450"/>
        <v>0.14062317201884914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  <c r="AU1493" s="22" t="s">
        <v>3240</v>
      </c>
    </row>
    <row r="1494" spans="1:47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48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1664</v>
      </c>
      <c r="K1494" s="155" t="s">
        <v>1665</v>
      </c>
      <c r="L1494" s="17" t="s">
        <v>67</v>
      </c>
      <c r="M1494" s="13" t="s">
        <v>60</v>
      </c>
      <c r="N1494" s="13">
        <v>1</v>
      </c>
      <c r="O1494" s="13"/>
      <c r="P1494" s="33" t="str">
        <f t="shared" si="445"/>
        <v>MAIN UNIT</v>
      </c>
      <c r="Q1494" s="13" t="s">
        <v>61</v>
      </c>
      <c r="R1494" s="13" t="s">
        <v>62</v>
      </c>
      <c r="S1494" s="13" t="s">
        <v>50</v>
      </c>
      <c r="T1494" s="13" t="s">
        <v>238</v>
      </c>
      <c r="U1494" s="13" t="s">
        <v>70</v>
      </c>
      <c r="V1494" s="13" t="s">
        <v>102</v>
      </c>
      <c r="W1494" s="13" t="s">
        <v>64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  <c r="AU1494" s="22" t="s">
        <v>3240</v>
      </c>
    </row>
    <row r="1495" spans="1:47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47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966</v>
      </c>
      <c r="K1495" s="155" t="s">
        <v>967</v>
      </c>
      <c r="L1495" s="17" t="s">
        <v>67</v>
      </c>
      <c r="M1495" s="13" t="s">
        <v>60</v>
      </c>
      <c r="N1495" s="13">
        <v>1</v>
      </c>
      <c r="O1495" s="13"/>
      <c r="P1495" s="33" t="str">
        <f t="shared" si="445"/>
        <v>MAIN UNIT</v>
      </c>
      <c r="Q1495" s="13" t="s">
        <v>61</v>
      </c>
      <c r="R1495" s="13" t="s">
        <v>62</v>
      </c>
      <c r="S1495" s="13" t="s">
        <v>50</v>
      </c>
      <c r="T1495" s="13" t="s">
        <v>93</v>
      </c>
      <c r="U1495" s="13" t="s">
        <v>70</v>
      </c>
      <c r="V1495" s="13" t="s">
        <v>169</v>
      </c>
      <c r="W1495" s="13" t="s">
        <v>64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  <c r="AU1495" s="22" t="s">
        <v>3240</v>
      </c>
    </row>
    <row r="1496" spans="1:47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48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1345</v>
      </c>
      <c r="K1496" s="155" t="s">
        <v>1346</v>
      </c>
      <c r="L1496" s="17" t="s">
        <v>67</v>
      </c>
      <c r="M1496" s="13" t="s">
        <v>60</v>
      </c>
      <c r="N1496" s="13">
        <v>1</v>
      </c>
      <c r="O1496" s="13"/>
      <c r="P1496" s="33" t="str">
        <f t="shared" si="445"/>
        <v>MAIN UNIT</v>
      </c>
      <c r="Q1496" s="13" t="s">
        <v>68</v>
      </c>
      <c r="R1496" s="13" t="s">
        <v>62</v>
      </c>
      <c r="S1496" s="13" t="s">
        <v>49</v>
      </c>
      <c r="T1496" s="13" t="s">
        <v>78</v>
      </c>
      <c r="U1496" s="13" t="s">
        <v>79</v>
      </c>
      <c r="V1496" s="13" t="s">
        <v>1344</v>
      </c>
      <c r="W1496" s="13" t="s">
        <v>64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  <c r="AU1496" s="22" t="s">
        <v>3750</v>
      </c>
    </row>
    <row r="1497" spans="1:47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48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1345</v>
      </c>
      <c r="K1497" s="155" t="s">
        <v>1346</v>
      </c>
      <c r="L1497" s="17" t="s">
        <v>67</v>
      </c>
      <c r="M1497" s="13" t="s">
        <v>60</v>
      </c>
      <c r="N1497" s="13">
        <v>1</v>
      </c>
      <c r="O1497" s="13"/>
      <c r="P1497" s="33" t="str">
        <f t="shared" si="445"/>
        <v>MAIN UNIT</v>
      </c>
      <c r="Q1497" s="13" t="s">
        <v>68</v>
      </c>
      <c r="R1497" s="13" t="s">
        <v>62</v>
      </c>
      <c r="S1497" s="13" t="s">
        <v>49</v>
      </c>
      <c r="T1497" s="13" t="s">
        <v>78</v>
      </c>
      <c r="U1497" s="13" t="s">
        <v>79</v>
      </c>
      <c r="V1497" s="13" t="s">
        <v>1344</v>
      </c>
      <c r="W1497" s="13" t="s">
        <v>64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  <c r="AU1497" s="22" t="s">
        <v>3750</v>
      </c>
    </row>
    <row r="1498" spans="1:47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48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1416</v>
      </c>
      <c r="K1498" s="155" t="s">
        <v>1417</v>
      </c>
      <c r="L1498" s="17" t="s">
        <v>92</v>
      </c>
      <c r="M1498" s="13" t="s">
        <v>60</v>
      </c>
      <c r="N1498" s="13">
        <v>1</v>
      </c>
      <c r="O1498" s="13"/>
      <c r="P1498" s="33" t="str">
        <f t="shared" si="445"/>
        <v>MAIN UNIT</v>
      </c>
      <c r="Q1498" s="13" t="s">
        <v>61</v>
      </c>
      <c r="R1498" s="13" t="s">
        <v>62</v>
      </c>
      <c r="S1498" s="13" t="s">
        <v>49</v>
      </c>
      <c r="T1498" s="13" t="s">
        <v>78</v>
      </c>
      <c r="U1498" s="13" t="s">
        <v>79</v>
      </c>
      <c r="V1498" s="13" t="s">
        <v>311</v>
      </c>
      <c r="W1498" s="13" t="s">
        <v>64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  <c r="AU1498" s="22" t="s">
        <v>3240</v>
      </c>
    </row>
    <row r="1499" spans="1:47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53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1723</v>
      </c>
      <c r="K1499" s="155" t="s">
        <v>1417</v>
      </c>
      <c r="L1499" s="17" t="s">
        <v>92</v>
      </c>
      <c r="M1499" s="13" t="s">
        <v>60</v>
      </c>
      <c r="N1499" s="13">
        <v>1</v>
      </c>
      <c r="O1499" s="13"/>
      <c r="P1499" s="33" t="str">
        <f t="shared" si="445"/>
        <v>MAIN UNIT</v>
      </c>
      <c r="Q1499" s="13" t="s">
        <v>61</v>
      </c>
      <c r="R1499" s="13" t="s">
        <v>62</v>
      </c>
      <c r="S1499" s="13" t="s">
        <v>49</v>
      </c>
      <c r="T1499" s="13" t="s">
        <v>78</v>
      </c>
      <c r="U1499" s="13" t="s">
        <v>79</v>
      </c>
      <c r="V1499" s="13" t="s">
        <v>126</v>
      </c>
      <c r="W1499" s="13" t="s">
        <v>109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  <c r="AU1499" s="22" t="s">
        <v>3751</v>
      </c>
    </row>
    <row r="1500" spans="1:47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54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2208</v>
      </c>
      <c r="K1500" s="155" t="s">
        <v>1417</v>
      </c>
      <c r="L1500" s="17" t="s">
        <v>67</v>
      </c>
      <c r="M1500" s="13" t="s">
        <v>60</v>
      </c>
      <c r="N1500" s="13">
        <v>1</v>
      </c>
      <c r="O1500" s="13"/>
      <c r="P1500" s="33" t="str">
        <f t="shared" si="445"/>
        <v>MAIN UNIT</v>
      </c>
      <c r="Q1500" s="13" t="s">
        <v>61</v>
      </c>
      <c r="R1500" s="13" t="s">
        <v>62</v>
      </c>
      <c r="S1500" s="13" t="s">
        <v>49</v>
      </c>
      <c r="T1500" s="13" t="s">
        <v>78</v>
      </c>
      <c r="U1500" s="13" t="s">
        <v>79</v>
      </c>
      <c r="V1500" s="13" t="s">
        <v>126</v>
      </c>
      <c r="W1500" s="13" t="s">
        <v>64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  <c r="AU1500" s="22" t="s">
        <v>3757</v>
      </c>
    </row>
    <row r="1501" spans="1:47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54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2208</v>
      </c>
      <c r="K1501" s="155" t="s">
        <v>1417</v>
      </c>
      <c r="L1501" s="17" t="s">
        <v>67</v>
      </c>
      <c r="M1501" s="13" t="s">
        <v>60</v>
      </c>
      <c r="N1501" s="13">
        <v>1</v>
      </c>
      <c r="O1501" s="13"/>
      <c r="P1501" s="33" t="str">
        <f t="shared" si="445"/>
        <v>MAIN UNIT</v>
      </c>
      <c r="Q1501" s="13" t="s">
        <v>61</v>
      </c>
      <c r="R1501" s="13" t="s">
        <v>62</v>
      </c>
      <c r="S1501" s="13" t="s">
        <v>49</v>
      </c>
      <c r="T1501" s="13" t="s">
        <v>78</v>
      </c>
      <c r="U1501" s="13" t="s">
        <v>79</v>
      </c>
      <c r="V1501" s="13" t="s">
        <v>126</v>
      </c>
      <c r="W1501" s="13" t="s">
        <v>64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  <c r="AU1501" s="22" t="s">
        <v>3757</v>
      </c>
    </row>
    <row r="1502" spans="1:47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48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1702</v>
      </c>
      <c r="K1502" s="155" t="s">
        <v>1703</v>
      </c>
      <c r="L1502" s="17" t="s">
        <v>92</v>
      </c>
      <c r="M1502" s="13" t="s">
        <v>60</v>
      </c>
      <c r="N1502" s="13">
        <v>1</v>
      </c>
      <c r="O1502" s="13"/>
      <c r="P1502" s="33" t="str">
        <f t="shared" si="445"/>
        <v>MAIN UNIT</v>
      </c>
      <c r="Q1502" s="13" t="s">
        <v>61</v>
      </c>
      <c r="R1502" s="13" t="s">
        <v>62</v>
      </c>
      <c r="S1502" s="13" t="s">
        <v>49</v>
      </c>
      <c r="T1502" s="13" t="s">
        <v>78</v>
      </c>
      <c r="U1502" s="13" t="s">
        <v>79</v>
      </c>
      <c r="V1502" s="13" t="s">
        <v>80</v>
      </c>
      <c r="W1502" s="13" t="s">
        <v>109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  <c r="AU1502" s="22" t="s">
        <v>3752</v>
      </c>
    </row>
    <row r="1503" spans="1:47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48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1702</v>
      </c>
      <c r="K1503" s="155" t="s">
        <v>1703</v>
      </c>
      <c r="L1503" s="17" t="s">
        <v>92</v>
      </c>
      <c r="M1503" s="13" t="s">
        <v>60</v>
      </c>
      <c r="N1503" s="13">
        <v>1</v>
      </c>
      <c r="O1503" s="13"/>
      <c r="P1503" s="33" t="str">
        <f t="shared" si="445"/>
        <v>MAIN UNIT</v>
      </c>
      <c r="Q1503" s="13" t="s">
        <v>61</v>
      </c>
      <c r="R1503" s="13" t="s">
        <v>62</v>
      </c>
      <c r="S1503" s="13" t="s">
        <v>49</v>
      </c>
      <c r="T1503" s="13" t="s">
        <v>78</v>
      </c>
      <c r="U1503" s="13" t="s">
        <v>79</v>
      </c>
      <c r="V1503" s="13" t="s">
        <v>80</v>
      </c>
      <c r="W1503" s="13" t="s">
        <v>109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  <c r="AU1503" s="22" t="s">
        <v>3752</v>
      </c>
    </row>
    <row r="1504" spans="1:47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48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1702</v>
      </c>
      <c r="K1504" s="155" t="s">
        <v>1703</v>
      </c>
      <c r="L1504" s="17" t="s">
        <v>67</v>
      </c>
      <c r="M1504" s="13" t="s">
        <v>60</v>
      </c>
      <c r="N1504" s="13">
        <v>1</v>
      </c>
      <c r="O1504" s="13"/>
      <c r="P1504" s="33" t="str">
        <f t="shared" si="445"/>
        <v>MAIN UNIT</v>
      </c>
      <c r="Q1504" s="13" t="s">
        <v>61</v>
      </c>
      <c r="R1504" s="13" t="s">
        <v>62</v>
      </c>
      <c r="S1504" s="13" t="s">
        <v>49</v>
      </c>
      <c r="T1504" s="13" t="s">
        <v>78</v>
      </c>
      <c r="U1504" s="13" t="s">
        <v>79</v>
      </c>
      <c r="V1504" s="13" t="s">
        <v>80</v>
      </c>
      <c r="W1504" s="13" t="s">
        <v>109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  <c r="AU1504" s="22" t="s">
        <v>3752</v>
      </c>
    </row>
    <row r="1505" spans="1:47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48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1702</v>
      </c>
      <c r="K1505" s="155" t="s">
        <v>1703</v>
      </c>
      <c r="L1505" s="17" t="s">
        <v>67</v>
      </c>
      <c r="M1505" s="13" t="s">
        <v>60</v>
      </c>
      <c r="N1505" s="13">
        <v>1</v>
      </c>
      <c r="O1505" s="13"/>
      <c r="P1505" s="33" t="str">
        <f t="shared" si="445"/>
        <v>MAIN UNIT</v>
      </c>
      <c r="Q1505" s="13" t="s">
        <v>61</v>
      </c>
      <c r="R1505" s="13" t="s">
        <v>62</v>
      </c>
      <c r="S1505" s="13" t="s">
        <v>49</v>
      </c>
      <c r="T1505" s="13" t="s">
        <v>78</v>
      </c>
      <c r="U1505" s="13" t="s">
        <v>79</v>
      </c>
      <c r="V1505" s="13" t="s">
        <v>80</v>
      </c>
      <c r="W1505" s="13" t="s">
        <v>109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  <c r="AU1505" s="22" t="s">
        <v>3752</v>
      </c>
    </row>
    <row r="1506" spans="1:47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48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1702</v>
      </c>
      <c r="K1506" s="155" t="s">
        <v>1703</v>
      </c>
      <c r="L1506" s="17" t="s">
        <v>92</v>
      </c>
      <c r="M1506" s="13" t="s">
        <v>60</v>
      </c>
      <c r="N1506" s="13">
        <v>1</v>
      </c>
      <c r="O1506" s="13"/>
      <c r="P1506" s="33" t="str">
        <f t="shared" si="445"/>
        <v>MAIN UNIT</v>
      </c>
      <c r="Q1506" s="13" t="s">
        <v>61</v>
      </c>
      <c r="R1506" s="13" t="s">
        <v>62</v>
      </c>
      <c r="S1506" s="13" t="s">
        <v>49</v>
      </c>
      <c r="T1506" s="13" t="s">
        <v>78</v>
      </c>
      <c r="U1506" s="13" t="s">
        <v>79</v>
      </c>
      <c r="V1506" s="13" t="s">
        <v>80</v>
      </c>
      <c r="W1506" s="13" t="s">
        <v>109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  <c r="AU1506" s="22" t="s">
        <v>3752</v>
      </c>
    </row>
    <row r="1507" spans="1:47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48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1702</v>
      </c>
      <c r="K1507" s="155" t="s">
        <v>1703</v>
      </c>
      <c r="L1507" s="17" t="s">
        <v>92</v>
      </c>
      <c r="M1507" s="13" t="s">
        <v>60</v>
      </c>
      <c r="N1507" s="13">
        <v>1</v>
      </c>
      <c r="O1507" s="13"/>
      <c r="P1507" s="33" t="str">
        <f t="shared" si="445"/>
        <v>MAIN UNIT</v>
      </c>
      <c r="Q1507" s="13" t="s">
        <v>61</v>
      </c>
      <c r="R1507" s="13" t="s">
        <v>62</v>
      </c>
      <c r="S1507" s="13" t="s">
        <v>49</v>
      </c>
      <c r="T1507" s="13" t="s">
        <v>78</v>
      </c>
      <c r="U1507" s="13" t="s">
        <v>79</v>
      </c>
      <c r="V1507" s="13" t="s">
        <v>80</v>
      </c>
      <c r="W1507" s="13" t="s">
        <v>109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  <c r="AU1507" s="22" t="s">
        <v>3752</v>
      </c>
    </row>
    <row r="1508" spans="1:47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48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1702</v>
      </c>
      <c r="K1508" s="155" t="s">
        <v>1703</v>
      </c>
      <c r="L1508" s="17" t="s">
        <v>67</v>
      </c>
      <c r="M1508" s="13" t="s">
        <v>60</v>
      </c>
      <c r="N1508" s="13">
        <v>1</v>
      </c>
      <c r="O1508" s="13"/>
      <c r="P1508" s="33" t="str">
        <f t="shared" si="445"/>
        <v>MAIN UNIT</v>
      </c>
      <c r="Q1508" s="13" t="s">
        <v>61</v>
      </c>
      <c r="R1508" s="13" t="s">
        <v>62</v>
      </c>
      <c r="S1508" s="13" t="s">
        <v>49</v>
      </c>
      <c r="T1508" s="13" t="s">
        <v>78</v>
      </c>
      <c r="U1508" s="13" t="s">
        <v>79</v>
      </c>
      <c r="V1508" s="13" t="s">
        <v>80</v>
      </c>
      <c r="W1508" s="13" t="s">
        <v>109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  <c r="AU1508" s="22" t="s">
        <v>3752</v>
      </c>
    </row>
    <row r="1509" spans="1:47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48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1702</v>
      </c>
      <c r="K1509" s="155" t="s">
        <v>1703</v>
      </c>
      <c r="L1509" s="17" t="s">
        <v>67</v>
      </c>
      <c r="M1509" s="13" t="s">
        <v>60</v>
      </c>
      <c r="N1509" s="13">
        <v>1</v>
      </c>
      <c r="O1509" s="13"/>
      <c r="P1509" s="33" t="str">
        <f t="shared" si="445"/>
        <v>MAIN UNIT</v>
      </c>
      <c r="Q1509" s="13" t="s">
        <v>61</v>
      </c>
      <c r="R1509" s="13" t="s">
        <v>62</v>
      </c>
      <c r="S1509" s="13" t="s">
        <v>49</v>
      </c>
      <c r="T1509" s="13" t="s">
        <v>78</v>
      </c>
      <c r="U1509" s="13" t="s">
        <v>79</v>
      </c>
      <c r="V1509" s="13" t="s">
        <v>80</v>
      </c>
      <c r="W1509" s="13" t="s">
        <v>109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  <c r="AU1509" s="22" t="s">
        <v>3752</v>
      </c>
    </row>
    <row r="1510" spans="1:47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185</v>
      </c>
      <c r="G1510" s="152" t="s">
        <v>185</v>
      </c>
      <c r="H1510" s="29"/>
      <c r="I1510" s="33" t="str">
        <f t="shared" si="444"/>
        <v>Cancel</v>
      </c>
      <c r="J1510" s="188" t="s">
        <v>3178</v>
      </c>
      <c r="K1510" s="29" t="s">
        <v>3176</v>
      </c>
      <c r="L1510" s="17" t="s">
        <v>2620</v>
      </c>
      <c r="M1510" s="22" t="s">
        <v>60</v>
      </c>
      <c r="N1510" s="22">
        <v>1</v>
      </c>
      <c r="O1510" s="22"/>
      <c r="P1510" s="33" t="str">
        <f t="shared" si="445"/>
        <v>MAIN UNIT</v>
      </c>
      <c r="Q1510" s="13" t="s">
        <v>61</v>
      </c>
      <c r="R1510" s="22" t="s">
        <v>2055</v>
      </c>
      <c r="S1510" s="22" t="s">
        <v>49</v>
      </c>
      <c r="T1510" s="22" t="s">
        <v>1071</v>
      </c>
      <c r="U1510" s="22" t="s">
        <v>2110</v>
      </c>
      <c r="V1510" s="22" t="s">
        <v>121</v>
      </c>
      <c r="W1510" s="22" t="s">
        <v>109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499582152.5142017</v>
      </c>
      <c r="AJ1510" s="27">
        <f t="shared" si="449"/>
        <v>59520528.679470733</v>
      </c>
      <c r="AK1510" s="28">
        <f t="shared" si="450"/>
        <v>0.11914062257814291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  <c r="AU1510" s="22" t="s">
        <v>3752</v>
      </c>
    </row>
    <row r="1511" spans="1:47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3172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3459</v>
      </c>
      <c r="K1511" s="29" t="s">
        <v>1214</v>
      </c>
      <c r="L1511" s="17" t="s">
        <v>92</v>
      </c>
      <c r="M1511" s="22" t="s">
        <v>60</v>
      </c>
      <c r="N1511" s="22">
        <v>1</v>
      </c>
      <c r="O1511" s="22"/>
      <c r="P1511" s="33" t="str">
        <f t="shared" si="445"/>
        <v>MAIN UNIT</v>
      </c>
      <c r="Q1511" s="22" t="s">
        <v>61</v>
      </c>
      <c r="R1511" s="22" t="s">
        <v>62</v>
      </c>
      <c r="S1511" s="22" t="s">
        <v>49</v>
      </c>
      <c r="T1511" s="22" t="s">
        <v>78</v>
      </c>
      <c r="U1511" s="22" t="s">
        <v>78</v>
      </c>
      <c r="V1511" s="22" t="s">
        <v>126</v>
      </c>
      <c r="W1511" s="22" t="s">
        <v>64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  <c r="AU1511" s="22" t="s">
        <v>3757</v>
      </c>
    </row>
    <row r="1512" spans="1:47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56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157</v>
      </c>
      <c r="K1512" s="155" t="s">
        <v>158</v>
      </c>
      <c r="L1512" s="17" t="s">
        <v>100</v>
      </c>
      <c r="M1512" s="13" t="s">
        <v>60</v>
      </c>
      <c r="N1512" s="13">
        <v>1</v>
      </c>
      <c r="O1512" s="13"/>
      <c r="P1512" s="33" t="str">
        <f t="shared" si="445"/>
        <v>MAIN UNIT</v>
      </c>
      <c r="Q1512" s="13" t="s">
        <v>68</v>
      </c>
      <c r="R1512" s="13" t="s">
        <v>62</v>
      </c>
      <c r="S1512" s="13" t="s">
        <v>51</v>
      </c>
      <c r="T1512" s="13" t="s">
        <v>159</v>
      </c>
      <c r="U1512" s="13" t="s">
        <v>149</v>
      </c>
      <c r="V1512" s="13" t="s">
        <v>160</v>
      </c>
      <c r="W1512" s="13" t="s">
        <v>64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161</v>
      </c>
      <c r="AM1512" s="17">
        <v>507000</v>
      </c>
      <c r="AN1512" s="17" t="s">
        <v>162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  <c r="AU1512" s="22" t="s">
        <v>3240</v>
      </c>
    </row>
    <row r="1513" spans="1:47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54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3035</v>
      </c>
      <c r="K1513" s="155" t="s">
        <v>3036</v>
      </c>
      <c r="L1513" s="17" t="s">
        <v>3037</v>
      </c>
      <c r="M1513" s="13" t="s">
        <v>2054</v>
      </c>
      <c r="N1513" s="13">
        <v>1</v>
      </c>
      <c r="O1513" s="13"/>
      <c r="P1513" s="33" t="str">
        <f t="shared" si="445"/>
        <v>MAIN UNIT</v>
      </c>
      <c r="Q1513" s="13" t="s">
        <v>68</v>
      </c>
      <c r="R1513" s="13" t="s">
        <v>2055</v>
      </c>
      <c r="S1513" s="13" t="s">
        <v>50</v>
      </c>
      <c r="T1513" s="13" t="s">
        <v>69</v>
      </c>
      <c r="U1513" s="13" t="s">
        <v>70</v>
      </c>
      <c r="V1513" s="13" t="s">
        <v>71</v>
      </c>
      <c r="W1513" s="13" t="s">
        <v>64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  <c r="AU1513" s="22" t="s">
        <v>3240</v>
      </c>
    </row>
    <row r="1514" spans="1:47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41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539</v>
      </c>
      <c r="K1514" s="155" t="s">
        <v>540</v>
      </c>
      <c r="L1514" s="17" t="s">
        <v>67</v>
      </c>
      <c r="M1514" s="13" t="s">
        <v>60</v>
      </c>
      <c r="N1514" s="13">
        <v>1</v>
      </c>
      <c r="O1514" s="13"/>
      <c r="P1514" s="33" t="str">
        <f t="shared" si="445"/>
        <v>MAIN UNIT</v>
      </c>
      <c r="Q1514" s="13" t="s">
        <v>61</v>
      </c>
      <c r="R1514" s="13" t="s">
        <v>62</v>
      </c>
      <c r="S1514" s="13" t="s">
        <v>50</v>
      </c>
      <c r="T1514" s="13" t="s">
        <v>88</v>
      </c>
      <c r="U1514" s="13" t="s">
        <v>70</v>
      </c>
      <c r="V1514" s="13" t="s">
        <v>94</v>
      </c>
      <c r="W1514" s="13" t="s">
        <v>64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  <c r="AU1514" s="22" t="s">
        <v>3240</v>
      </c>
    </row>
    <row r="1515" spans="1:47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185</v>
      </c>
      <c r="F1515" s="13" t="s">
        <v>185</v>
      </c>
      <c r="G1515" s="13" t="s">
        <v>185</v>
      </c>
      <c r="H1515" s="155"/>
      <c r="I1515" s="33" t="str">
        <f t="shared" si="444"/>
        <v>Cancel</v>
      </c>
      <c r="J1515" s="186" t="s">
        <v>582</v>
      </c>
      <c r="K1515" s="155" t="s">
        <v>540</v>
      </c>
      <c r="L1515" s="17" t="s">
        <v>100</v>
      </c>
      <c r="M1515" s="13" t="s">
        <v>60</v>
      </c>
      <c r="N1515" s="13">
        <v>1</v>
      </c>
      <c r="O1515" s="13"/>
      <c r="P1515" s="33" t="str">
        <f t="shared" si="445"/>
        <v>MAIN UNIT</v>
      </c>
      <c r="Q1515" s="13" t="s">
        <v>61</v>
      </c>
      <c r="R1515" s="13" t="s">
        <v>62</v>
      </c>
      <c r="S1515" s="13" t="s">
        <v>50</v>
      </c>
      <c r="T1515" s="13" t="s">
        <v>88</v>
      </c>
      <c r="U1515" s="13" t="s">
        <v>70</v>
      </c>
      <c r="V1515" s="13" t="s">
        <v>94</v>
      </c>
      <c r="W1515" s="13" t="s">
        <v>64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499582152.5142017</v>
      </c>
      <c r="AJ1515" s="19">
        <f t="shared" si="449"/>
        <v>59520528.679470733</v>
      </c>
      <c r="AK1515" s="20">
        <f t="shared" si="450"/>
        <v>0.11914062257814291</v>
      </c>
      <c r="AL1515" s="17" t="s">
        <v>583</v>
      </c>
      <c r="AM1515" s="17">
        <v>440000</v>
      </c>
      <c r="AN1515" s="17" t="s">
        <v>584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  <c r="AU1515" s="22" t="s">
        <v>3240</v>
      </c>
    </row>
    <row r="1516" spans="1:47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41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512</v>
      </c>
      <c r="K1516" s="155" t="s">
        <v>513</v>
      </c>
      <c r="L1516" s="17" t="s">
        <v>67</v>
      </c>
      <c r="M1516" s="13" t="s">
        <v>60</v>
      </c>
      <c r="N1516" s="13">
        <v>1</v>
      </c>
      <c r="O1516" s="13"/>
      <c r="P1516" s="33" t="str">
        <f t="shared" si="445"/>
        <v>MAIN UNIT</v>
      </c>
      <c r="Q1516" s="13" t="s">
        <v>61</v>
      </c>
      <c r="R1516" s="13" t="s">
        <v>62</v>
      </c>
      <c r="S1516" s="13" t="s">
        <v>50</v>
      </c>
      <c r="T1516" s="13" t="s">
        <v>88</v>
      </c>
      <c r="U1516" s="13" t="s">
        <v>70</v>
      </c>
      <c r="V1516" s="13" t="s">
        <v>94</v>
      </c>
      <c r="W1516" s="13" t="s">
        <v>64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  <c r="AU1516" s="22" t="s">
        <v>3240</v>
      </c>
    </row>
    <row r="1517" spans="1:47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41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2848</v>
      </c>
      <c r="K1517" s="155" t="s">
        <v>513</v>
      </c>
      <c r="L1517" s="17" t="s">
        <v>2780</v>
      </c>
      <c r="M1517" s="13" t="s">
        <v>60</v>
      </c>
      <c r="N1517" s="13">
        <v>1</v>
      </c>
      <c r="O1517" s="13"/>
      <c r="P1517" s="33" t="str">
        <f t="shared" si="445"/>
        <v>MAIN UNIT</v>
      </c>
      <c r="Q1517" s="13" t="s">
        <v>61</v>
      </c>
      <c r="R1517" s="13" t="s">
        <v>2055</v>
      </c>
      <c r="S1517" s="13" t="s">
        <v>50</v>
      </c>
      <c r="T1517" s="13" t="s">
        <v>101</v>
      </c>
      <c r="U1517" s="13" t="s">
        <v>70</v>
      </c>
      <c r="V1517" s="13" t="s">
        <v>94</v>
      </c>
      <c r="W1517" s="13" t="s">
        <v>64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  <c r="AU1517" s="22" t="s">
        <v>3240</v>
      </c>
    </row>
    <row r="1518" spans="1:47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48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1134</v>
      </c>
      <c r="K1518" s="155" t="s">
        <v>1135</v>
      </c>
      <c r="L1518" s="17" t="s">
        <v>67</v>
      </c>
      <c r="M1518" s="13" t="s">
        <v>60</v>
      </c>
      <c r="N1518" s="13">
        <v>1</v>
      </c>
      <c r="O1518" s="13"/>
      <c r="P1518" s="33" t="str">
        <f t="shared" si="445"/>
        <v>MAIN UNIT</v>
      </c>
      <c r="Q1518" s="13" t="s">
        <v>68</v>
      </c>
      <c r="R1518" s="13" t="s">
        <v>62</v>
      </c>
      <c r="S1518" s="13" t="s">
        <v>50</v>
      </c>
      <c r="T1518" s="13" t="s">
        <v>88</v>
      </c>
      <c r="U1518" s="13" t="s">
        <v>70</v>
      </c>
      <c r="V1518" s="13" t="s">
        <v>94</v>
      </c>
      <c r="W1518" s="13" t="s">
        <v>64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  <c r="AU1518" s="22" t="s">
        <v>3240</v>
      </c>
    </row>
    <row r="1519" spans="1:47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41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309</v>
      </c>
      <c r="K1519" s="155" t="s">
        <v>310</v>
      </c>
      <c r="L1519" s="17" t="s">
        <v>77</v>
      </c>
      <c r="M1519" s="13" t="s">
        <v>60</v>
      </c>
      <c r="N1519" s="13">
        <v>1</v>
      </c>
      <c r="O1519" s="13"/>
      <c r="P1519" s="33" t="str">
        <f t="shared" si="445"/>
        <v>MAIN UNIT</v>
      </c>
      <c r="Q1519" s="13" t="s">
        <v>68</v>
      </c>
      <c r="R1519" s="13" t="s">
        <v>62</v>
      </c>
      <c r="S1519" s="13" t="s">
        <v>49</v>
      </c>
      <c r="T1519" s="13"/>
      <c r="U1519" s="13" t="s">
        <v>79</v>
      </c>
      <c r="V1519" s="13" t="s">
        <v>311</v>
      </c>
      <c r="W1519" s="13" t="s">
        <v>109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  <c r="AU1519" s="22" t="s">
        <v>3751</v>
      </c>
    </row>
    <row r="1520" spans="1:47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48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1382</v>
      </c>
      <c r="K1520" s="155" t="s">
        <v>1383</v>
      </c>
      <c r="L1520" s="17" t="s">
        <v>92</v>
      </c>
      <c r="M1520" s="13" t="s">
        <v>60</v>
      </c>
      <c r="N1520" s="13">
        <v>1</v>
      </c>
      <c r="O1520" s="13"/>
      <c r="P1520" s="33" t="str">
        <f t="shared" si="445"/>
        <v>MAIN UNIT</v>
      </c>
      <c r="Q1520" s="13" t="s">
        <v>61</v>
      </c>
      <c r="R1520" s="13" t="s">
        <v>62</v>
      </c>
      <c r="S1520" s="13" t="s">
        <v>49</v>
      </c>
      <c r="T1520" s="13" t="s">
        <v>78</v>
      </c>
      <c r="U1520" s="13" t="s">
        <v>79</v>
      </c>
      <c r="V1520" s="13" t="s">
        <v>1125</v>
      </c>
      <c r="W1520" s="13" t="s">
        <v>1105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  <c r="AU1520" s="22" t="s">
        <v>3751</v>
      </c>
    </row>
    <row r="1521" spans="1:47" s="12" customFormat="1">
      <c r="A1521" s="33" t="str">
        <f t="shared" si="442"/>
        <v>cancel</v>
      </c>
      <c r="B1521" s="152"/>
      <c r="C1521" s="152" t="s">
        <v>185</v>
      </c>
      <c r="D1521" s="33" t="str">
        <f t="shared" si="443"/>
        <v/>
      </c>
      <c r="E1521" s="33" t="s">
        <v>185</v>
      </c>
      <c r="F1521" s="13" t="s">
        <v>185</v>
      </c>
      <c r="G1521" s="152" t="s">
        <v>185</v>
      </c>
      <c r="H1521" s="155"/>
      <c r="I1521" s="33" t="str">
        <f t="shared" si="444"/>
        <v>Cancel</v>
      </c>
      <c r="J1521" s="186" t="s">
        <v>2720</v>
      </c>
      <c r="K1521" s="155" t="s">
        <v>1383</v>
      </c>
      <c r="L1521" s="17" t="s">
        <v>92</v>
      </c>
      <c r="M1521" s="13" t="s">
        <v>60</v>
      </c>
      <c r="N1521" s="13">
        <v>1</v>
      </c>
      <c r="O1521" s="13"/>
      <c r="P1521" s="33" t="str">
        <f t="shared" si="445"/>
        <v>MAIN UNIT</v>
      </c>
      <c r="Q1521" s="13" t="s">
        <v>61</v>
      </c>
      <c r="R1521" s="13" t="s">
        <v>62</v>
      </c>
      <c r="S1521" s="13" t="s">
        <v>49</v>
      </c>
      <c r="T1521" s="13" t="s">
        <v>78</v>
      </c>
      <c r="U1521" s="13" t="s">
        <v>79</v>
      </c>
      <c r="V1521" s="13" t="s">
        <v>1125</v>
      </c>
      <c r="W1521" s="13" t="s">
        <v>1105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499582152.5142017</v>
      </c>
      <c r="AJ1521" s="19">
        <f t="shared" si="449"/>
        <v>59520528.679470733</v>
      </c>
      <c r="AK1521" s="20">
        <f t="shared" si="450"/>
        <v>0.11914062257814291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  <c r="AU1521" s="22" t="s">
        <v>3751</v>
      </c>
    </row>
    <row r="1522" spans="1:47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48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1205</v>
      </c>
      <c r="K1522" s="155" t="s">
        <v>1206</v>
      </c>
      <c r="L1522" s="17" t="s">
        <v>67</v>
      </c>
      <c r="M1522" s="13" t="s">
        <v>60</v>
      </c>
      <c r="N1522" s="13">
        <v>1</v>
      </c>
      <c r="O1522" s="13"/>
      <c r="P1522" s="33" t="str">
        <f t="shared" si="445"/>
        <v>MAIN UNIT</v>
      </c>
      <c r="Q1522" s="13" t="s">
        <v>68</v>
      </c>
      <c r="R1522" s="13" t="s">
        <v>62</v>
      </c>
      <c r="S1522" s="13" t="s">
        <v>49</v>
      </c>
      <c r="T1522" s="13" t="s">
        <v>78</v>
      </c>
      <c r="U1522" s="13" t="s">
        <v>79</v>
      </c>
      <c r="V1522" s="13" t="s">
        <v>131</v>
      </c>
      <c r="W1522" s="13" t="s">
        <v>64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  <c r="AU1522" s="22" t="s">
        <v>3750</v>
      </c>
    </row>
    <row r="1523" spans="1:47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48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1205</v>
      </c>
      <c r="K1523" s="155" t="s">
        <v>1206</v>
      </c>
      <c r="L1523" s="17" t="s">
        <v>92</v>
      </c>
      <c r="M1523" s="13" t="s">
        <v>60</v>
      </c>
      <c r="N1523" s="13">
        <v>1</v>
      </c>
      <c r="O1523" s="13"/>
      <c r="P1523" s="33" t="str">
        <f t="shared" si="445"/>
        <v>MAIN UNIT</v>
      </c>
      <c r="Q1523" s="13" t="s">
        <v>68</v>
      </c>
      <c r="R1523" s="13" t="s">
        <v>62</v>
      </c>
      <c r="S1523" s="13" t="s">
        <v>49</v>
      </c>
      <c r="T1523" s="13" t="s">
        <v>78</v>
      </c>
      <c r="U1523" s="13" t="s">
        <v>79</v>
      </c>
      <c r="V1523" s="13" t="s">
        <v>131</v>
      </c>
      <c r="W1523" s="13" t="s">
        <v>64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  <c r="AU1523" s="22" t="s">
        <v>3750</v>
      </c>
    </row>
    <row r="1524" spans="1:47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48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1326</v>
      </c>
      <c r="K1524" s="155" t="s">
        <v>1327</v>
      </c>
      <c r="L1524" s="17" t="s">
        <v>92</v>
      </c>
      <c r="M1524" s="13" t="s">
        <v>60</v>
      </c>
      <c r="N1524" s="13">
        <v>1</v>
      </c>
      <c r="O1524" s="13"/>
      <c r="P1524" s="33" t="str">
        <f t="shared" si="445"/>
        <v>MAIN UNIT</v>
      </c>
      <c r="Q1524" s="13" t="s">
        <v>61</v>
      </c>
      <c r="R1524" s="13" t="s">
        <v>62</v>
      </c>
      <c r="S1524" s="13" t="s">
        <v>49</v>
      </c>
      <c r="T1524" s="13" t="s">
        <v>78</v>
      </c>
      <c r="U1524" s="13" t="s">
        <v>79</v>
      </c>
      <c r="V1524" s="13" t="s">
        <v>1140</v>
      </c>
      <c r="W1524" s="13" t="s">
        <v>109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  <c r="AU1524" s="22" t="s">
        <v>3240</v>
      </c>
    </row>
    <row r="1525" spans="1:47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48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1326</v>
      </c>
      <c r="K1525" s="155" t="s">
        <v>1327</v>
      </c>
      <c r="L1525" s="17" t="s">
        <v>92</v>
      </c>
      <c r="M1525" s="13" t="s">
        <v>60</v>
      </c>
      <c r="N1525" s="13">
        <v>1</v>
      </c>
      <c r="O1525" s="13"/>
      <c r="P1525" s="33" t="str">
        <f t="shared" si="445"/>
        <v>MAIN UNIT</v>
      </c>
      <c r="Q1525" s="13" t="s">
        <v>61</v>
      </c>
      <c r="R1525" s="13" t="s">
        <v>62</v>
      </c>
      <c r="S1525" s="13" t="s">
        <v>49</v>
      </c>
      <c r="T1525" s="13" t="s">
        <v>78</v>
      </c>
      <c r="U1525" s="13" t="s">
        <v>79</v>
      </c>
      <c r="V1525" s="13" t="s">
        <v>1140</v>
      </c>
      <c r="W1525" s="13" t="s">
        <v>109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  <c r="AU1525" s="22" t="s">
        <v>3240</v>
      </c>
    </row>
    <row r="1526" spans="1:47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48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1326</v>
      </c>
      <c r="K1526" s="155" t="s">
        <v>1327</v>
      </c>
      <c r="L1526" s="17" t="s">
        <v>67</v>
      </c>
      <c r="M1526" s="13" t="s">
        <v>60</v>
      </c>
      <c r="N1526" s="13">
        <v>1</v>
      </c>
      <c r="O1526" s="13"/>
      <c r="P1526" s="33" t="str">
        <f t="shared" si="445"/>
        <v>MAIN UNIT</v>
      </c>
      <c r="Q1526" s="13" t="s">
        <v>61</v>
      </c>
      <c r="R1526" s="13" t="s">
        <v>62</v>
      </c>
      <c r="S1526" s="13" t="s">
        <v>49</v>
      </c>
      <c r="T1526" s="13" t="s">
        <v>78</v>
      </c>
      <c r="U1526" s="13" t="s">
        <v>79</v>
      </c>
      <c r="V1526" s="13" t="s">
        <v>1140</v>
      </c>
      <c r="W1526" s="13" t="s">
        <v>109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  <c r="AU1526" s="22" t="s">
        <v>3240</v>
      </c>
    </row>
    <row r="1527" spans="1:47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48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1326</v>
      </c>
      <c r="K1527" s="155" t="s">
        <v>1327</v>
      </c>
      <c r="L1527" s="17" t="s">
        <v>67</v>
      </c>
      <c r="M1527" s="13" t="s">
        <v>60</v>
      </c>
      <c r="N1527" s="13">
        <v>1</v>
      </c>
      <c r="O1527" s="13"/>
      <c r="P1527" s="33" t="str">
        <f t="shared" si="445"/>
        <v>MAIN UNIT</v>
      </c>
      <c r="Q1527" s="13" t="s">
        <v>61</v>
      </c>
      <c r="R1527" s="13" t="s">
        <v>62</v>
      </c>
      <c r="S1527" s="13" t="s">
        <v>49</v>
      </c>
      <c r="T1527" s="13" t="s">
        <v>78</v>
      </c>
      <c r="U1527" s="13" t="s">
        <v>79</v>
      </c>
      <c r="V1527" s="13" t="s">
        <v>1140</v>
      </c>
      <c r="W1527" s="13" t="s">
        <v>109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  <c r="AU1527" s="22" t="s">
        <v>3240</v>
      </c>
    </row>
    <row r="1528" spans="1:47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185</v>
      </c>
      <c r="F1528" s="13" t="s">
        <v>185</v>
      </c>
      <c r="G1528" s="152" t="s">
        <v>185</v>
      </c>
      <c r="H1528" s="155" t="s">
        <v>1617</v>
      </c>
      <c r="I1528" s="33" t="str">
        <f t="shared" si="444"/>
        <v>Cancel</v>
      </c>
      <c r="J1528" s="186" t="s">
        <v>1638</v>
      </c>
      <c r="K1528" s="155" t="s">
        <v>1327</v>
      </c>
      <c r="L1528" s="17" t="s">
        <v>92</v>
      </c>
      <c r="M1528" s="13" t="s">
        <v>60</v>
      </c>
      <c r="N1528" s="13">
        <v>1</v>
      </c>
      <c r="O1528" s="13"/>
      <c r="P1528" s="33" t="str">
        <f t="shared" si="445"/>
        <v>MAIN UNIT</v>
      </c>
      <c r="Q1528" s="13" t="s">
        <v>61</v>
      </c>
      <c r="R1528" s="13" t="s">
        <v>62</v>
      </c>
      <c r="S1528" s="13" t="s">
        <v>49</v>
      </c>
      <c r="T1528" s="13" t="s">
        <v>78</v>
      </c>
      <c r="U1528" s="13" t="s">
        <v>79</v>
      </c>
      <c r="V1528" s="13" t="s">
        <v>80</v>
      </c>
      <c r="W1528" s="13" t="s">
        <v>109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499582152.5142017</v>
      </c>
      <c r="AJ1528" s="19">
        <f t="shared" si="449"/>
        <v>59520528.679470733</v>
      </c>
      <c r="AK1528" s="20">
        <f t="shared" si="450"/>
        <v>0.11914062257814291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  <c r="AU1528" s="22" t="s">
        <v>3752</v>
      </c>
    </row>
    <row r="1529" spans="1:47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185</v>
      </c>
      <c r="F1529" s="13" t="s">
        <v>185</v>
      </c>
      <c r="G1529" s="152" t="s">
        <v>185</v>
      </c>
      <c r="H1529" s="155" t="s">
        <v>1617</v>
      </c>
      <c r="I1529" s="33" t="str">
        <f t="shared" si="444"/>
        <v>Cancel</v>
      </c>
      <c r="J1529" s="186" t="s">
        <v>1638</v>
      </c>
      <c r="K1529" s="155" t="s">
        <v>1327</v>
      </c>
      <c r="L1529" s="17" t="s">
        <v>92</v>
      </c>
      <c r="M1529" s="13" t="s">
        <v>60</v>
      </c>
      <c r="N1529" s="13">
        <v>1</v>
      </c>
      <c r="O1529" s="13"/>
      <c r="P1529" s="33" t="str">
        <f t="shared" si="445"/>
        <v>MAIN UNIT</v>
      </c>
      <c r="Q1529" s="13" t="s">
        <v>61</v>
      </c>
      <c r="R1529" s="13" t="s">
        <v>62</v>
      </c>
      <c r="S1529" s="13" t="s">
        <v>49</v>
      </c>
      <c r="T1529" s="13" t="s">
        <v>78</v>
      </c>
      <c r="U1529" s="13" t="s">
        <v>79</v>
      </c>
      <c r="V1529" s="13" t="s">
        <v>80</v>
      </c>
      <c r="W1529" s="13" t="s">
        <v>109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499582152.5142017</v>
      </c>
      <c r="AJ1529" s="19">
        <f t="shared" si="449"/>
        <v>59520528.679470733</v>
      </c>
      <c r="AK1529" s="20">
        <f t="shared" si="450"/>
        <v>0.11914062257814291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  <c r="AU1529" s="22" t="s">
        <v>3752</v>
      </c>
    </row>
    <row r="1530" spans="1:47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185</v>
      </c>
      <c r="F1530" s="13" t="s">
        <v>185</v>
      </c>
      <c r="G1530" s="152" t="s">
        <v>185</v>
      </c>
      <c r="H1530" s="155" t="s">
        <v>1617</v>
      </c>
      <c r="I1530" s="33" t="str">
        <f t="shared" si="444"/>
        <v>Cancel</v>
      </c>
      <c r="J1530" s="186" t="s">
        <v>1638</v>
      </c>
      <c r="K1530" s="155" t="s">
        <v>1327</v>
      </c>
      <c r="L1530" s="17" t="s">
        <v>67</v>
      </c>
      <c r="M1530" s="13" t="s">
        <v>60</v>
      </c>
      <c r="N1530" s="13">
        <v>1</v>
      </c>
      <c r="O1530" s="13"/>
      <c r="P1530" s="33" t="str">
        <f t="shared" si="445"/>
        <v>MAIN UNIT</v>
      </c>
      <c r="Q1530" s="13" t="s">
        <v>61</v>
      </c>
      <c r="R1530" s="13" t="s">
        <v>62</v>
      </c>
      <c r="S1530" s="13" t="s">
        <v>49</v>
      </c>
      <c r="T1530" s="13" t="s">
        <v>78</v>
      </c>
      <c r="U1530" s="13" t="s">
        <v>79</v>
      </c>
      <c r="V1530" s="13" t="s">
        <v>80</v>
      </c>
      <c r="W1530" s="13" t="s">
        <v>109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499582152.5142017</v>
      </c>
      <c r="AJ1530" s="19">
        <f t="shared" si="449"/>
        <v>59520528.679470733</v>
      </c>
      <c r="AK1530" s="20">
        <f t="shared" si="450"/>
        <v>0.11914062257814291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  <c r="AU1530" s="22" t="s">
        <v>3752</v>
      </c>
    </row>
    <row r="1531" spans="1:47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185</v>
      </c>
      <c r="F1531" s="13" t="s">
        <v>185</v>
      </c>
      <c r="G1531" s="152" t="s">
        <v>185</v>
      </c>
      <c r="H1531" s="155" t="s">
        <v>1617</v>
      </c>
      <c r="I1531" s="33" t="str">
        <f t="shared" si="444"/>
        <v>Cancel</v>
      </c>
      <c r="J1531" s="186" t="s">
        <v>1638</v>
      </c>
      <c r="K1531" s="155" t="s">
        <v>1327</v>
      </c>
      <c r="L1531" s="17" t="s">
        <v>67</v>
      </c>
      <c r="M1531" s="13" t="s">
        <v>60</v>
      </c>
      <c r="N1531" s="13">
        <v>1</v>
      </c>
      <c r="O1531" s="13"/>
      <c r="P1531" s="33" t="str">
        <f t="shared" si="445"/>
        <v>MAIN UNIT</v>
      </c>
      <c r="Q1531" s="13" t="s">
        <v>61</v>
      </c>
      <c r="R1531" s="13" t="s">
        <v>62</v>
      </c>
      <c r="S1531" s="13" t="s">
        <v>49</v>
      </c>
      <c r="T1531" s="13" t="s">
        <v>78</v>
      </c>
      <c r="U1531" s="13" t="s">
        <v>79</v>
      </c>
      <c r="V1531" s="13" t="s">
        <v>80</v>
      </c>
      <c r="W1531" s="13" t="s">
        <v>109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499582152.5142017</v>
      </c>
      <c r="AJ1531" s="19">
        <f t="shared" si="449"/>
        <v>59520528.679470733</v>
      </c>
      <c r="AK1531" s="20">
        <f t="shared" si="450"/>
        <v>0.11914062257814291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  <c r="AU1531" s="22" t="s">
        <v>3752</v>
      </c>
    </row>
    <row r="1532" spans="1:47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54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2115</v>
      </c>
      <c r="K1532" s="155" t="s">
        <v>1327</v>
      </c>
      <c r="L1532" s="17" t="s">
        <v>92</v>
      </c>
      <c r="M1532" s="13" t="s">
        <v>60</v>
      </c>
      <c r="N1532" s="13">
        <v>1</v>
      </c>
      <c r="O1532" s="13"/>
      <c r="P1532" s="33" t="str">
        <f t="shared" si="445"/>
        <v>MAIN UNIT</v>
      </c>
      <c r="Q1532" s="13" t="s">
        <v>61</v>
      </c>
      <c r="R1532" s="13" t="s">
        <v>62</v>
      </c>
      <c r="S1532" s="13" t="s">
        <v>49</v>
      </c>
      <c r="T1532" s="13" t="s">
        <v>78</v>
      </c>
      <c r="U1532" s="13" t="s">
        <v>79</v>
      </c>
      <c r="V1532" s="13" t="s">
        <v>80</v>
      </c>
      <c r="W1532" s="13" t="s">
        <v>109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2116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  <c r="AU1532" s="22" t="s">
        <v>3752</v>
      </c>
    </row>
    <row r="1533" spans="1:47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54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2115</v>
      </c>
      <c r="K1533" s="155" t="s">
        <v>1327</v>
      </c>
      <c r="L1533" s="17" t="s">
        <v>67</v>
      </c>
      <c r="M1533" s="13" t="s">
        <v>60</v>
      </c>
      <c r="N1533" s="13">
        <v>1</v>
      </c>
      <c r="O1533" s="13"/>
      <c r="P1533" s="33" t="str">
        <f t="shared" si="445"/>
        <v>MAIN UNIT</v>
      </c>
      <c r="Q1533" s="13" t="s">
        <v>61</v>
      </c>
      <c r="R1533" s="13" t="s">
        <v>62</v>
      </c>
      <c r="S1533" s="13" t="s">
        <v>49</v>
      </c>
      <c r="T1533" s="13" t="s">
        <v>78</v>
      </c>
      <c r="U1533" s="13" t="s">
        <v>79</v>
      </c>
      <c r="V1533" s="13" t="s">
        <v>80</v>
      </c>
      <c r="W1533" s="13" t="s">
        <v>109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2116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  <c r="AU1533" s="22" t="s">
        <v>3752</v>
      </c>
    </row>
    <row r="1534" spans="1:47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185</v>
      </c>
      <c r="F1534" s="13" t="s">
        <v>185</v>
      </c>
      <c r="G1534" s="152" t="s">
        <v>185</v>
      </c>
      <c r="H1534" s="155"/>
      <c r="I1534" s="33" t="str">
        <f t="shared" si="444"/>
        <v>Cancel</v>
      </c>
      <c r="J1534" s="186" t="s">
        <v>2357</v>
      </c>
      <c r="K1534" s="155" t="s">
        <v>1327</v>
      </c>
      <c r="L1534" s="17" t="s">
        <v>92</v>
      </c>
      <c r="M1534" s="13" t="s">
        <v>60</v>
      </c>
      <c r="N1534" s="13">
        <v>1</v>
      </c>
      <c r="O1534" s="13"/>
      <c r="P1534" s="33" t="str">
        <f t="shared" si="445"/>
        <v>MAIN UNIT</v>
      </c>
      <c r="Q1534" s="13" t="s">
        <v>61</v>
      </c>
      <c r="R1534" s="13" t="s">
        <v>62</v>
      </c>
      <c r="S1534" s="13" t="s">
        <v>49</v>
      </c>
      <c r="T1534" s="13" t="s">
        <v>78</v>
      </c>
      <c r="U1534" s="13" t="s">
        <v>79</v>
      </c>
      <c r="V1534" s="13" t="s">
        <v>80</v>
      </c>
      <c r="W1534" s="13" t="s">
        <v>109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499582152.5142017</v>
      </c>
      <c r="AJ1534" s="19">
        <f t="shared" si="449"/>
        <v>59520528.679470733</v>
      </c>
      <c r="AK1534" s="20">
        <f t="shared" si="450"/>
        <v>0.11914062257814291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  <c r="AU1534" s="22" t="s">
        <v>3752</v>
      </c>
    </row>
    <row r="1535" spans="1:47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185</v>
      </c>
      <c r="F1535" s="13" t="s">
        <v>185</v>
      </c>
      <c r="G1535" s="152" t="s">
        <v>185</v>
      </c>
      <c r="H1535" s="155"/>
      <c r="I1535" s="33" t="str">
        <f t="shared" si="444"/>
        <v>Cancel</v>
      </c>
      <c r="J1535" s="186" t="s">
        <v>2357</v>
      </c>
      <c r="K1535" s="155" t="s">
        <v>1327</v>
      </c>
      <c r="L1535" s="17" t="s">
        <v>92</v>
      </c>
      <c r="M1535" s="13" t="s">
        <v>60</v>
      </c>
      <c r="N1535" s="13">
        <v>1</v>
      </c>
      <c r="O1535" s="13"/>
      <c r="P1535" s="33" t="str">
        <f t="shared" si="445"/>
        <v>MAIN UNIT</v>
      </c>
      <c r="Q1535" s="13" t="s">
        <v>61</v>
      </c>
      <c r="R1535" s="13" t="s">
        <v>62</v>
      </c>
      <c r="S1535" s="13" t="s">
        <v>49</v>
      </c>
      <c r="T1535" s="13" t="s">
        <v>78</v>
      </c>
      <c r="U1535" s="13" t="s">
        <v>79</v>
      </c>
      <c r="V1535" s="13" t="s">
        <v>80</v>
      </c>
      <c r="W1535" s="13" t="s">
        <v>109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499582152.5142017</v>
      </c>
      <c r="AJ1535" s="19">
        <f t="shared" si="449"/>
        <v>59520528.679470733</v>
      </c>
      <c r="AK1535" s="20">
        <f t="shared" si="450"/>
        <v>0.11914062257814291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  <c r="AU1535" s="22" t="s">
        <v>3752</v>
      </c>
    </row>
    <row r="1536" spans="1:47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185</v>
      </c>
      <c r="F1536" s="13" t="s">
        <v>185</v>
      </c>
      <c r="G1536" s="152" t="s">
        <v>185</v>
      </c>
      <c r="H1536" s="155"/>
      <c r="I1536" s="33" t="str">
        <f t="shared" si="444"/>
        <v>Cancel</v>
      </c>
      <c r="J1536" s="186" t="s">
        <v>2357</v>
      </c>
      <c r="K1536" s="155" t="s">
        <v>1327</v>
      </c>
      <c r="L1536" s="17" t="s">
        <v>67</v>
      </c>
      <c r="M1536" s="13" t="s">
        <v>60</v>
      </c>
      <c r="N1536" s="13">
        <v>1</v>
      </c>
      <c r="O1536" s="13"/>
      <c r="P1536" s="33" t="str">
        <f t="shared" si="445"/>
        <v>MAIN UNIT</v>
      </c>
      <c r="Q1536" s="13" t="s">
        <v>61</v>
      </c>
      <c r="R1536" s="13" t="s">
        <v>62</v>
      </c>
      <c r="S1536" s="13" t="s">
        <v>49</v>
      </c>
      <c r="T1536" s="13" t="s">
        <v>78</v>
      </c>
      <c r="U1536" s="13" t="s">
        <v>79</v>
      </c>
      <c r="V1536" s="13" t="s">
        <v>80</v>
      </c>
      <c r="W1536" s="13" t="s">
        <v>109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499582152.5142017</v>
      </c>
      <c r="AJ1536" s="19">
        <f t="shared" si="449"/>
        <v>59520528.679470733</v>
      </c>
      <c r="AK1536" s="20">
        <f t="shared" si="450"/>
        <v>0.11914062257814291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  <c r="AU1536" s="22" t="s">
        <v>3752</v>
      </c>
    </row>
    <row r="1537" spans="1:47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185</v>
      </c>
      <c r="F1537" s="13" t="s">
        <v>185</v>
      </c>
      <c r="G1537" s="152" t="s">
        <v>185</v>
      </c>
      <c r="H1537" s="155"/>
      <c r="I1537" s="33" t="str">
        <f t="shared" si="444"/>
        <v>Cancel</v>
      </c>
      <c r="J1537" s="186" t="s">
        <v>2357</v>
      </c>
      <c r="K1537" s="155" t="s">
        <v>1327</v>
      </c>
      <c r="L1537" s="17" t="s">
        <v>67</v>
      </c>
      <c r="M1537" s="13" t="s">
        <v>60</v>
      </c>
      <c r="N1537" s="13">
        <v>1</v>
      </c>
      <c r="O1537" s="13"/>
      <c r="P1537" s="33" t="str">
        <f t="shared" si="445"/>
        <v>MAIN UNIT</v>
      </c>
      <c r="Q1537" s="13" t="s">
        <v>61</v>
      </c>
      <c r="R1537" s="13" t="s">
        <v>62</v>
      </c>
      <c r="S1537" s="13" t="s">
        <v>49</v>
      </c>
      <c r="T1537" s="13" t="s">
        <v>78</v>
      </c>
      <c r="U1537" s="13" t="s">
        <v>79</v>
      </c>
      <c r="V1537" s="13" t="s">
        <v>80</v>
      </c>
      <c r="W1537" s="13" t="s">
        <v>109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499582152.5142017</v>
      </c>
      <c r="AJ1537" s="19">
        <f t="shared" si="449"/>
        <v>59520528.679470733</v>
      </c>
      <c r="AK1537" s="20">
        <f t="shared" si="450"/>
        <v>0.11914062257814291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  <c r="AU1537" s="22" t="s">
        <v>3752</v>
      </c>
    </row>
    <row r="1538" spans="1:47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185</v>
      </c>
      <c r="F1538" s="13" t="s">
        <v>185</v>
      </c>
      <c r="G1538" s="152" t="s">
        <v>185</v>
      </c>
      <c r="H1538" s="155"/>
      <c r="I1538" s="33" t="str">
        <f t="shared" si="444"/>
        <v>Cancel</v>
      </c>
      <c r="J1538" s="186" t="s">
        <v>2357</v>
      </c>
      <c r="K1538" s="155" t="s">
        <v>1327</v>
      </c>
      <c r="L1538" s="17" t="s">
        <v>92</v>
      </c>
      <c r="M1538" s="13" t="s">
        <v>60</v>
      </c>
      <c r="N1538" s="13">
        <v>1</v>
      </c>
      <c r="O1538" s="13"/>
      <c r="P1538" s="33" t="str">
        <f t="shared" si="445"/>
        <v>MAIN UNIT</v>
      </c>
      <c r="Q1538" s="13" t="s">
        <v>61</v>
      </c>
      <c r="R1538" s="13" t="s">
        <v>62</v>
      </c>
      <c r="S1538" s="13" t="s">
        <v>49</v>
      </c>
      <c r="T1538" s="13" t="s">
        <v>78</v>
      </c>
      <c r="U1538" s="13" t="s">
        <v>79</v>
      </c>
      <c r="V1538" s="13" t="s">
        <v>80</v>
      </c>
      <c r="W1538" s="13" t="s">
        <v>109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499582152.5142017</v>
      </c>
      <c r="AJ1538" s="19">
        <f t="shared" si="449"/>
        <v>59520528.679470733</v>
      </c>
      <c r="AK1538" s="20">
        <f t="shared" si="450"/>
        <v>0.11914062257814291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  <c r="AU1538" s="22" t="s">
        <v>3752</v>
      </c>
    </row>
    <row r="1539" spans="1:47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185</v>
      </c>
      <c r="F1539" s="13" t="s">
        <v>185</v>
      </c>
      <c r="G1539" s="152" t="s">
        <v>185</v>
      </c>
      <c r="H1539" s="155"/>
      <c r="I1539" s="33" t="str">
        <f t="shared" si="444"/>
        <v>Cancel</v>
      </c>
      <c r="J1539" s="186" t="s">
        <v>2357</v>
      </c>
      <c r="K1539" s="155" t="s">
        <v>1327</v>
      </c>
      <c r="L1539" s="17" t="s">
        <v>67</v>
      </c>
      <c r="M1539" s="13" t="s">
        <v>60</v>
      </c>
      <c r="N1539" s="13">
        <v>1</v>
      </c>
      <c r="O1539" s="13"/>
      <c r="P1539" s="33" t="str">
        <f t="shared" si="445"/>
        <v>MAIN UNIT</v>
      </c>
      <c r="Q1539" s="13" t="s">
        <v>61</v>
      </c>
      <c r="R1539" s="13" t="s">
        <v>62</v>
      </c>
      <c r="S1539" s="13" t="s">
        <v>49</v>
      </c>
      <c r="T1539" s="13" t="s">
        <v>78</v>
      </c>
      <c r="U1539" s="13" t="s">
        <v>79</v>
      </c>
      <c r="V1539" s="13" t="s">
        <v>80</v>
      </c>
      <c r="W1539" s="13" t="s">
        <v>109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499582152.5142017</v>
      </c>
      <c r="AJ1539" s="19">
        <f t="shared" si="449"/>
        <v>59520528.679470733</v>
      </c>
      <c r="AK1539" s="20">
        <f t="shared" si="450"/>
        <v>0.11914062257814291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  <c r="AU1539" s="22" t="s">
        <v>3752</v>
      </c>
    </row>
    <row r="1540" spans="1:47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48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1514</v>
      </c>
      <c r="K1540" s="155" t="s">
        <v>1515</v>
      </c>
      <c r="L1540" s="17" t="s">
        <v>92</v>
      </c>
      <c r="M1540" s="13" t="s">
        <v>60</v>
      </c>
      <c r="N1540" s="13">
        <v>1</v>
      </c>
      <c r="O1540" s="13"/>
      <c r="P1540" s="33" t="str">
        <f t="shared" si="445"/>
        <v>MAIN UNIT</v>
      </c>
      <c r="Q1540" s="13" t="s">
        <v>61</v>
      </c>
      <c r="R1540" s="13" t="s">
        <v>62</v>
      </c>
      <c r="S1540" s="13" t="s">
        <v>49</v>
      </c>
      <c r="T1540" s="13" t="s">
        <v>78</v>
      </c>
      <c r="U1540" s="13" t="s">
        <v>79</v>
      </c>
      <c r="V1540" s="13" t="s">
        <v>1516</v>
      </c>
      <c r="W1540" s="13" t="s">
        <v>109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  <c r="AU1540" s="22" t="s">
        <v>3751</v>
      </c>
    </row>
    <row r="1541" spans="1:47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48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1514</v>
      </c>
      <c r="K1541" s="155" t="s">
        <v>1515</v>
      </c>
      <c r="L1541" s="17" t="s">
        <v>92</v>
      </c>
      <c r="M1541" s="13" t="s">
        <v>60</v>
      </c>
      <c r="N1541" s="13">
        <v>1</v>
      </c>
      <c r="O1541" s="13"/>
      <c r="P1541" s="33" t="str">
        <f t="shared" si="445"/>
        <v>MAIN UNIT</v>
      </c>
      <c r="Q1541" s="13" t="s">
        <v>61</v>
      </c>
      <c r="R1541" s="13" t="s">
        <v>62</v>
      </c>
      <c r="S1541" s="13" t="s">
        <v>49</v>
      </c>
      <c r="T1541" s="13" t="s">
        <v>78</v>
      </c>
      <c r="U1541" s="13" t="s">
        <v>79</v>
      </c>
      <c r="V1541" s="13" t="s">
        <v>1516</v>
      </c>
      <c r="W1541" s="13" t="s">
        <v>109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  <c r="AU1541" s="22" t="s">
        <v>3751</v>
      </c>
    </row>
    <row r="1542" spans="1:47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54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2255</v>
      </c>
      <c r="K1542" s="155" t="s">
        <v>2256</v>
      </c>
      <c r="L1542" s="17" t="s">
        <v>92</v>
      </c>
      <c r="M1542" s="13" t="s">
        <v>60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68</v>
      </c>
      <c r="R1542" s="13" t="s">
        <v>62</v>
      </c>
      <c r="S1542" s="13" t="s">
        <v>49</v>
      </c>
      <c r="T1542" s="13" t="s">
        <v>78</v>
      </c>
      <c r="U1542" s="13" t="s">
        <v>79</v>
      </c>
      <c r="V1542" s="13" t="s">
        <v>311</v>
      </c>
      <c r="W1542" s="13" t="s">
        <v>64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  <c r="AU1542" s="22" t="s">
        <v>3757</v>
      </c>
    </row>
    <row r="1543" spans="1:47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54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2255</v>
      </c>
      <c r="K1543" s="155" t="s">
        <v>2256</v>
      </c>
      <c r="L1543" s="17" t="s">
        <v>67</v>
      </c>
      <c r="M1543" s="13" t="s">
        <v>60</v>
      </c>
      <c r="N1543" s="13">
        <v>1</v>
      </c>
      <c r="O1543" s="13"/>
      <c r="P1543" s="33" t="str">
        <f t="shared" si="463"/>
        <v>MAIN UNIT</v>
      </c>
      <c r="Q1543" s="13" t="s">
        <v>68</v>
      </c>
      <c r="R1543" s="13" t="s">
        <v>62</v>
      </c>
      <c r="S1543" s="13" t="s">
        <v>49</v>
      </c>
      <c r="T1543" s="13" t="s">
        <v>78</v>
      </c>
      <c r="U1543" s="13" t="s">
        <v>79</v>
      </c>
      <c r="V1543" s="13" t="s">
        <v>311</v>
      </c>
      <c r="W1543" s="13" t="s">
        <v>64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  <c r="AU1543" s="22" t="s">
        <v>3757</v>
      </c>
    </row>
    <row r="1544" spans="1:47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54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2456</v>
      </c>
      <c r="K1544" s="155" t="s">
        <v>2256</v>
      </c>
      <c r="L1544" s="17" t="s">
        <v>92</v>
      </c>
      <c r="M1544" s="13" t="s">
        <v>60</v>
      </c>
      <c r="N1544" s="13">
        <v>1</v>
      </c>
      <c r="O1544" s="13"/>
      <c r="P1544" s="33" t="str">
        <f t="shared" si="463"/>
        <v>MAIN UNIT</v>
      </c>
      <c r="Q1544" s="13" t="s">
        <v>61</v>
      </c>
      <c r="R1544" s="13" t="s">
        <v>62</v>
      </c>
      <c r="S1544" s="13" t="s">
        <v>49</v>
      </c>
      <c r="T1544" s="13" t="s">
        <v>78</v>
      </c>
      <c r="U1544" s="13" t="s">
        <v>79</v>
      </c>
      <c r="V1544" s="13" t="s">
        <v>311</v>
      </c>
      <c r="W1544" s="13" t="s">
        <v>64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  <c r="AU1544" s="22" t="s">
        <v>3240</v>
      </c>
    </row>
    <row r="1545" spans="1:47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185</v>
      </c>
      <c r="F1545" s="13" t="s">
        <v>185</v>
      </c>
      <c r="G1545" s="152" t="s">
        <v>185</v>
      </c>
      <c r="H1545" s="155" t="s">
        <v>1617</v>
      </c>
      <c r="I1545" s="33" t="str">
        <f t="shared" si="462"/>
        <v>Cancel</v>
      </c>
      <c r="J1545" s="186" t="s">
        <v>2345</v>
      </c>
      <c r="K1545" s="155" t="s">
        <v>2346</v>
      </c>
      <c r="L1545" s="17" t="s">
        <v>293</v>
      </c>
      <c r="M1545" s="13" t="s">
        <v>60</v>
      </c>
      <c r="N1545" s="13">
        <v>1</v>
      </c>
      <c r="O1545" s="13"/>
      <c r="P1545" s="33" t="str">
        <f t="shared" si="463"/>
        <v>MAIN UNIT</v>
      </c>
      <c r="Q1545" s="13" t="s">
        <v>68</v>
      </c>
      <c r="R1545" s="13" t="s">
        <v>62</v>
      </c>
      <c r="S1545" s="13" t="s">
        <v>49</v>
      </c>
      <c r="T1545" s="13" t="s">
        <v>78</v>
      </c>
      <c r="U1545" s="13" t="s">
        <v>79</v>
      </c>
      <c r="V1545" s="13" t="s">
        <v>1885</v>
      </c>
      <c r="W1545" s="13" t="s">
        <v>64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499582152.5142017</v>
      </c>
      <c r="AJ1545" s="19">
        <f t="shared" si="467"/>
        <v>59520528.679470733</v>
      </c>
      <c r="AK1545" s="20">
        <f t="shared" si="468"/>
        <v>0.11914062257814291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  <c r="AU1545" s="22" t="s">
        <v>3757</v>
      </c>
    </row>
    <row r="1546" spans="1:47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185</v>
      </c>
      <c r="F1546" s="13" t="s">
        <v>185</v>
      </c>
      <c r="G1546" s="152" t="s">
        <v>185</v>
      </c>
      <c r="H1546" s="155" t="s">
        <v>1617</v>
      </c>
      <c r="I1546" s="33" t="str">
        <f t="shared" si="462"/>
        <v>Cancel</v>
      </c>
      <c r="J1546" s="186" t="s">
        <v>2345</v>
      </c>
      <c r="K1546" s="155" t="s">
        <v>2346</v>
      </c>
      <c r="L1546" s="17" t="s">
        <v>293</v>
      </c>
      <c r="M1546" s="13" t="s">
        <v>60</v>
      </c>
      <c r="N1546" s="13">
        <v>1</v>
      </c>
      <c r="O1546" s="13"/>
      <c r="P1546" s="33" t="str">
        <f t="shared" si="463"/>
        <v>MAIN UNIT</v>
      </c>
      <c r="Q1546" s="13" t="s">
        <v>68</v>
      </c>
      <c r="R1546" s="13" t="s">
        <v>62</v>
      </c>
      <c r="S1546" s="13" t="s">
        <v>49</v>
      </c>
      <c r="T1546" s="13" t="s">
        <v>78</v>
      </c>
      <c r="U1546" s="13" t="s">
        <v>79</v>
      </c>
      <c r="V1546" s="13" t="s">
        <v>1885</v>
      </c>
      <c r="W1546" s="13" t="s">
        <v>64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499582152.5142017</v>
      </c>
      <c r="AJ1546" s="19">
        <f t="shared" si="467"/>
        <v>59520528.679470733</v>
      </c>
      <c r="AK1546" s="20">
        <f t="shared" si="468"/>
        <v>0.11914062257814291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  <c r="AU1546" s="22" t="s">
        <v>3757</v>
      </c>
    </row>
    <row r="1547" spans="1:47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48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1041</v>
      </c>
      <c r="K1547" s="155" t="s">
        <v>1042</v>
      </c>
      <c r="L1547" s="17" t="s">
        <v>92</v>
      </c>
      <c r="M1547" s="13" t="s">
        <v>60</v>
      </c>
      <c r="N1547" s="13">
        <v>1</v>
      </c>
      <c r="O1547" s="13"/>
      <c r="P1547" s="33" t="str">
        <f t="shared" si="463"/>
        <v>MAIN UNIT</v>
      </c>
      <c r="Q1547" s="13" t="s">
        <v>61</v>
      </c>
      <c r="R1547" s="13" t="s">
        <v>62</v>
      </c>
      <c r="S1547" s="13" t="s">
        <v>51</v>
      </c>
      <c r="T1547" s="13" t="s">
        <v>1043</v>
      </c>
      <c r="U1547" s="13" t="s">
        <v>149</v>
      </c>
      <c r="V1547" s="13" t="s">
        <v>564</v>
      </c>
      <c r="W1547" s="13" t="s">
        <v>64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  <c r="AU1547" s="22" t="s">
        <v>3240</v>
      </c>
    </row>
    <row r="1548" spans="1:47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48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1041</v>
      </c>
      <c r="K1548" s="155" t="s">
        <v>1042</v>
      </c>
      <c r="L1548" s="17" t="s">
        <v>92</v>
      </c>
      <c r="M1548" s="13" t="s">
        <v>60</v>
      </c>
      <c r="N1548" s="13">
        <v>1</v>
      </c>
      <c r="O1548" s="13"/>
      <c r="P1548" s="33" t="str">
        <f t="shared" si="463"/>
        <v>MAIN UNIT</v>
      </c>
      <c r="Q1548" s="13" t="s">
        <v>61</v>
      </c>
      <c r="R1548" s="13" t="s">
        <v>62</v>
      </c>
      <c r="S1548" s="13" t="s">
        <v>51</v>
      </c>
      <c r="T1548" s="13" t="s">
        <v>1043</v>
      </c>
      <c r="U1548" s="13" t="s">
        <v>149</v>
      </c>
      <c r="V1548" s="13" t="s">
        <v>564</v>
      </c>
      <c r="W1548" s="13" t="s">
        <v>64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  <c r="AU1548" s="22" t="s">
        <v>3240</v>
      </c>
    </row>
    <row r="1549" spans="1:47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185</v>
      </c>
      <c r="F1549" s="13" t="s">
        <v>185</v>
      </c>
      <c r="G1549" s="152" t="s">
        <v>1616</v>
      </c>
      <c r="H1549" s="155"/>
      <c r="I1549" s="33" t="str">
        <f t="shared" si="462"/>
        <v>Cancel</v>
      </c>
      <c r="J1549" s="186" t="s">
        <v>2347</v>
      </c>
      <c r="K1549" s="155" t="s">
        <v>2348</v>
      </c>
      <c r="L1549" s="17" t="s">
        <v>67</v>
      </c>
      <c r="M1549" s="13" t="s">
        <v>60</v>
      </c>
      <c r="N1549" s="13">
        <v>1</v>
      </c>
      <c r="O1549" s="13"/>
      <c r="P1549" s="33" t="str">
        <f t="shared" si="463"/>
        <v>MAIN UNIT</v>
      </c>
      <c r="Q1549" s="13" t="s">
        <v>61</v>
      </c>
      <c r="R1549" s="13" t="s">
        <v>62</v>
      </c>
      <c r="S1549" s="13" t="s">
        <v>51</v>
      </c>
      <c r="T1549" s="13" t="s">
        <v>148</v>
      </c>
      <c r="U1549" s="13" t="s">
        <v>149</v>
      </c>
      <c r="V1549" s="13" t="s">
        <v>507</v>
      </c>
      <c r="W1549" s="13" t="s">
        <v>64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499582152.5142017</v>
      </c>
      <c r="AJ1549" s="19">
        <f t="shared" si="467"/>
        <v>59520528.679470733</v>
      </c>
      <c r="AK1549" s="20">
        <f t="shared" si="468"/>
        <v>0.11914062257814291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  <c r="AU1549" s="22" t="s">
        <v>3240</v>
      </c>
    </row>
    <row r="1550" spans="1:47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47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914</v>
      </c>
      <c r="K1550" s="155" t="s">
        <v>915</v>
      </c>
      <c r="L1550" s="17" t="s">
        <v>67</v>
      </c>
      <c r="M1550" s="13" t="s">
        <v>60</v>
      </c>
      <c r="N1550" s="13">
        <v>2</v>
      </c>
      <c r="O1550" s="13"/>
      <c r="P1550" s="33" t="str">
        <f t="shared" si="463"/>
        <v>MAIN UNIT</v>
      </c>
      <c r="Q1550" s="13" t="s">
        <v>68</v>
      </c>
      <c r="R1550" s="13" t="s">
        <v>62</v>
      </c>
      <c r="S1550" s="13" t="s">
        <v>51</v>
      </c>
      <c r="T1550" s="13" t="s">
        <v>148</v>
      </c>
      <c r="U1550" s="13" t="s">
        <v>149</v>
      </c>
      <c r="V1550" s="13" t="s">
        <v>507</v>
      </c>
      <c r="W1550" s="13" t="s">
        <v>64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916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  <c r="AU1550" s="22" t="s">
        <v>3240</v>
      </c>
    </row>
    <row r="1551" spans="1:47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41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2840</v>
      </c>
      <c r="K1551" s="155" t="s">
        <v>2841</v>
      </c>
      <c r="L1551" s="17" t="s">
        <v>2842</v>
      </c>
      <c r="M1551" s="13" t="s">
        <v>2607</v>
      </c>
      <c r="N1551" s="13">
        <v>1</v>
      </c>
      <c r="O1551" s="13"/>
      <c r="P1551" s="33" t="str">
        <f t="shared" si="463"/>
        <v>MAIN UNIT</v>
      </c>
      <c r="Q1551" s="13" t="s">
        <v>61</v>
      </c>
      <c r="R1551" s="13" t="s">
        <v>2055</v>
      </c>
      <c r="S1551" s="13" t="s">
        <v>51</v>
      </c>
      <c r="T1551" s="13" t="s">
        <v>148</v>
      </c>
      <c r="U1551" s="13" t="s">
        <v>149</v>
      </c>
      <c r="V1551" s="13" t="s">
        <v>507</v>
      </c>
      <c r="W1551" s="13" t="s">
        <v>64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  <c r="AU1551" s="22" t="s">
        <v>3240</v>
      </c>
    </row>
    <row r="1552" spans="1:47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48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1126</v>
      </c>
      <c r="K1552" s="155" t="s">
        <v>1127</v>
      </c>
      <c r="L1552" s="17" t="s">
        <v>92</v>
      </c>
      <c r="M1552" s="13" t="s">
        <v>60</v>
      </c>
      <c r="N1552" s="13">
        <v>1</v>
      </c>
      <c r="O1552" s="13"/>
      <c r="P1552" s="33" t="str">
        <f t="shared" si="463"/>
        <v>MAIN UNIT</v>
      </c>
      <c r="Q1552" s="13" t="s">
        <v>61</v>
      </c>
      <c r="R1552" s="13" t="s">
        <v>62</v>
      </c>
      <c r="S1552" s="13" t="s">
        <v>51</v>
      </c>
      <c r="T1552" s="13" t="s">
        <v>148</v>
      </c>
      <c r="U1552" s="13" t="s">
        <v>149</v>
      </c>
      <c r="V1552" s="13" t="s">
        <v>507</v>
      </c>
      <c r="W1552" s="13" t="s">
        <v>64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  <c r="AU1552" s="22" t="s">
        <v>3240</v>
      </c>
    </row>
    <row r="1553" spans="1:47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48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1126</v>
      </c>
      <c r="K1553" s="155" t="s">
        <v>1127</v>
      </c>
      <c r="L1553" s="17" t="s">
        <v>67</v>
      </c>
      <c r="M1553" s="13" t="s">
        <v>60</v>
      </c>
      <c r="N1553" s="13">
        <v>1</v>
      </c>
      <c r="O1553" s="13"/>
      <c r="P1553" s="33" t="str">
        <f t="shared" si="463"/>
        <v>MAIN UNIT</v>
      </c>
      <c r="Q1553" s="13" t="s">
        <v>61</v>
      </c>
      <c r="R1553" s="13" t="s">
        <v>62</v>
      </c>
      <c r="S1553" s="13" t="s">
        <v>51</v>
      </c>
      <c r="T1553" s="13" t="s">
        <v>148</v>
      </c>
      <c r="U1553" s="13" t="s">
        <v>149</v>
      </c>
      <c r="V1553" s="13" t="s">
        <v>507</v>
      </c>
      <c r="W1553" s="13" t="s">
        <v>64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  <c r="AU1553" s="22" t="s">
        <v>3240</v>
      </c>
    </row>
    <row r="1554" spans="1:47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54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2292</v>
      </c>
      <c r="K1554" s="155" t="s">
        <v>1127</v>
      </c>
      <c r="L1554" s="17" t="s">
        <v>92</v>
      </c>
      <c r="M1554" s="13" t="s">
        <v>60</v>
      </c>
      <c r="N1554" s="13">
        <v>1</v>
      </c>
      <c r="O1554" s="13"/>
      <c r="P1554" s="33" t="str">
        <f t="shared" si="463"/>
        <v>MAIN UNIT</v>
      </c>
      <c r="Q1554" s="13" t="s">
        <v>61</v>
      </c>
      <c r="R1554" s="13" t="s">
        <v>62</v>
      </c>
      <c r="S1554" s="13" t="s">
        <v>51</v>
      </c>
      <c r="T1554" s="13" t="s">
        <v>148</v>
      </c>
      <c r="U1554" s="13" t="s">
        <v>149</v>
      </c>
      <c r="V1554" s="13" t="s">
        <v>507</v>
      </c>
      <c r="W1554" s="13" t="s">
        <v>64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  <c r="AU1554" s="22" t="s">
        <v>3240</v>
      </c>
    </row>
    <row r="1555" spans="1:47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54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2323</v>
      </c>
      <c r="K1555" s="155" t="s">
        <v>2324</v>
      </c>
      <c r="L1555" s="17" t="s">
        <v>67</v>
      </c>
      <c r="M1555" s="13" t="s">
        <v>60</v>
      </c>
      <c r="N1555" s="13">
        <v>1</v>
      </c>
      <c r="O1555" s="13"/>
      <c r="P1555" s="33" t="str">
        <f t="shared" si="463"/>
        <v>MAIN UNIT</v>
      </c>
      <c r="Q1555" s="13" t="s">
        <v>61</v>
      </c>
      <c r="R1555" s="13" t="s">
        <v>62</v>
      </c>
      <c r="S1555" s="13" t="s">
        <v>51</v>
      </c>
      <c r="T1555" s="13" t="s">
        <v>148</v>
      </c>
      <c r="U1555" s="13" t="s">
        <v>149</v>
      </c>
      <c r="V1555" s="13" t="s">
        <v>507</v>
      </c>
      <c r="W1555" s="13" t="s">
        <v>64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  <c r="AU1555" s="22" t="s">
        <v>3240</v>
      </c>
    </row>
    <row r="1556" spans="1:47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47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697</v>
      </c>
      <c r="K1556" s="155" t="s">
        <v>698</v>
      </c>
      <c r="L1556" s="17" t="s">
        <v>92</v>
      </c>
      <c r="M1556" s="13" t="s">
        <v>60</v>
      </c>
      <c r="N1556" s="13">
        <v>1</v>
      </c>
      <c r="O1556" s="13"/>
      <c r="P1556" s="33" t="str">
        <f t="shared" si="463"/>
        <v>MAIN UNIT</v>
      </c>
      <c r="Q1556" s="13" t="s">
        <v>68</v>
      </c>
      <c r="R1556" s="13" t="s">
        <v>62</v>
      </c>
      <c r="S1556" s="13" t="s">
        <v>51</v>
      </c>
      <c r="T1556" s="13" t="s">
        <v>349</v>
      </c>
      <c r="U1556" s="13" t="s">
        <v>149</v>
      </c>
      <c r="V1556" s="13" t="s">
        <v>507</v>
      </c>
      <c r="W1556" s="13" t="s">
        <v>64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  <c r="AU1556" s="22" t="s">
        <v>3240</v>
      </c>
    </row>
    <row r="1557" spans="1:47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47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550</v>
      </c>
      <c r="K1557" s="155" t="s">
        <v>551</v>
      </c>
      <c r="L1557" s="17" t="s">
        <v>77</v>
      </c>
      <c r="M1557" s="13" t="s">
        <v>60</v>
      </c>
      <c r="N1557" s="13">
        <v>1</v>
      </c>
      <c r="O1557" s="13"/>
      <c r="P1557" s="33" t="str">
        <f t="shared" si="463"/>
        <v>MAIN UNIT</v>
      </c>
      <c r="Q1557" s="13" t="s">
        <v>61</v>
      </c>
      <c r="R1557" s="13" t="s">
        <v>62</v>
      </c>
      <c r="S1557" s="13" t="s">
        <v>51</v>
      </c>
      <c r="T1557" s="13" t="s">
        <v>148</v>
      </c>
      <c r="U1557" s="13" t="s">
        <v>149</v>
      </c>
      <c r="V1557" s="13" t="s">
        <v>507</v>
      </c>
      <c r="W1557" s="13" t="s">
        <v>64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  <c r="AU1557" s="22" t="s">
        <v>3240</v>
      </c>
    </row>
    <row r="1558" spans="1:47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47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550</v>
      </c>
      <c r="K1558" s="155" t="s">
        <v>551</v>
      </c>
      <c r="L1558" s="17" t="s">
        <v>67</v>
      </c>
      <c r="M1558" s="13" t="s">
        <v>60</v>
      </c>
      <c r="N1558" s="13">
        <v>1</v>
      </c>
      <c r="O1558" s="13"/>
      <c r="P1558" s="33" t="str">
        <f t="shared" si="463"/>
        <v>MAIN UNIT</v>
      </c>
      <c r="Q1558" s="13" t="s">
        <v>61</v>
      </c>
      <c r="R1558" s="13" t="s">
        <v>62</v>
      </c>
      <c r="S1558" s="13" t="s">
        <v>51</v>
      </c>
      <c r="T1558" s="13" t="s">
        <v>148</v>
      </c>
      <c r="U1558" s="13" t="s">
        <v>149</v>
      </c>
      <c r="V1558" s="13" t="s">
        <v>507</v>
      </c>
      <c r="W1558" s="13" t="s">
        <v>64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  <c r="AU1558" s="22" t="s">
        <v>3240</v>
      </c>
    </row>
    <row r="1559" spans="1:47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41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146</v>
      </c>
      <c r="K1559" s="155" t="s">
        <v>147</v>
      </c>
      <c r="L1559" s="17" t="s">
        <v>77</v>
      </c>
      <c r="M1559" s="13" t="s">
        <v>60</v>
      </c>
      <c r="N1559" s="13">
        <v>1</v>
      </c>
      <c r="O1559" s="13"/>
      <c r="P1559" s="33" t="str">
        <f t="shared" si="463"/>
        <v>MAIN UNIT</v>
      </c>
      <c r="Q1559" s="13" t="s">
        <v>68</v>
      </c>
      <c r="R1559" s="13" t="s">
        <v>62</v>
      </c>
      <c r="S1559" s="13" t="s">
        <v>51</v>
      </c>
      <c r="T1559" s="13" t="s">
        <v>148</v>
      </c>
      <c r="U1559" s="13" t="s">
        <v>149</v>
      </c>
      <c r="V1559" s="13" t="s">
        <v>150</v>
      </c>
      <c r="W1559" s="13" t="s">
        <v>64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151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  <c r="AU1559" s="22" t="s">
        <v>3240</v>
      </c>
    </row>
    <row r="1560" spans="1:47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41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146</v>
      </c>
      <c r="K1560" s="155" t="s">
        <v>147</v>
      </c>
      <c r="L1560" s="17" t="s">
        <v>100</v>
      </c>
      <c r="M1560" s="13" t="s">
        <v>60</v>
      </c>
      <c r="N1560" s="13">
        <v>1</v>
      </c>
      <c r="O1560" s="13"/>
      <c r="P1560" s="33" t="str">
        <f t="shared" si="463"/>
        <v>MAIN UNIT</v>
      </c>
      <c r="Q1560" s="13" t="s">
        <v>68</v>
      </c>
      <c r="R1560" s="13" t="s">
        <v>62</v>
      </c>
      <c r="S1560" s="13" t="s">
        <v>51</v>
      </c>
      <c r="T1560" s="13" t="s">
        <v>148</v>
      </c>
      <c r="U1560" s="13" t="s">
        <v>149</v>
      </c>
      <c r="V1560" s="13" t="s">
        <v>150</v>
      </c>
      <c r="W1560" s="13" t="s">
        <v>64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155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  <c r="AU1560" s="22" t="s">
        <v>3240</v>
      </c>
    </row>
    <row r="1561" spans="1:47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41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146</v>
      </c>
      <c r="K1561" s="155" t="s">
        <v>147</v>
      </c>
      <c r="L1561" s="17" t="s">
        <v>59</v>
      </c>
      <c r="M1561" s="13" t="s">
        <v>60</v>
      </c>
      <c r="N1561" s="13">
        <v>1</v>
      </c>
      <c r="O1561" s="13"/>
      <c r="P1561" s="33" t="str">
        <f t="shared" si="463"/>
        <v>MAIN UNIT</v>
      </c>
      <c r="Q1561" s="13" t="s">
        <v>68</v>
      </c>
      <c r="R1561" s="13" t="s">
        <v>62</v>
      </c>
      <c r="S1561" s="13" t="s">
        <v>51</v>
      </c>
      <c r="T1561" s="13" t="s">
        <v>148</v>
      </c>
      <c r="U1561" s="13" t="s">
        <v>149</v>
      </c>
      <c r="V1561" s="13" t="s">
        <v>150</v>
      </c>
      <c r="W1561" s="13" t="s">
        <v>64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156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  <c r="AU1561" s="22" t="s">
        <v>3240</v>
      </c>
    </row>
    <row r="1562" spans="1:47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54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2961</v>
      </c>
      <c r="K1562" s="155" t="s">
        <v>3009</v>
      </c>
      <c r="L1562" s="17" t="s">
        <v>2837</v>
      </c>
      <c r="M1562" s="13" t="s">
        <v>2832</v>
      </c>
      <c r="N1562" s="13">
        <v>2</v>
      </c>
      <c r="O1562" s="13"/>
      <c r="P1562" s="33" t="str">
        <f t="shared" si="463"/>
        <v>MAIN UNIT</v>
      </c>
      <c r="Q1562" s="13" t="s">
        <v>61</v>
      </c>
      <c r="R1562" s="13" t="s">
        <v>2055</v>
      </c>
      <c r="S1562" s="13" t="s">
        <v>51</v>
      </c>
      <c r="T1562" s="13" t="s">
        <v>148</v>
      </c>
      <c r="U1562" s="13" t="s">
        <v>149</v>
      </c>
      <c r="V1562" s="13" t="s">
        <v>2833</v>
      </c>
      <c r="W1562" s="13" t="s">
        <v>64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  <c r="AU1562" s="22" t="s">
        <v>3240</v>
      </c>
    </row>
    <row r="1563" spans="1:47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41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2846</v>
      </c>
      <c r="K1563" s="155" t="s">
        <v>2847</v>
      </c>
      <c r="L1563" s="17" t="s">
        <v>2831</v>
      </c>
      <c r="M1563" s="13" t="s">
        <v>2832</v>
      </c>
      <c r="N1563" s="13">
        <v>1</v>
      </c>
      <c r="O1563" s="13"/>
      <c r="P1563" s="33" t="str">
        <f t="shared" si="463"/>
        <v>MAIN UNIT</v>
      </c>
      <c r="Q1563" s="13" t="s">
        <v>61</v>
      </c>
      <c r="R1563" s="13" t="s">
        <v>2055</v>
      </c>
      <c r="S1563" s="13" t="s">
        <v>51</v>
      </c>
      <c r="T1563" s="13" t="s">
        <v>349</v>
      </c>
      <c r="U1563" s="13" t="s">
        <v>149</v>
      </c>
      <c r="V1563" s="13" t="s">
        <v>2833</v>
      </c>
      <c r="W1563" s="13" t="s">
        <v>64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  <c r="AU1563" s="22" t="s">
        <v>3240</v>
      </c>
    </row>
    <row r="1564" spans="1:47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41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2846</v>
      </c>
      <c r="K1564" s="155" t="s">
        <v>2847</v>
      </c>
      <c r="L1564" s="17" t="s">
        <v>2831</v>
      </c>
      <c r="M1564" s="13" t="s">
        <v>2832</v>
      </c>
      <c r="N1564" s="13">
        <v>1</v>
      </c>
      <c r="O1564" s="13"/>
      <c r="P1564" s="33" t="str">
        <f t="shared" si="463"/>
        <v>MAIN UNIT</v>
      </c>
      <c r="Q1564" s="13" t="s">
        <v>61</v>
      </c>
      <c r="R1564" s="13" t="s">
        <v>2055</v>
      </c>
      <c r="S1564" s="13" t="s">
        <v>51</v>
      </c>
      <c r="T1564" s="13" t="s">
        <v>349</v>
      </c>
      <c r="U1564" s="13" t="s">
        <v>149</v>
      </c>
      <c r="V1564" s="13" t="s">
        <v>2833</v>
      </c>
      <c r="W1564" s="13" t="s">
        <v>64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  <c r="AU1564" s="22" t="s">
        <v>3240</v>
      </c>
    </row>
    <row r="1565" spans="1:47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53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2971</v>
      </c>
      <c r="L1565" s="17" t="s">
        <v>2609</v>
      </c>
      <c r="M1565" s="13" t="s">
        <v>2607</v>
      </c>
      <c r="N1565" s="13">
        <v>2</v>
      </c>
      <c r="O1565" s="13"/>
      <c r="P1565" s="33" t="str">
        <f t="shared" si="463"/>
        <v>MAIN UNIT</v>
      </c>
      <c r="Q1565" s="13" t="s">
        <v>61</v>
      </c>
      <c r="R1565" s="13" t="s">
        <v>2055</v>
      </c>
      <c r="S1565" s="13" t="s">
        <v>51</v>
      </c>
      <c r="T1565" s="13" t="s">
        <v>148</v>
      </c>
      <c r="U1565" s="13" t="s">
        <v>149</v>
      </c>
      <c r="V1565" s="13"/>
      <c r="W1565" s="13" t="s">
        <v>901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  <c r="AU1565" s="22" t="s">
        <v>3240</v>
      </c>
    </row>
    <row r="1566" spans="1:47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53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2971</v>
      </c>
      <c r="L1566" s="17" t="s">
        <v>2606</v>
      </c>
      <c r="M1566" s="13" t="s">
        <v>2607</v>
      </c>
      <c r="N1566" s="13">
        <v>1</v>
      </c>
      <c r="O1566" s="13"/>
      <c r="P1566" s="33" t="str">
        <f t="shared" si="463"/>
        <v>MAIN UNIT</v>
      </c>
      <c r="Q1566" s="13" t="s">
        <v>61</v>
      </c>
      <c r="R1566" s="13" t="s">
        <v>2055</v>
      </c>
      <c r="S1566" s="13" t="s">
        <v>51</v>
      </c>
      <c r="T1566" s="13" t="s">
        <v>148</v>
      </c>
      <c r="U1566" s="13" t="s">
        <v>149</v>
      </c>
      <c r="V1566" s="13"/>
      <c r="W1566" s="13" t="s">
        <v>901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  <c r="AU1566" s="22" t="s">
        <v>3240</v>
      </c>
    </row>
    <row r="1567" spans="1:47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53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2971</v>
      </c>
      <c r="L1567" s="17" t="s">
        <v>2609</v>
      </c>
      <c r="M1567" s="13" t="s">
        <v>2607</v>
      </c>
      <c r="N1567" s="13">
        <v>2</v>
      </c>
      <c r="O1567" s="13"/>
      <c r="P1567" s="33" t="str">
        <f t="shared" si="463"/>
        <v>MAIN UNIT</v>
      </c>
      <c r="Q1567" s="13" t="s">
        <v>61</v>
      </c>
      <c r="R1567" s="13" t="s">
        <v>2055</v>
      </c>
      <c r="S1567" s="13" t="s">
        <v>51</v>
      </c>
      <c r="T1567" s="13" t="s">
        <v>148</v>
      </c>
      <c r="U1567" s="13" t="s">
        <v>149</v>
      </c>
      <c r="V1567" s="13"/>
      <c r="W1567" s="13" t="s">
        <v>901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  <c r="AU1567" s="22" t="s">
        <v>3240</v>
      </c>
    </row>
    <row r="1568" spans="1:47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53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2971</v>
      </c>
      <c r="L1568" s="17" t="s">
        <v>2606</v>
      </c>
      <c r="M1568" s="13" t="s">
        <v>2607</v>
      </c>
      <c r="N1568" s="13">
        <v>1</v>
      </c>
      <c r="O1568" s="13"/>
      <c r="P1568" s="33" t="str">
        <f t="shared" si="463"/>
        <v>MAIN UNIT</v>
      </c>
      <c r="Q1568" s="13" t="s">
        <v>61</v>
      </c>
      <c r="R1568" s="13" t="s">
        <v>2055</v>
      </c>
      <c r="S1568" s="13" t="s">
        <v>51</v>
      </c>
      <c r="T1568" s="13" t="s">
        <v>148</v>
      </c>
      <c r="U1568" s="13" t="s">
        <v>149</v>
      </c>
      <c r="V1568" s="13"/>
      <c r="W1568" s="13" t="s">
        <v>901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  <c r="AU1568" s="22" t="s">
        <v>3240</v>
      </c>
    </row>
    <row r="1569" spans="1:47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47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2870</v>
      </c>
      <c r="K1569" s="155" t="s">
        <v>2871</v>
      </c>
      <c r="L1569" s="17" t="s">
        <v>2778</v>
      </c>
      <c r="M1569" s="13" t="s">
        <v>2607</v>
      </c>
      <c r="N1569" s="13">
        <v>1</v>
      </c>
      <c r="O1569" s="13"/>
      <c r="P1569" s="33" t="str">
        <f t="shared" si="463"/>
        <v>MAIN UNIT</v>
      </c>
      <c r="Q1569" s="13" t="s">
        <v>68</v>
      </c>
      <c r="R1569" s="13" t="s">
        <v>2866</v>
      </c>
      <c r="S1569" s="13" t="s">
        <v>2872</v>
      </c>
      <c r="T1569" s="13" t="s">
        <v>148</v>
      </c>
      <c r="U1569" s="13" t="s">
        <v>149</v>
      </c>
      <c r="V1569" s="13" t="s">
        <v>2873</v>
      </c>
      <c r="W1569" s="13" t="s">
        <v>2874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  <c r="AU1569" s="22" t="s">
        <v>3750</v>
      </c>
    </row>
    <row r="1570" spans="1:47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47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2910</v>
      </c>
      <c r="K1570" s="155" t="s">
        <v>2911</v>
      </c>
      <c r="L1570" s="17" t="s">
        <v>2778</v>
      </c>
      <c r="M1570" s="13" t="s">
        <v>2607</v>
      </c>
      <c r="N1570" s="13">
        <v>1</v>
      </c>
      <c r="O1570" s="13"/>
      <c r="P1570" s="33" t="str">
        <f t="shared" si="463"/>
        <v>MAIN UNIT</v>
      </c>
      <c r="Q1570" s="13" t="s">
        <v>61</v>
      </c>
      <c r="R1570" s="13" t="s">
        <v>2055</v>
      </c>
      <c r="S1570" s="13" t="s">
        <v>51</v>
      </c>
      <c r="T1570" s="13" t="s">
        <v>148</v>
      </c>
      <c r="U1570" s="13" t="s">
        <v>149</v>
      </c>
      <c r="V1570" s="13" t="s">
        <v>2828</v>
      </c>
      <c r="W1570" s="13" t="s">
        <v>64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  <c r="AU1570" s="22" t="s">
        <v>3240</v>
      </c>
    </row>
    <row r="1571" spans="1:47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53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2947</v>
      </c>
      <c r="K1571" s="155" t="s">
        <v>2911</v>
      </c>
      <c r="L1571" s="17" t="s">
        <v>2778</v>
      </c>
      <c r="M1571" s="13" t="s">
        <v>2607</v>
      </c>
      <c r="N1571" s="13">
        <v>1</v>
      </c>
      <c r="O1571" s="13"/>
      <c r="P1571" s="33" t="str">
        <f t="shared" si="463"/>
        <v>MAIN UNIT</v>
      </c>
      <c r="Q1571" s="13" t="s">
        <v>61</v>
      </c>
      <c r="R1571" s="13" t="s">
        <v>2055</v>
      </c>
      <c r="S1571" s="13" t="s">
        <v>51</v>
      </c>
      <c r="T1571" s="13" t="s">
        <v>148</v>
      </c>
      <c r="U1571" s="13" t="s">
        <v>149</v>
      </c>
      <c r="V1571" s="13" t="s">
        <v>2833</v>
      </c>
      <c r="W1571" s="13" t="s">
        <v>64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  <c r="AU1571" s="22" t="s">
        <v>3240</v>
      </c>
    </row>
    <row r="1572" spans="1:47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48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1493</v>
      </c>
      <c r="K1572" s="155" t="s">
        <v>1495</v>
      </c>
      <c r="L1572" s="17" t="s">
        <v>67</v>
      </c>
      <c r="M1572" s="13" t="s">
        <v>60</v>
      </c>
      <c r="N1572" s="13">
        <v>2</v>
      </c>
      <c r="O1572" s="13"/>
      <c r="P1572" s="33" t="str">
        <f t="shared" si="463"/>
        <v>MAIN UNIT</v>
      </c>
      <c r="Q1572" s="13" t="s">
        <v>68</v>
      </c>
      <c r="R1572" s="13" t="s">
        <v>62</v>
      </c>
      <c r="S1572" s="13" t="s">
        <v>52</v>
      </c>
      <c r="T1572" s="13" t="s">
        <v>168</v>
      </c>
      <c r="U1572" s="13" t="s">
        <v>89</v>
      </c>
      <c r="V1572" s="13" t="s">
        <v>143</v>
      </c>
      <c r="W1572" s="13" t="s">
        <v>64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  <c r="AU1572" s="22" t="s">
        <v>3240</v>
      </c>
    </row>
    <row r="1573" spans="1:47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41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445</v>
      </c>
      <c r="K1573" s="155" t="s">
        <v>446</v>
      </c>
      <c r="L1573" s="17" t="s">
        <v>67</v>
      </c>
      <c r="M1573" s="13" t="s">
        <v>60</v>
      </c>
      <c r="N1573" s="13">
        <v>1</v>
      </c>
      <c r="O1573" s="13"/>
      <c r="P1573" s="33" t="str">
        <f t="shared" si="463"/>
        <v>MAIN UNIT</v>
      </c>
      <c r="Q1573" s="13" t="s">
        <v>68</v>
      </c>
      <c r="R1573" s="13" t="s">
        <v>62</v>
      </c>
      <c r="S1573" s="13" t="s">
        <v>49</v>
      </c>
      <c r="T1573" s="13" t="s">
        <v>447</v>
      </c>
      <c r="U1573" s="13" t="s">
        <v>79</v>
      </c>
      <c r="V1573" s="13" t="s">
        <v>311</v>
      </c>
      <c r="W1573" s="13" t="s">
        <v>64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  <c r="AU1573" s="22" t="s">
        <v>3750</v>
      </c>
    </row>
    <row r="1574" spans="1:47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53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1790</v>
      </c>
      <c r="K1574" s="155" t="s">
        <v>1791</v>
      </c>
      <c r="L1574" s="17" t="s">
        <v>67</v>
      </c>
      <c r="M1574" s="13" t="s">
        <v>60</v>
      </c>
      <c r="N1574" s="13">
        <v>1</v>
      </c>
      <c r="O1574" s="13"/>
      <c r="P1574" s="33" t="str">
        <f t="shared" si="463"/>
        <v>MAIN UNIT</v>
      </c>
      <c r="Q1574" s="13" t="s">
        <v>68</v>
      </c>
      <c r="R1574" s="13" t="s">
        <v>62</v>
      </c>
      <c r="S1574" s="13" t="s">
        <v>49</v>
      </c>
      <c r="T1574" s="13" t="s">
        <v>78</v>
      </c>
      <c r="U1574" s="13" t="s">
        <v>79</v>
      </c>
      <c r="V1574" s="13" t="s">
        <v>715</v>
      </c>
      <c r="W1574" s="13" t="s">
        <v>64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  <c r="AU1574" s="22" t="s">
        <v>3757</v>
      </c>
    </row>
    <row r="1575" spans="1:47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53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1811</v>
      </c>
      <c r="K1575" s="155" t="s">
        <v>1812</v>
      </c>
      <c r="L1575" s="17" t="s">
        <v>67</v>
      </c>
      <c r="M1575" s="13" t="s">
        <v>60</v>
      </c>
      <c r="N1575" s="13">
        <v>1</v>
      </c>
      <c r="O1575" s="13"/>
      <c r="P1575" s="33" t="str">
        <f t="shared" si="463"/>
        <v>MAIN UNIT</v>
      </c>
      <c r="Q1575" s="13" t="s">
        <v>61</v>
      </c>
      <c r="R1575" s="13" t="s">
        <v>62</v>
      </c>
      <c r="S1575" s="13" t="s">
        <v>49</v>
      </c>
      <c r="T1575" s="13" t="s">
        <v>78</v>
      </c>
      <c r="U1575" s="13" t="s">
        <v>79</v>
      </c>
      <c r="V1575" s="13" t="s">
        <v>311</v>
      </c>
      <c r="W1575" s="13" t="s">
        <v>64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  <c r="AU1575" s="22" t="s">
        <v>3750</v>
      </c>
    </row>
    <row r="1576" spans="1:47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47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908</v>
      </c>
      <c r="K1576" s="155" t="s">
        <v>909</v>
      </c>
      <c r="L1576" s="17" t="s">
        <v>92</v>
      </c>
      <c r="M1576" s="13" t="s">
        <v>60</v>
      </c>
      <c r="N1576" s="13">
        <v>1</v>
      </c>
      <c r="O1576" s="13"/>
      <c r="P1576" s="33" t="str">
        <f t="shared" si="463"/>
        <v>MAIN UNIT</v>
      </c>
      <c r="Q1576" s="13" t="s">
        <v>68</v>
      </c>
      <c r="R1576" s="13" t="s">
        <v>62</v>
      </c>
      <c r="S1576" s="13" t="s">
        <v>50</v>
      </c>
      <c r="T1576" s="13" t="s">
        <v>168</v>
      </c>
      <c r="U1576" s="13" t="s">
        <v>89</v>
      </c>
      <c r="V1576" s="13" t="s">
        <v>84</v>
      </c>
      <c r="W1576" s="13" t="s">
        <v>109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  <c r="AU1576" s="22" t="s">
        <v>3240</v>
      </c>
    </row>
    <row r="1577" spans="1:47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47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908</v>
      </c>
      <c r="K1577" s="155" t="s">
        <v>909</v>
      </c>
      <c r="L1577" s="17" t="s">
        <v>67</v>
      </c>
      <c r="M1577" s="13" t="s">
        <v>60</v>
      </c>
      <c r="N1577" s="13">
        <v>2</v>
      </c>
      <c r="O1577" s="13"/>
      <c r="P1577" s="33" t="str">
        <f t="shared" si="463"/>
        <v>MAIN UNIT</v>
      </c>
      <c r="Q1577" s="13" t="s">
        <v>68</v>
      </c>
      <c r="R1577" s="13" t="s">
        <v>62</v>
      </c>
      <c r="S1577" s="13" t="s">
        <v>50</v>
      </c>
      <c r="T1577" s="13" t="s">
        <v>168</v>
      </c>
      <c r="U1577" s="13" t="s">
        <v>89</v>
      </c>
      <c r="V1577" s="13" t="s">
        <v>84</v>
      </c>
      <c r="W1577" s="13" t="s">
        <v>109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  <c r="AU1577" s="22" t="s">
        <v>3240</v>
      </c>
    </row>
    <row r="1578" spans="1:47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3172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3459</v>
      </c>
      <c r="K1578" s="29" t="s">
        <v>1214</v>
      </c>
      <c r="L1578" s="17" t="s">
        <v>92</v>
      </c>
      <c r="M1578" s="22" t="s">
        <v>60</v>
      </c>
      <c r="N1578" s="22">
        <v>1</v>
      </c>
      <c r="O1578" s="22"/>
      <c r="P1578" s="33" t="str">
        <f t="shared" si="463"/>
        <v>MAIN UNIT</v>
      </c>
      <c r="Q1578" s="22" t="s">
        <v>61</v>
      </c>
      <c r="R1578" s="22" t="s">
        <v>62</v>
      </c>
      <c r="S1578" s="22" t="s">
        <v>49</v>
      </c>
      <c r="T1578" s="22" t="s">
        <v>78</v>
      </c>
      <c r="U1578" s="22" t="s">
        <v>78</v>
      </c>
      <c r="V1578" s="22" t="s">
        <v>126</v>
      </c>
      <c r="W1578" s="22" t="s">
        <v>64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  <c r="AU1578" s="22" t="s">
        <v>3757</v>
      </c>
    </row>
    <row r="1579" spans="1:47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48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1324</v>
      </c>
      <c r="K1579" s="155" t="s">
        <v>1325</v>
      </c>
      <c r="L1579" s="17" t="s">
        <v>67</v>
      </c>
      <c r="M1579" s="13" t="s">
        <v>60</v>
      </c>
      <c r="N1579" s="13">
        <v>1</v>
      </c>
      <c r="O1579" s="13"/>
      <c r="P1579" s="33" t="str">
        <f t="shared" si="463"/>
        <v>MAIN UNIT</v>
      </c>
      <c r="Q1579" s="13" t="s">
        <v>61</v>
      </c>
      <c r="R1579" s="13" t="s">
        <v>62</v>
      </c>
      <c r="S1579" s="13" t="s">
        <v>49</v>
      </c>
      <c r="T1579" s="13" t="s">
        <v>78</v>
      </c>
      <c r="U1579" s="13" t="s">
        <v>79</v>
      </c>
      <c r="V1579" s="13" t="s">
        <v>1125</v>
      </c>
      <c r="W1579" s="13" t="s">
        <v>1105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  <c r="AU1579" s="22" t="s">
        <v>3751</v>
      </c>
    </row>
    <row r="1580" spans="1:47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48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1324</v>
      </c>
      <c r="K1580" s="155" t="s">
        <v>1325</v>
      </c>
      <c r="L1580" s="17" t="s">
        <v>67</v>
      </c>
      <c r="M1580" s="13" t="s">
        <v>60</v>
      </c>
      <c r="N1580" s="13">
        <v>1</v>
      </c>
      <c r="O1580" s="13"/>
      <c r="P1580" s="33" t="str">
        <f t="shared" si="463"/>
        <v>MAIN UNIT</v>
      </c>
      <c r="Q1580" s="13" t="s">
        <v>61</v>
      </c>
      <c r="R1580" s="13" t="s">
        <v>62</v>
      </c>
      <c r="S1580" s="13" t="s">
        <v>49</v>
      </c>
      <c r="T1580" s="13" t="s">
        <v>78</v>
      </c>
      <c r="U1580" s="13" t="s">
        <v>79</v>
      </c>
      <c r="V1580" s="13" t="s">
        <v>1125</v>
      </c>
      <c r="W1580" s="13" t="s">
        <v>1105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  <c r="AU1580" s="22" t="s">
        <v>3751</v>
      </c>
    </row>
    <row r="1581" spans="1:47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53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1946</v>
      </c>
      <c r="K1581" s="155" t="s">
        <v>1947</v>
      </c>
      <c r="L1581" s="17" t="s">
        <v>92</v>
      </c>
      <c r="M1581" s="13" t="s">
        <v>60</v>
      </c>
      <c r="N1581" s="13">
        <v>1</v>
      </c>
      <c r="O1581" s="13"/>
      <c r="P1581" s="33" t="str">
        <f t="shared" si="463"/>
        <v>MAIN UNIT</v>
      </c>
      <c r="Q1581" s="13" t="s">
        <v>61</v>
      </c>
      <c r="R1581" s="13" t="s">
        <v>62</v>
      </c>
      <c r="S1581" s="13" t="s">
        <v>49</v>
      </c>
      <c r="T1581" s="13" t="s">
        <v>78</v>
      </c>
      <c r="U1581" s="13" t="s">
        <v>79</v>
      </c>
      <c r="V1581" s="13" t="s">
        <v>1885</v>
      </c>
      <c r="W1581" s="13" t="s">
        <v>64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  <c r="AU1581" s="22" t="s">
        <v>3757</v>
      </c>
    </row>
    <row r="1582" spans="1:47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53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1946</v>
      </c>
      <c r="K1582" s="155" t="s">
        <v>1947</v>
      </c>
      <c r="L1582" s="17" t="s">
        <v>67</v>
      </c>
      <c r="M1582" s="13" t="s">
        <v>60</v>
      </c>
      <c r="N1582" s="13">
        <v>1</v>
      </c>
      <c r="O1582" s="13"/>
      <c r="P1582" s="33" t="str">
        <f t="shared" si="463"/>
        <v>MAIN UNIT</v>
      </c>
      <c r="Q1582" s="13" t="s">
        <v>61</v>
      </c>
      <c r="R1582" s="13" t="s">
        <v>62</v>
      </c>
      <c r="S1582" s="13" t="s">
        <v>49</v>
      </c>
      <c r="T1582" s="13" t="s">
        <v>78</v>
      </c>
      <c r="U1582" s="13" t="s">
        <v>79</v>
      </c>
      <c r="V1582" s="13" t="s">
        <v>1885</v>
      </c>
      <c r="W1582" s="13" t="s">
        <v>64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  <c r="AU1582" s="22" t="s">
        <v>3757</v>
      </c>
    </row>
    <row r="1583" spans="1:47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185</v>
      </c>
      <c r="F1583" s="13" t="s">
        <v>185</v>
      </c>
      <c r="G1583" s="152" t="s">
        <v>185</v>
      </c>
      <c r="H1583" s="155"/>
      <c r="I1583" s="33" t="str">
        <f t="shared" si="462"/>
        <v>Cancel</v>
      </c>
      <c r="J1583" s="186" t="s">
        <v>2102</v>
      </c>
      <c r="K1583" s="155" t="s">
        <v>1947</v>
      </c>
      <c r="L1583" s="17" t="s">
        <v>92</v>
      </c>
      <c r="M1583" s="13" t="s">
        <v>60</v>
      </c>
      <c r="N1583" s="13">
        <v>1</v>
      </c>
      <c r="O1583" s="13"/>
      <c r="P1583" s="33" t="str">
        <f t="shared" si="463"/>
        <v>MAIN UNIT</v>
      </c>
      <c r="Q1583" s="13" t="s">
        <v>68</v>
      </c>
      <c r="R1583" s="13" t="s">
        <v>62</v>
      </c>
      <c r="S1583" s="13" t="s">
        <v>49</v>
      </c>
      <c r="T1583" s="13" t="s">
        <v>78</v>
      </c>
      <c r="U1583" s="13" t="s">
        <v>79</v>
      </c>
      <c r="V1583" s="13" t="s">
        <v>1885</v>
      </c>
      <c r="W1583" s="13" t="s">
        <v>109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499582152.5142017</v>
      </c>
      <c r="AJ1583" s="19">
        <f t="shared" si="467"/>
        <v>59520528.679470733</v>
      </c>
      <c r="AK1583" s="20">
        <f t="shared" si="468"/>
        <v>0.11914062257814291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  <c r="AU1583" s="22" t="s">
        <v>3757</v>
      </c>
    </row>
    <row r="1584" spans="1:47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185</v>
      </c>
      <c r="F1584" s="13" t="s">
        <v>185</v>
      </c>
      <c r="G1584" s="152" t="s">
        <v>185</v>
      </c>
      <c r="H1584" s="155"/>
      <c r="I1584" s="33" t="str">
        <f t="shared" si="462"/>
        <v>Cancel</v>
      </c>
      <c r="J1584" s="186" t="s">
        <v>2102</v>
      </c>
      <c r="K1584" s="155" t="s">
        <v>1947</v>
      </c>
      <c r="L1584" s="17" t="s">
        <v>67</v>
      </c>
      <c r="M1584" s="13" t="s">
        <v>60</v>
      </c>
      <c r="N1584" s="13">
        <v>1</v>
      </c>
      <c r="O1584" s="13"/>
      <c r="P1584" s="33" t="str">
        <f t="shared" si="463"/>
        <v>MAIN UNIT</v>
      </c>
      <c r="Q1584" s="13" t="s">
        <v>68</v>
      </c>
      <c r="R1584" s="13" t="s">
        <v>62</v>
      </c>
      <c r="S1584" s="13" t="s">
        <v>49</v>
      </c>
      <c r="T1584" s="13" t="s">
        <v>78</v>
      </c>
      <c r="U1584" s="13" t="s">
        <v>79</v>
      </c>
      <c r="V1584" s="13" t="s">
        <v>1885</v>
      </c>
      <c r="W1584" s="13" t="s">
        <v>109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499582152.5142017</v>
      </c>
      <c r="AJ1584" s="19">
        <f t="shared" si="467"/>
        <v>59520528.679470733</v>
      </c>
      <c r="AK1584" s="20">
        <f t="shared" si="468"/>
        <v>0.11914062257814291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  <c r="AU1584" s="22" t="s">
        <v>3751</v>
      </c>
    </row>
    <row r="1585" spans="1:47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55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2375</v>
      </c>
      <c r="K1585" s="155" t="s">
        <v>2376</v>
      </c>
      <c r="L1585" s="17" t="s">
        <v>67</v>
      </c>
      <c r="M1585" s="13" t="s">
        <v>60</v>
      </c>
      <c r="N1585" s="13">
        <v>0.5</v>
      </c>
      <c r="O1585" s="13"/>
      <c r="P1585" s="33" t="str">
        <f t="shared" si="463"/>
        <v>MAIN UNIT</v>
      </c>
      <c r="Q1585" s="13" t="s">
        <v>68</v>
      </c>
      <c r="R1585" s="13" t="s">
        <v>62</v>
      </c>
      <c r="S1585" s="13" t="s">
        <v>51</v>
      </c>
      <c r="T1585" s="13" t="s">
        <v>349</v>
      </c>
      <c r="U1585" s="13" t="s">
        <v>149</v>
      </c>
      <c r="V1585" s="13" t="s">
        <v>954</v>
      </c>
      <c r="W1585" s="13" t="s">
        <v>64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  <c r="AU1585" s="22" t="s">
        <v>3240</v>
      </c>
    </row>
    <row r="1586" spans="1:47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55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2375</v>
      </c>
      <c r="K1586" s="155" t="s">
        <v>2376</v>
      </c>
      <c r="L1586" s="17" t="s">
        <v>67</v>
      </c>
      <c r="M1586" s="13" t="s">
        <v>60</v>
      </c>
      <c r="N1586" s="13">
        <v>0.5</v>
      </c>
      <c r="O1586" s="13"/>
      <c r="P1586" s="33" t="str">
        <f t="shared" si="463"/>
        <v>MAIN UNIT</v>
      </c>
      <c r="Q1586" s="13" t="s">
        <v>68</v>
      </c>
      <c r="R1586" s="13" t="s">
        <v>62</v>
      </c>
      <c r="S1586" s="13" t="s">
        <v>51</v>
      </c>
      <c r="T1586" s="13" t="s">
        <v>349</v>
      </c>
      <c r="U1586" s="13" t="s">
        <v>149</v>
      </c>
      <c r="V1586" s="13" t="s">
        <v>954</v>
      </c>
      <c r="W1586" s="13" t="s">
        <v>64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  <c r="AU1586" s="22" t="s">
        <v>3240</v>
      </c>
    </row>
    <row r="1587" spans="1:47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41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317</v>
      </c>
      <c r="K1587" s="155" t="s">
        <v>318</v>
      </c>
      <c r="L1587" s="17" t="s">
        <v>67</v>
      </c>
      <c r="M1587" s="13" t="s">
        <v>60</v>
      </c>
      <c r="N1587" s="13">
        <v>1</v>
      </c>
      <c r="O1587" s="13"/>
      <c r="P1587" s="33" t="str">
        <f t="shared" si="463"/>
        <v>MAIN UNIT</v>
      </c>
      <c r="Q1587" s="13" t="s">
        <v>68</v>
      </c>
      <c r="R1587" s="13" t="s">
        <v>62</v>
      </c>
      <c r="S1587" s="13" t="s">
        <v>50</v>
      </c>
      <c r="T1587" s="13" t="s">
        <v>194</v>
      </c>
      <c r="U1587" s="13" t="s">
        <v>70</v>
      </c>
      <c r="V1587" s="13" t="s">
        <v>294</v>
      </c>
      <c r="W1587" s="13" t="s">
        <v>64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319</v>
      </c>
      <c r="AM1587" s="17">
        <v>601800</v>
      </c>
      <c r="AN1587" s="17" t="s">
        <v>320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  <c r="AU1587" s="22" t="s">
        <v>3240</v>
      </c>
    </row>
    <row r="1588" spans="1:47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41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468</v>
      </c>
      <c r="K1588" s="155" t="s">
        <v>318</v>
      </c>
      <c r="L1588" s="17" t="s">
        <v>293</v>
      </c>
      <c r="M1588" s="13" t="s">
        <v>60</v>
      </c>
      <c r="N1588" s="13">
        <v>1</v>
      </c>
      <c r="O1588" s="13"/>
      <c r="P1588" s="33" t="str">
        <f t="shared" si="463"/>
        <v>MAIN UNIT</v>
      </c>
      <c r="Q1588" s="13" t="s">
        <v>61</v>
      </c>
      <c r="R1588" s="13" t="s">
        <v>62</v>
      </c>
      <c r="S1588" s="13" t="s">
        <v>50</v>
      </c>
      <c r="T1588" s="13" t="s">
        <v>194</v>
      </c>
      <c r="U1588" s="13" t="s">
        <v>70</v>
      </c>
      <c r="V1588" s="13" t="s">
        <v>94</v>
      </c>
      <c r="W1588" s="13" t="s">
        <v>64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  <c r="AU1588" s="22" t="s">
        <v>3240</v>
      </c>
    </row>
    <row r="1589" spans="1:47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41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291</v>
      </c>
      <c r="K1589" s="155" t="s">
        <v>292</v>
      </c>
      <c r="L1589" s="17" t="s">
        <v>293</v>
      </c>
      <c r="M1589" s="13" t="s">
        <v>60</v>
      </c>
      <c r="N1589" s="13">
        <v>1</v>
      </c>
      <c r="O1589" s="13"/>
      <c r="P1589" s="33" t="str">
        <f t="shared" si="463"/>
        <v>MAIN UNIT</v>
      </c>
      <c r="Q1589" s="13" t="s">
        <v>68</v>
      </c>
      <c r="R1589" s="13" t="s">
        <v>62</v>
      </c>
      <c r="S1589" s="13" t="s">
        <v>50</v>
      </c>
      <c r="T1589" s="13" t="s">
        <v>194</v>
      </c>
      <c r="U1589" s="13" t="s">
        <v>70</v>
      </c>
      <c r="V1589" s="13" t="s">
        <v>294</v>
      </c>
      <c r="W1589" s="13" t="s">
        <v>64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  <c r="AU1589" s="22" t="s">
        <v>3240</v>
      </c>
    </row>
    <row r="1590" spans="1:47" s="12" customFormat="1">
      <c r="A1590" s="33" t="str">
        <f t="shared" si="460"/>
        <v>cancel</v>
      </c>
      <c r="B1590" s="152"/>
      <c r="C1590" s="152" t="s">
        <v>185</v>
      </c>
      <c r="D1590" s="33" t="str">
        <f t="shared" si="461"/>
        <v/>
      </c>
      <c r="E1590" s="33" t="s">
        <v>185</v>
      </c>
      <c r="F1590" s="13" t="s">
        <v>185</v>
      </c>
      <c r="G1590" s="152" t="s">
        <v>185</v>
      </c>
      <c r="H1590" s="155"/>
      <c r="I1590" s="33" t="str">
        <f t="shared" si="462"/>
        <v>Cancel</v>
      </c>
      <c r="J1590" s="186" t="s">
        <v>317</v>
      </c>
      <c r="K1590" s="155" t="s">
        <v>292</v>
      </c>
      <c r="L1590" s="17" t="s">
        <v>67</v>
      </c>
      <c r="M1590" s="13" t="s">
        <v>60</v>
      </c>
      <c r="N1590" s="13">
        <v>1</v>
      </c>
      <c r="O1590" s="13"/>
      <c r="P1590" s="33" t="str">
        <f t="shared" si="463"/>
        <v>MAIN UNIT</v>
      </c>
      <c r="Q1590" s="13" t="s">
        <v>68</v>
      </c>
      <c r="R1590" s="13" t="s">
        <v>62</v>
      </c>
      <c r="S1590" s="13" t="s">
        <v>50</v>
      </c>
      <c r="T1590" s="13" t="s">
        <v>194</v>
      </c>
      <c r="U1590" s="13" t="s">
        <v>70</v>
      </c>
      <c r="V1590" s="13" t="s">
        <v>294</v>
      </c>
      <c r="W1590" s="13" t="s">
        <v>64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499582152.5142017</v>
      </c>
      <c r="AJ1590" s="19">
        <f t="shared" si="467"/>
        <v>59520528.679470733</v>
      </c>
      <c r="AK1590" s="20">
        <f t="shared" si="468"/>
        <v>0.11914062257814291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  <c r="AU1590" s="22" t="s">
        <v>3240</v>
      </c>
    </row>
    <row r="1591" spans="1:47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47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878</v>
      </c>
      <c r="K1591" s="155" t="s">
        <v>879</v>
      </c>
      <c r="L1591" s="17" t="s">
        <v>92</v>
      </c>
      <c r="M1591" s="13" t="s">
        <v>60</v>
      </c>
      <c r="N1591" s="13">
        <v>2</v>
      </c>
      <c r="O1591" s="13"/>
      <c r="P1591" s="33" t="str">
        <f t="shared" si="463"/>
        <v>MAIN UNIT</v>
      </c>
      <c r="Q1591" s="13" t="s">
        <v>61</v>
      </c>
      <c r="R1591" s="13" t="s">
        <v>62</v>
      </c>
      <c r="S1591" s="13" t="s">
        <v>50</v>
      </c>
      <c r="T1591" s="13" t="s">
        <v>194</v>
      </c>
      <c r="U1591" s="13" t="s">
        <v>70</v>
      </c>
      <c r="V1591" s="13" t="s">
        <v>94</v>
      </c>
      <c r="W1591" s="13" t="s">
        <v>64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880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  <c r="AU1591" s="22" t="s">
        <v>3240</v>
      </c>
    </row>
    <row r="1592" spans="1:47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47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878</v>
      </c>
      <c r="K1592" s="155" t="s">
        <v>879</v>
      </c>
      <c r="L1592" s="17" t="s">
        <v>67</v>
      </c>
      <c r="M1592" s="13" t="s">
        <v>60</v>
      </c>
      <c r="N1592" s="13">
        <v>2</v>
      </c>
      <c r="O1592" s="13"/>
      <c r="P1592" s="33" t="str">
        <f t="shared" si="463"/>
        <v>MAIN UNIT</v>
      </c>
      <c r="Q1592" s="13" t="s">
        <v>61</v>
      </c>
      <c r="R1592" s="13" t="s">
        <v>62</v>
      </c>
      <c r="S1592" s="13" t="s">
        <v>50</v>
      </c>
      <c r="T1592" s="13" t="s">
        <v>194</v>
      </c>
      <c r="U1592" s="13" t="s">
        <v>70</v>
      </c>
      <c r="V1592" s="13" t="s">
        <v>94</v>
      </c>
      <c r="W1592" s="13" t="s">
        <v>64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880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  <c r="AU1592" s="22" t="s">
        <v>3240</v>
      </c>
    </row>
    <row r="1593" spans="1:47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55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2491</v>
      </c>
      <c r="K1593" s="155" t="s">
        <v>2492</v>
      </c>
      <c r="L1593" s="17" t="s">
        <v>67</v>
      </c>
      <c r="M1593" s="13" t="s">
        <v>60</v>
      </c>
      <c r="N1593" s="13">
        <v>1</v>
      </c>
      <c r="O1593" s="13"/>
      <c r="P1593" s="33" t="str">
        <f t="shared" si="463"/>
        <v>MAIN UNIT</v>
      </c>
      <c r="Q1593" s="13" t="s">
        <v>61</v>
      </c>
      <c r="R1593" s="13" t="s">
        <v>62</v>
      </c>
      <c r="S1593" s="13" t="s">
        <v>50</v>
      </c>
      <c r="T1593" s="13" t="s">
        <v>194</v>
      </c>
      <c r="U1593" s="13" t="s">
        <v>70</v>
      </c>
      <c r="V1593" s="13" t="s">
        <v>94</v>
      </c>
      <c r="W1593" s="13" t="s">
        <v>64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  <c r="AU1593" s="22" t="s">
        <v>3240</v>
      </c>
    </row>
    <row r="1594" spans="1:47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55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2491</v>
      </c>
      <c r="K1594" s="155" t="s">
        <v>2492</v>
      </c>
      <c r="L1594" s="17" t="s">
        <v>67</v>
      </c>
      <c r="M1594" s="13" t="s">
        <v>60</v>
      </c>
      <c r="N1594" s="13">
        <v>1</v>
      </c>
      <c r="O1594" s="13"/>
      <c r="P1594" s="33" t="str">
        <f t="shared" si="463"/>
        <v>MAIN UNIT</v>
      </c>
      <c r="Q1594" s="13" t="s">
        <v>61</v>
      </c>
      <c r="R1594" s="13" t="s">
        <v>62</v>
      </c>
      <c r="S1594" s="13" t="s">
        <v>50</v>
      </c>
      <c r="T1594" s="13" t="s">
        <v>194</v>
      </c>
      <c r="U1594" s="13" t="s">
        <v>70</v>
      </c>
      <c r="V1594" s="13" t="s">
        <v>94</v>
      </c>
      <c r="W1594" s="13" t="s">
        <v>64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  <c r="AU1594" s="22" t="s">
        <v>3240</v>
      </c>
    </row>
    <row r="1595" spans="1:47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55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2491</v>
      </c>
      <c r="K1595" s="155" t="s">
        <v>2492</v>
      </c>
      <c r="L1595" s="17" t="s">
        <v>92</v>
      </c>
      <c r="M1595" s="13" t="s">
        <v>60</v>
      </c>
      <c r="N1595" s="13">
        <v>1</v>
      </c>
      <c r="O1595" s="13"/>
      <c r="P1595" s="33" t="str">
        <f t="shared" si="463"/>
        <v>MAIN UNIT</v>
      </c>
      <c r="Q1595" s="13" t="s">
        <v>61</v>
      </c>
      <c r="R1595" s="13" t="s">
        <v>62</v>
      </c>
      <c r="S1595" s="13" t="s">
        <v>50</v>
      </c>
      <c r="T1595" s="13" t="s">
        <v>194</v>
      </c>
      <c r="U1595" s="13" t="s">
        <v>70</v>
      </c>
      <c r="V1595" s="13" t="s">
        <v>94</v>
      </c>
      <c r="W1595" s="13" t="s">
        <v>64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  <c r="AU1595" s="22" t="s">
        <v>3240</v>
      </c>
    </row>
    <row r="1596" spans="1:47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55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2491</v>
      </c>
      <c r="K1596" s="155" t="s">
        <v>2492</v>
      </c>
      <c r="L1596" s="17" t="s">
        <v>92</v>
      </c>
      <c r="M1596" s="13" t="s">
        <v>60</v>
      </c>
      <c r="N1596" s="13">
        <v>1</v>
      </c>
      <c r="O1596" s="13"/>
      <c r="P1596" s="33" t="str">
        <f t="shared" si="463"/>
        <v>MAIN UNIT</v>
      </c>
      <c r="Q1596" s="13" t="s">
        <v>61</v>
      </c>
      <c r="R1596" s="13" t="s">
        <v>62</v>
      </c>
      <c r="S1596" s="13" t="s">
        <v>50</v>
      </c>
      <c r="T1596" s="13" t="s">
        <v>194</v>
      </c>
      <c r="U1596" s="13" t="s">
        <v>70</v>
      </c>
      <c r="V1596" s="13" t="s">
        <v>94</v>
      </c>
      <c r="W1596" s="13" t="s">
        <v>64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  <c r="AU1596" s="22" t="s">
        <v>3240</v>
      </c>
    </row>
    <row r="1597" spans="1:47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41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407</v>
      </c>
      <c r="K1597" s="155" t="s">
        <v>408</v>
      </c>
      <c r="L1597" s="17" t="s">
        <v>59</v>
      </c>
      <c r="M1597" s="13" t="s">
        <v>60</v>
      </c>
      <c r="N1597" s="13">
        <v>1</v>
      </c>
      <c r="O1597" s="13"/>
      <c r="P1597" s="33" t="str">
        <f t="shared" si="463"/>
        <v>MAIN UNIT</v>
      </c>
      <c r="Q1597" s="13" t="s">
        <v>61</v>
      </c>
      <c r="R1597" s="13" t="s">
        <v>62</v>
      </c>
      <c r="S1597" s="13" t="s">
        <v>50</v>
      </c>
      <c r="T1597" s="13" t="s">
        <v>101</v>
      </c>
      <c r="U1597" s="13" t="s">
        <v>409</v>
      </c>
      <c r="V1597" s="13" t="s">
        <v>94</v>
      </c>
      <c r="W1597" s="13" t="s">
        <v>64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  <c r="AU1597" s="22" t="s">
        <v>3240</v>
      </c>
    </row>
    <row r="1598" spans="1:47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41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467</v>
      </c>
      <c r="K1598" s="155" t="s">
        <v>408</v>
      </c>
      <c r="L1598" s="17" t="s">
        <v>77</v>
      </c>
      <c r="M1598" s="13" t="s">
        <v>60</v>
      </c>
      <c r="N1598" s="13">
        <v>1</v>
      </c>
      <c r="O1598" s="13"/>
      <c r="P1598" s="33" t="str">
        <f t="shared" si="463"/>
        <v>MAIN UNIT</v>
      </c>
      <c r="Q1598" s="13" t="s">
        <v>68</v>
      </c>
      <c r="R1598" s="13" t="s">
        <v>62</v>
      </c>
      <c r="S1598" s="13" t="s">
        <v>50</v>
      </c>
      <c r="T1598" s="13" t="s">
        <v>194</v>
      </c>
      <c r="U1598" s="13" t="s">
        <v>70</v>
      </c>
      <c r="V1598" s="13" t="s">
        <v>94</v>
      </c>
      <c r="W1598" s="13" t="s">
        <v>64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  <c r="AU1598" s="22" t="s">
        <v>3240</v>
      </c>
    </row>
    <row r="1599" spans="1:47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53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1691</v>
      </c>
      <c r="K1599" s="155" t="s">
        <v>1692</v>
      </c>
      <c r="L1599" s="17" t="s">
        <v>67</v>
      </c>
      <c r="M1599" s="13" t="s">
        <v>60</v>
      </c>
      <c r="N1599" s="13">
        <v>1</v>
      </c>
      <c r="O1599" s="13"/>
      <c r="P1599" s="33" t="str">
        <f t="shared" si="463"/>
        <v>MAIN UNIT</v>
      </c>
      <c r="Q1599" s="13" t="s">
        <v>68</v>
      </c>
      <c r="R1599" s="13" t="s">
        <v>62</v>
      </c>
      <c r="S1599" s="13" t="s">
        <v>50</v>
      </c>
      <c r="T1599" s="13" t="s">
        <v>194</v>
      </c>
      <c r="U1599" s="13" t="s">
        <v>70</v>
      </c>
      <c r="V1599" s="13" t="s">
        <v>94</v>
      </c>
      <c r="W1599" s="13" t="s">
        <v>64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  <c r="AU1599" s="22" t="s">
        <v>3240</v>
      </c>
    </row>
    <row r="1600" spans="1:47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53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1691</v>
      </c>
      <c r="K1600" s="155" t="s">
        <v>1692</v>
      </c>
      <c r="L1600" s="17" t="s">
        <v>92</v>
      </c>
      <c r="M1600" s="13" t="s">
        <v>60</v>
      </c>
      <c r="N1600" s="13">
        <v>1</v>
      </c>
      <c r="O1600" s="13"/>
      <c r="P1600" s="33" t="str">
        <f t="shared" si="463"/>
        <v>MAIN UNIT</v>
      </c>
      <c r="Q1600" s="13" t="s">
        <v>68</v>
      </c>
      <c r="R1600" s="13" t="s">
        <v>62</v>
      </c>
      <c r="S1600" s="13" t="s">
        <v>50</v>
      </c>
      <c r="T1600" s="13" t="s">
        <v>194</v>
      </c>
      <c r="U1600" s="13" t="s">
        <v>70</v>
      </c>
      <c r="V1600" s="13" t="s">
        <v>94</v>
      </c>
      <c r="W1600" s="13" t="s">
        <v>64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  <c r="AU1600" s="22" t="s">
        <v>3240</v>
      </c>
    </row>
    <row r="1601" spans="1:47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3340</v>
      </c>
      <c r="K1601" s="29" t="s">
        <v>3341</v>
      </c>
      <c r="L1601" s="17" t="s">
        <v>92</v>
      </c>
      <c r="M1601" s="22" t="s">
        <v>60</v>
      </c>
      <c r="N1601" s="22">
        <v>1</v>
      </c>
      <c r="O1601" s="22"/>
      <c r="P1601" s="33" t="str">
        <f t="shared" si="463"/>
        <v>MAIN UNIT</v>
      </c>
      <c r="Q1601" s="13" t="s">
        <v>61</v>
      </c>
      <c r="R1601" s="22" t="s">
        <v>62</v>
      </c>
      <c r="S1601" s="22" t="s">
        <v>49</v>
      </c>
      <c r="T1601" s="22" t="s">
        <v>78</v>
      </c>
      <c r="U1601" s="22" t="s">
        <v>78</v>
      </c>
      <c r="V1601" s="22" t="s">
        <v>112</v>
      </c>
      <c r="W1601" s="22" t="s">
        <v>109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  <c r="AU1601" s="22" t="s">
        <v>3751</v>
      </c>
    </row>
    <row r="1602" spans="1:47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3340</v>
      </c>
      <c r="K1602" s="29" t="s">
        <v>3341</v>
      </c>
      <c r="L1602" s="17" t="s">
        <v>92</v>
      </c>
      <c r="M1602" s="22" t="s">
        <v>60</v>
      </c>
      <c r="N1602" s="22">
        <v>1</v>
      </c>
      <c r="O1602" s="22"/>
      <c r="P1602" s="33" t="str">
        <f t="shared" si="463"/>
        <v>MAIN UNIT</v>
      </c>
      <c r="Q1602" s="13" t="s">
        <v>61</v>
      </c>
      <c r="R1602" s="22" t="s">
        <v>62</v>
      </c>
      <c r="S1602" s="22" t="s">
        <v>49</v>
      </c>
      <c r="T1602" s="22" t="s">
        <v>78</v>
      </c>
      <c r="U1602" s="22" t="s">
        <v>78</v>
      </c>
      <c r="V1602" s="22" t="s">
        <v>112</v>
      </c>
      <c r="W1602" s="22" t="s">
        <v>109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  <c r="AU1602" s="22" t="s">
        <v>3751</v>
      </c>
    </row>
    <row r="1603" spans="1:47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3340</v>
      </c>
      <c r="K1603" s="29" t="s">
        <v>3341</v>
      </c>
      <c r="L1603" s="17" t="s">
        <v>92</v>
      </c>
      <c r="M1603" s="22" t="s">
        <v>60</v>
      </c>
      <c r="N1603" s="22">
        <v>1</v>
      </c>
      <c r="O1603" s="22"/>
      <c r="P1603" s="33" t="str">
        <f t="shared" si="463"/>
        <v>MAIN UNIT</v>
      </c>
      <c r="Q1603" s="13" t="s">
        <v>61</v>
      </c>
      <c r="R1603" s="22" t="s">
        <v>62</v>
      </c>
      <c r="S1603" s="22" t="s">
        <v>49</v>
      </c>
      <c r="T1603" s="22" t="s">
        <v>78</v>
      </c>
      <c r="U1603" s="22" t="s">
        <v>78</v>
      </c>
      <c r="V1603" s="22" t="s">
        <v>112</v>
      </c>
      <c r="W1603" s="22" t="s">
        <v>109</v>
      </c>
      <c r="X1603" s="234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  <c r="AU1603" s="22" t="s">
        <v>3751</v>
      </c>
    </row>
    <row r="1604" spans="1:47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3135</v>
      </c>
      <c r="K1604" s="29" t="s">
        <v>3136</v>
      </c>
      <c r="L1604" s="17" t="s">
        <v>92</v>
      </c>
      <c r="M1604" s="22" t="s">
        <v>60</v>
      </c>
      <c r="N1604" s="22">
        <v>1</v>
      </c>
      <c r="O1604" s="22"/>
      <c r="P1604" s="33" t="str">
        <f t="shared" si="463"/>
        <v>MAIN UNIT</v>
      </c>
      <c r="Q1604" s="13" t="s">
        <v>61</v>
      </c>
      <c r="R1604" s="22" t="s">
        <v>62</v>
      </c>
      <c r="S1604" s="22" t="s">
        <v>50</v>
      </c>
      <c r="T1604" s="22" t="s">
        <v>194</v>
      </c>
      <c r="U1604" s="22" t="s">
        <v>70</v>
      </c>
      <c r="V1604" s="22" t="s">
        <v>94</v>
      </c>
      <c r="W1604" s="22" t="s">
        <v>64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  <c r="AU1604" s="22" t="s">
        <v>3240</v>
      </c>
    </row>
    <row r="1605" spans="1:47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41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287</v>
      </c>
      <c r="K1605" s="155" t="s">
        <v>288</v>
      </c>
      <c r="L1605" s="17" t="s">
        <v>77</v>
      </c>
      <c r="M1605" s="13" t="s">
        <v>60</v>
      </c>
      <c r="N1605" s="13">
        <v>1</v>
      </c>
      <c r="O1605" s="13"/>
      <c r="P1605" s="33" t="str">
        <f t="shared" si="463"/>
        <v>MAIN UNIT</v>
      </c>
      <c r="Q1605" s="13" t="s">
        <v>61</v>
      </c>
      <c r="R1605" s="13" t="s">
        <v>62</v>
      </c>
      <c r="S1605" s="13" t="s">
        <v>50</v>
      </c>
      <c r="T1605" s="13" t="s">
        <v>101</v>
      </c>
      <c r="U1605" s="13" t="s">
        <v>70</v>
      </c>
      <c r="V1605" s="13" t="s">
        <v>94</v>
      </c>
      <c r="W1605" s="13" t="s">
        <v>64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  <c r="AU1605" s="22" t="s">
        <v>3240</v>
      </c>
    </row>
    <row r="1606" spans="1:47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41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426</v>
      </c>
      <c r="K1606" s="155" t="s">
        <v>427</v>
      </c>
      <c r="L1606" s="17" t="s">
        <v>67</v>
      </c>
      <c r="M1606" s="13" t="s">
        <v>60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68</v>
      </c>
      <c r="R1606" s="13" t="s">
        <v>62</v>
      </c>
      <c r="S1606" s="13" t="s">
        <v>50</v>
      </c>
      <c r="T1606" s="13" t="s">
        <v>101</v>
      </c>
      <c r="U1606" s="13"/>
      <c r="V1606" s="13" t="s">
        <v>94</v>
      </c>
      <c r="W1606" s="13" t="s">
        <v>64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  <c r="AU1606" s="22" t="s">
        <v>3240</v>
      </c>
    </row>
    <row r="1607" spans="1:47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48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1292</v>
      </c>
      <c r="K1607" s="155" t="s">
        <v>427</v>
      </c>
      <c r="L1607" s="17" t="s">
        <v>92</v>
      </c>
      <c r="M1607" s="13" t="s">
        <v>60</v>
      </c>
      <c r="N1607" s="13">
        <v>1</v>
      </c>
      <c r="O1607" s="13"/>
      <c r="P1607" s="33" t="str">
        <f t="shared" si="480"/>
        <v>MAIN UNIT</v>
      </c>
      <c r="Q1607" s="13" t="s">
        <v>61</v>
      </c>
      <c r="R1607" s="13" t="s">
        <v>62</v>
      </c>
      <c r="S1607" s="13" t="s">
        <v>50</v>
      </c>
      <c r="T1607" s="13" t="s">
        <v>194</v>
      </c>
      <c r="U1607" s="13" t="s">
        <v>70</v>
      </c>
      <c r="V1607" s="13" t="s">
        <v>94</v>
      </c>
      <c r="W1607" s="13" t="s">
        <v>64</v>
      </c>
      <c r="X1607" s="135">
        <v>980000</v>
      </c>
      <c r="Y1607" s="156" t="s">
        <v>1058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  <c r="AU1607" s="22" t="s">
        <v>3240</v>
      </c>
    </row>
    <row r="1608" spans="1:47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41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192</v>
      </c>
      <c r="K1608" s="155" t="s">
        <v>193</v>
      </c>
      <c r="L1608" s="17" t="s">
        <v>100</v>
      </c>
      <c r="M1608" s="13" t="s">
        <v>60</v>
      </c>
      <c r="N1608" s="13">
        <v>1</v>
      </c>
      <c r="O1608" s="13"/>
      <c r="P1608" s="33" t="str">
        <f t="shared" si="480"/>
        <v>MAIN UNIT</v>
      </c>
      <c r="Q1608" s="13" t="s">
        <v>61</v>
      </c>
      <c r="R1608" s="13" t="s">
        <v>62</v>
      </c>
      <c r="S1608" s="13" t="s">
        <v>50</v>
      </c>
      <c r="T1608" s="13" t="s">
        <v>194</v>
      </c>
      <c r="U1608" s="13" t="s">
        <v>70</v>
      </c>
      <c r="V1608" s="13" t="s">
        <v>94</v>
      </c>
      <c r="W1608" s="13" t="s">
        <v>64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195</v>
      </c>
      <c r="AM1608" s="17">
        <v>870600</v>
      </c>
      <c r="AN1608" s="17" t="s">
        <v>196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  <c r="AU1608" s="22" t="s">
        <v>3240</v>
      </c>
    </row>
    <row r="1609" spans="1:47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47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673</v>
      </c>
      <c r="K1609" s="155" t="s">
        <v>193</v>
      </c>
      <c r="L1609" s="17" t="s">
        <v>77</v>
      </c>
      <c r="M1609" s="13" t="s">
        <v>60</v>
      </c>
      <c r="N1609" s="13">
        <v>1</v>
      </c>
      <c r="O1609" s="13"/>
      <c r="P1609" s="33" t="str">
        <f t="shared" si="480"/>
        <v>MAIN UNIT</v>
      </c>
      <c r="Q1609" s="13" t="s">
        <v>61</v>
      </c>
      <c r="R1609" s="13" t="s">
        <v>62</v>
      </c>
      <c r="S1609" s="13" t="s">
        <v>50</v>
      </c>
      <c r="T1609" s="13" t="s">
        <v>194</v>
      </c>
      <c r="U1609" s="13" t="s">
        <v>70</v>
      </c>
      <c r="V1609" s="13" t="s">
        <v>94</v>
      </c>
      <c r="W1609" s="13" t="s">
        <v>64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  <c r="AU1609" s="22" t="s">
        <v>3240</v>
      </c>
    </row>
    <row r="1610" spans="1:47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48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1430</v>
      </c>
      <c r="K1610" s="155" t="s">
        <v>193</v>
      </c>
      <c r="L1610" s="17" t="s">
        <v>67</v>
      </c>
      <c r="M1610" s="13" t="s">
        <v>60</v>
      </c>
      <c r="N1610" s="13">
        <v>1</v>
      </c>
      <c r="O1610" s="13"/>
      <c r="P1610" s="33" t="str">
        <f t="shared" si="480"/>
        <v>MAIN UNIT</v>
      </c>
      <c r="Q1610" s="13" t="s">
        <v>61</v>
      </c>
      <c r="R1610" s="13" t="s">
        <v>62</v>
      </c>
      <c r="S1610" s="13" t="s">
        <v>50</v>
      </c>
      <c r="T1610" s="13" t="s">
        <v>194</v>
      </c>
      <c r="U1610" s="13" t="s">
        <v>70</v>
      </c>
      <c r="V1610" s="13" t="s">
        <v>94</v>
      </c>
      <c r="W1610" s="13" t="s">
        <v>64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  <c r="AU1610" s="22" t="s">
        <v>3240</v>
      </c>
    </row>
    <row r="1611" spans="1:47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3121</v>
      </c>
      <c r="K1611" s="155" t="s">
        <v>193</v>
      </c>
      <c r="L1611" s="17" t="s">
        <v>2620</v>
      </c>
      <c r="M1611" s="13" t="s">
        <v>60</v>
      </c>
      <c r="N1611" s="13">
        <v>1</v>
      </c>
      <c r="O1611" s="13"/>
      <c r="P1611" s="33" t="str">
        <f t="shared" si="480"/>
        <v>MAIN UNIT</v>
      </c>
      <c r="Q1611" s="13" t="s">
        <v>61</v>
      </c>
      <c r="R1611" s="13" t="s">
        <v>2055</v>
      </c>
      <c r="S1611" s="13" t="s">
        <v>50</v>
      </c>
      <c r="T1611" s="13" t="s">
        <v>194</v>
      </c>
      <c r="U1611" s="13" t="s">
        <v>70</v>
      </c>
      <c r="V1611" s="13" t="s">
        <v>94</v>
      </c>
      <c r="W1611" s="13" t="s">
        <v>64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  <c r="AU1611" s="22" t="s">
        <v>3240</v>
      </c>
    </row>
    <row r="1612" spans="1:47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3340</v>
      </c>
      <c r="K1612" s="29" t="s">
        <v>3341</v>
      </c>
      <c r="L1612" s="17" t="s">
        <v>92</v>
      </c>
      <c r="M1612" s="22" t="s">
        <v>60</v>
      </c>
      <c r="N1612" s="22">
        <v>1</v>
      </c>
      <c r="O1612" s="22"/>
      <c r="P1612" s="33" t="str">
        <f t="shared" si="480"/>
        <v>MAIN UNIT</v>
      </c>
      <c r="Q1612" s="13" t="s">
        <v>61</v>
      </c>
      <c r="R1612" s="22" t="s">
        <v>62</v>
      </c>
      <c r="S1612" s="22" t="s">
        <v>49</v>
      </c>
      <c r="T1612" s="22" t="s">
        <v>78</v>
      </c>
      <c r="U1612" s="22" t="s">
        <v>78</v>
      </c>
      <c r="V1612" s="22" t="s">
        <v>112</v>
      </c>
      <c r="W1612" s="22" t="s">
        <v>109</v>
      </c>
      <c r="X1612" s="234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  <c r="AU1612" s="22" t="s">
        <v>3751</v>
      </c>
    </row>
    <row r="1613" spans="1:47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3340</v>
      </c>
      <c r="K1613" s="29" t="s">
        <v>3341</v>
      </c>
      <c r="L1613" s="17" t="s">
        <v>67</v>
      </c>
      <c r="M1613" s="22" t="s">
        <v>60</v>
      </c>
      <c r="N1613" s="22">
        <v>1</v>
      </c>
      <c r="O1613" s="22"/>
      <c r="P1613" s="33" t="str">
        <f t="shared" si="480"/>
        <v>MAIN UNIT</v>
      </c>
      <c r="Q1613" s="13" t="s">
        <v>61</v>
      </c>
      <c r="R1613" s="22" t="s">
        <v>62</v>
      </c>
      <c r="S1613" s="22" t="s">
        <v>49</v>
      </c>
      <c r="T1613" s="22" t="s">
        <v>78</v>
      </c>
      <c r="U1613" s="22" t="s">
        <v>78</v>
      </c>
      <c r="V1613" s="22" t="s">
        <v>112</v>
      </c>
      <c r="W1613" s="22" t="s">
        <v>109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  <c r="AU1613" s="22" t="s">
        <v>3751</v>
      </c>
    </row>
    <row r="1614" spans="1:47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54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2277</v>
      </c>
      <c r="K1614" s="155" t="s">
        <v>2278</v>
      </c>
      <c r="L1614" s="17" t="s">
        <v>67</v>
      </c>
      <c r="M1614" s="13" t="s">
        <v>60</v>
      </c>
      <c r="N1614" s="13">
        <v>1</v>
      </c>
      <c r="O1614" s="13"/>
      <c r="P1614" s="33" t="str">
        <f t="shared" si="480"/>
        <v>MAIN UNIT</v>
      </c>
      <c r="Q1614" s="13" t="s">
        <v>68</v>
      </c>
      <c r="R1614" s="13" t="s">
        <v>62</v>
      </c>
      <c r="S1614" s="13" t="s">
        <v>50</v>
      </c>
      <c r="T1614" s="13" t="s">
        <v>194</v>
      </c>
      <c r="U1614" s="13" t="s">
        <v>70</v>
      </c>
      <c r="V1614" s="13" t="s">
        <v>1010</v>
      </c>
      <c r="W1614" s="13" t="s">
        <v>64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  <c r="AU1614" s="22" t="s">
        <v>3240</v>
      </c>
    </row>
    <row r="1615" spans="1:47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41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2813</v>
      </c>
      <c r="K1615" s="155" t="s">
        <v>2814</v>
      </c>
      <c r="L1615" s="17" t="s">
        <v>2788</v>
      </c>
      <c r="M1615" s="13" t="s">
        <v>2607</v>
      </c>
      <c r="N1615" s="13">
        <v>2</v>
      </c>
      <c r="O1615" s="13"/>
      <c r="P1615" s="33" t="str">
        <f t="shared" si="480"/>
        <v>MAIN UNIT</v>
      </c>
      <c r="Q1615" s="13" t="s">
        <v>61</v>
      </c>
      <c r="R1615" s="13" t="s">
        <v>2055</v>
      </c>
      <c r="S1615" s="13" t="s">
        <v>50</v>
      </c>
      <c r="T1615" s="13" t="s">
        <v>194</v>
      </c>
      <c r="U1615" s="13" t="s">
        <v>70</v>
      </c>
      <c r="V1615" s="13" t="s">
        <v>94</v>
      </c>
      <c r="W1615" s="13" t="s">
        <v>64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  <c r="AU1615" s="22" t="s">
        <v>3240</v>
      </c>
    </row>
    <row r="1616" spans="1:47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48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2939</v>
      </c>
      <c r="K1616" s="155" t="s">
        <v>2814</v>
      </c>
      <c r="L1616" s="17" t="s">
        <v>2940</v>
      </c>
      <c r="M1616" s="13" t="s">
        <v>2607</v>
      </c>
      <c r="N1616" s="13">
        <v>1</v>
      </c>
      <c r="O1616" s="13"/>
      <c r="P1616" s="33" t="str">
        <f t="shared" si="480"/>
        <v>MAIN UNIT</v>
      </c>
      <c r="Q1616" s="13" t="s">
        <v>61</v>
      </c>
      <c r="R1616" s="13" t="s">
        <v>2055</v>
      </c>
      <c r="S1616" s="13" t="s">
        <v>50</v>
      </c>
      <c r="T1616" s="13" t="s">
        <v>194</v>
      </c>
      <c r="U1616" s="13" t="s">
        <v>70</v>
      </c>
      <c r="V1616" s="13" t="s">
        <v>94</v>
      </c>
      <c r="W1616" s="13" t="s">
        <v>64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  <c r="AU1616" s="22" t="s">
        <v>3240</v>
      </c>
    </row>
    <row r="1617" spans="1:47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53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2958</v>
      </c>
      <c r="K1617" s="155" t="s">
        <v>2814</v>
      </c>
      <c r="L1617" s="17" t="s">
        <v>2788</v>
      </c>
      <c r="M1617" s="13" t="s">
        <v>2607</v>
      </c>
      <c r="N1617" s="13">
        <v>1</v>
      </c>
      <c r="O1617" s="13"/>
      <c r="P1617" s="33" t="str">
        <f t="shared" si="480"/>
        <v>MAIN UNIT</v>
      </c>
      <c r="Q1617" s="13" t="s">
        <v>61</v>
      </c>
      <c r="R1617" s="13" t="s">
        <v>2055</v>
      </c>
      <c r="S1617" s="13" t="s">
        <v>50</v>
      </c>
      <c r="T1617" s="13" t="s">
        <v>194</v>
      </c>
      <c r="U1617" s="13" t="s">
        <v>70</v>
      </c>
      <c r="V1617" s="13" t="s">
        <v>94</v>
      </c>
      <c r="W1617" s="13" t="s">
        <v>64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  <c r="AU1617" s="22" t="s">
        <v>3240</v>
      </c>
    </row>
    <row r="1618" spans="1:47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54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2272</v>
      </c>
      <c r="K1618" s="155" t="s">
        <v>2273</v>
      </c>
      <c r="L1618" s="17" t="s">
        <v>67</v>
      </c>
      <c r="M1618" s="13" t="s">
        <v>60</v>
      </c>
      <c r="N1618" s="13">
        <v>1</v>
      </c>
      <c r="O1618" s="13"/>
      <c r="P1618" s="33" t="str">
        <f t="shared" si="480"/>
        <v>MAIN UNIT</v>
      </c>
      <c r="Q1618" s="13" t="s">
        <v>68</v>
      </c>
      <c r="R1618" s="13" t="s">
        <v>62</v>
      </c>
      <c r="S1618" s="13" t="s">
        <v>50</v>
      </c>
      <c r="T1618" s="13" t="s">
        <v>194</v>
      </c>
      <c r="U1618" s="13" t="s">
        <v>70</v>
      </c>
      <c r="V1618" s="13" t="s">
        <v>1010</v>
      </c>
      <c r="W1618" s="13" t="s">
        <v>64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  <c r="AU1618" s="22" t="s">
        <v>3240</v>
      </c>
    </row>
    <row r="1619" spans="1:47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48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1384</v>
      </c>
      <c r="K1619" s="155" t="s">
        <v>1385</v>
      </c>
      <c r="L1619" s="17" t="s">
        <v>67</v>
      </c>
      <c r="M1619" s="13" t="s">
        <v>60</v>
      </c>
      <c r="N1619" s="13">
        <v>1</v>
      </c>
      <c r="O1619" s="13"/>
      <c r="P1619" s="33" t="str">
        <f t="shared" si="480"/>
        <v>MAIN UNIT</v>
      </c>
      <c r="Q1619" s="13" t="s">
        <v>68</v>
      </c>
      <c r="R1619" s="13" t="s">
        <v>62</v>
      </c>
      <c r="S1619" s="13" t="s">
        <v>50</v>
      </c>
      <c r="T1619" s="13" t="s">
        <v>93</v>
      </c>
      <c r="U1619" s="13" t="s">
        <v>70</v>
      </c>
      <c r="V1619" s="13" t="s">
        <v>1010</v>
      </c>
      <c r="W1619" s="13" t="s">
        <v>64</v>
      </c>
      <c r="X1619" s="135">
        <v>585000</v>
      </c>
      <c r="Y1619" s="156" t="s">
        <v>1110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  <c r="AU1619" s="22" t="s">
        <v>3240</v>
      </c>
    </row>
    <row r="1620" spans="1:47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48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1384</v>
      </c>
      <c r="K1620" s="155" t="s">
        <v>1385</v>
      </c>
      <c r="L1620" s="17" t="s">
        <v>67</v>
      </c>
      <c r="M1620" s="13" t="s">
        <v>60</v>
      </c>
      <c r="N1620" s="13">
        <v>1</v>
      </c>
      <c r="O1620" s="13"/>
      <c r="P1620" s="33" t="str">
        <f t="shared" si="480"/>
        <v>MAIN UNIT</v>
      </c>
      <c r="Q1620" s="13" t="s">
        <v>68</v>
      </c>
      <c r="R1620" s="13" t="s">
        <v>62</v>
      </c>
      <c r="S1620" s="13" t="s">
        <v>50</v>
      </c>
      <c r="T1620" s="13" t="s">
        <v>93</v>
      </c>
      <c r="U1620" s="13" t="s">
        <v>70</v>
      </c>
      <c r="V1620" s="13" t="s">
        <v>1010</v>
      </c>
      <c r="W1620" s="13" t="s">
        <v>64</v>
      </c>
      <c r="X1620" s="135">
        <v>585000</v>
      </c>
      <c r="Y1620" s="156" t="s">
        <v>1110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  <c r="AU1620" s="22" t="s">
        <v>3240</v>
      </c>
    </row>
    <row r="1621" spans="1:47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41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222</v>
      </c>
      <c r="K1621" s="155" t="s">
        <v>223</v>
      </c>
      <c r="L1621" s="17" t="s">
        <v>59</v>
      </c>
      <c r="M1621" s="13" t="s">
        <v>60</v>
      </c>
      <c r="N1621" s="13">
        <v>1</v>
      </c>
      <c r="O1621" s="13"/>
      <c r="P1621" s="33" t="str">
        <f t="shared" si="480"/>
        <v>MAIN UNIT</v>
      </c>
      <c r="Q1621" s="13" t="s">
        <v>68</v>
      </c>
      <c r="R1621" s="13" t="s">
        <v>62</v>
      </c>
      <c r="S1621" s="13" t="s">
        <v>50</v>
      </c>
      <c r="T1621" s="13" t="s">
        <v>194</v>
      </c>
      <c r="U1621" s="13" t="s">
        <v>70</v>
      </c>
      <c r="V1621" s="13" t="s">
        <v>94</v>
      </c>
      <c r="W1621" s="13" t="s">
        <v>64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224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  <c r="AU1621" s="22" t="s">
        <v>3240</v>
      </c>
    </row>
    <row r="1622" spans="1:47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54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2453</v>
      </c>
      <c r="K1622" s="155" t="s">
        <v>2454</v>
      </c>
      <c r="L1622" s="17" t="s">
        <v>67</v>
      </c>
      <c r="M1622" s="13" t="s">
        <v>60</v>
      </c>
      <c r="N1622" s="13">
        <v>1</v>
      </c>
      <c r="O1622" s="13"/>
      <c r="P1622" s="33" t="str">
        <f t="shared" si="480"/>
        <v>MAIN UNIT</v>
      </c>
      <c r="Q1622" s="13" t="s">
        <v>68</v>
      </c>
      <c r="R1622" s="13" t="s">
        <v>62</v>
      </c>
      <c r="S1622" s="13" t="s">
        <v>50</v>
      </c>
      <c r="T1622" s="13" t="s">
        <v>93</v>
      </c>
      <c r="U1622" s="13" t="s">
        <v>89</v>
      </c>
      <c r="V1622" s="13" t="s">
        <v>84</v>
      </c>
      <c r="W1622" s="13" t="s">
        <v>64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  <c r="AU1622" s="22" t="s">
        <v>3240</v>
      </c>
    </row>
    <row r="1623" spans="1:47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185</v>
      </c>
      <c r="F1623" s="13" t="s">
        <v>185</v>
      </c>
      <c r="G1623" s="152" t="s">
        <v>1616</v>
      </c>
      <c r="H1623" s="155" t="s">
        <v>1617</v>
      </c>
      <c r="I1623" s="33" t="str">
        <f t="shared" si="479"/>
        <v>Cancel</v>
      </c>
      <c r="J1623" s="186" t="s">
        <v>2093</v>
      </c>
      <c r="K1623" s="155" t="s">
        <v>2094</v>
      </c>
      <c r="L1623" s="17" t="s">
        <v>67</v>
      </c>
      <c r="M1623" s="13" t="s">
        <v>60</v>
      </c>
      <c r="N1623" s="13">
        <v>1</v>
      </c>
      <c r="O1623" s="13"/>
      <c r="P1623" s="33" t="str">
        <f t="shared" si="480"/>
        <v>MAIN UNIT</v>
      </c>
      <c r="Q1623" s="13" t="s">
        <v>68</v>
      </c>
      <c r="R1623" s="13" t="s">
        <v>62</v>
      </c>
      <c r="S1623" s="13" t="s">
        <v>49</v>
      </c>
      <c r="T1623" s="13" t="s">
        <v>78</v>
      </c>
      <c r="U1623" s="13" t="s">
        <v>79</v>
      </c>
      <c r="V1623" s="13" t="s">
        <v>121</v>
      </c>
      <c r="W1623" s="13" t="s">
        <v>109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499582152.5142017</v>
      </c>
      <c r="AJ1623" s="19">
        <f t="shared" si="484"/>
        <v>59520528.679470733</v>
      </c>
      <c r="AK1623" s="20">
        <f t="shared" si="485"/>
        <v>0.11914062257814291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  <c r="AU1623" s="22" t="s">
        <v>3751</v>
      </c>
    </row>
    <row r="1624" spans="1:47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185</v>
      </c>
      <c r="F1624" s="13" t="s">
        <v>185</v>
      </c>
      <c r="G1624" s="152" t="s">
        <v>1616</v>
      </c>
      <c r="H1624" s="155" t="s">
        <v>1617</v>
      </c>
      <c r="I1624" s="33" t="str">
        <f t="shared" si="479"/>
        <v>Cancel</v>
      </c>
      <c r="J1624" s="186" t="s">
        <v>2093</v>
      </c>
      <c r="K1624" s="155" t="s">
        <v>2094</v>
      </c>
      <c r="L1624" s="17" t="s">
        <v>67</v>
      </c>
      <c r="M1624" s="13" t="s">
        <v>60</v>
      </c>
      <c r="N1624" s="13">
        <v>1</v>
      </c>
      <c r="O1624" s="13"/>
      <c r="P1624" s="33" t="str">
        <f t="shared" si="480"/>
        <v>MAIN UNIT</v>
      </c>
      <c r="Q1624" s="13" t="s">
        <v>68</v>
      </c>
      <c r="R1624" s="13" t="s">
        <v>62</v>
      </c>
      <c r="S1624" s="13" t="s">
        <v>49</v>
      </c>
      <c r="T1624" s="13" t="s">
        <v>78</v>
      </c>
      <c r="U1624" s="13" t="s">
        <v>79</v>
      </c>
      <c r="V1624" s="13" t="s">
        <v>121</v>
      </c>
      <c r="W1624" s="13" t="s">
        <v>109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499582152.5142017</v>
      </c>
      <c r="AJ1624" s="19">
        <f t="shared" si="484"/>
        <v>59520528.679470733</v>
      </c>
      <c r="AK1624" s="20">
        <f t="shared" si="485"/>
        <v>0.11914062257814291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  <c r="AU1624" s="22" t="s">
        <v>3751</v>
      </c>
    </row>
    <row r="1625" spans="1:47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54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2182</v>
      </c>
      <c r="K1625" s="155" t="s">
        <v>2183</v>
      </c>
      <c r="L1625" s="17" t="s">
        <v>92</v>
      </c>
      <c r="M1625" s="13" t="s">
        <v>60</v>
      </c>
      <c r="N1625" s="13">
        <v>1</v>
      </c>
      <c r="O1625" s="13"/>
      <c r="P1625" s="33" t="str">
        <f t="shared" si="480"/>
        <v>MAIN UNIT</v>
      </c>
      <c r="Q1625" s="13" t="s">
        <v>61</v>
      </c>
      <c r="R1625" s="13" t="s">
        <v>2135</v>
      </c>
      <c r="S1625" s="13" t="s">
        <v>52</v>
      </c>
      <c r="T1625" s="13" t="s">
        <v>141</v>
      </c>
      <c r="U1625" s="13" t="s">
        <v>1077</v>
      </c>
      <c r="V1625" s="13" t="s">
        <v>143</v>
      </c>
      <c r="W1625" s="13" t="s">
        <v>64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  <c r="AU1625" s="22" t="s">
        <v>3240</v>
      </c>
    </row>
    <row r="1626" spans="1:47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47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800</v>
      </c>
      <c r="K1626" s="155" t="s">
        <v>801</v>
      </c>
      <c r="L1626" s="17" t="s">
        <v>67</v>
      </c>
      <c r="M1626" s="13" t="s">
        <v>60</v>
      </c>
      <c r="N1626" s="13">
        <v>1</v>
      </c>
      <c r="O1626" s="13"/>
      <c r="P1626" s="33" t="str">
        <f t="shared" si="480"/>
        <v>MAIN UNIT</v>
      </c>
      <c r="Q1626" s="13" t="s">
        <v>61</v>
      </c>
      <c r="R1626" s="13" t="s">
        <v>62</v>
      </c>
      <c r="S1626" s="13" t="s">
        <v>52</v>
      </c>
      <c r="T1626" s="13" t="s">
        <v>141</v>
      </c>
      <c r="U1626" s="13" t="s">
        <v>142</v>
      </c>
      <c r="V1626" s="13" t="s">
        <v>143</v>
      </c>
      <c r="W1626" s="13" t="s">
        <v>64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  <c r="AU1626" s="22" t="s">
        <v>3240</v>
      </c>
    </row>
    <row r="1627" spans="1:47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54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2385</v>
      </c>
      <c r="K1627" s="155" t="s">
        <v>801</v>
      </c>
      <c r="L1627" s="17" t="s">
        <v>67</v>
      </c>
      <c r="M1627" s="13" t="s">
        <v>60</v>
      </c>
      <c r="N1627" s="13">
        <v>1</v>
      </c>
      <c r="O1627" s="13"/>
      <c r="P1627" s="33" t="str">
        <f t="shared" si="480"/>
        <v>MAIN UNIT</v>
      </c>
      <c r="Q1627" s="13" t="s">
        <v>61</v>
      </c>
      <c r="R1627" s="13" t="s">
        <v>62</v>
      </c>
      <c r="S1627" s="13" t="s">
        <v>52</v>
      </c>
      <c r="T1627" s="13" t="s">
        <v>141</v>
      </c>
      <c r="U1627" s="13" t="s">
        <v>1077</v>
      </c>
      <c r="V1627" s="13" t="s">
        <v>143</v>
      </c>
      <c r="W1627" s="13" t="s">
        <v>64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  <c r="AU1627" s="22" t="s">
        <v>3240</v>
      </c>
    </row>
    <row r="1628" spans="1:47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54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2151</v>
      </c>
      <c r="K1628" s="155" t="s">
        <v>2152</v>
      </c>
      <c r="L1628" s="17" t="s">
        <v>92</v>
      </c>
      <c r="M1628" s="13" t="s">
        <v>60</v>
      </c>
      <c r="N1628" s="13">
        <v>1</v>
      </c>
      <c r="O1628" s="13"/>
      <c r="P1628" s="33" t="str">
        <f t="shared" si="480"/>
        <v>MAIN UNIT</v>
      </c>
      <c r="Q1628" s="13" t="s">
        <v>68</v>
      </c>
      <c r="R1628" s="13" t="s">
        <v>2135</v>
      </c>
      <c r="S1628" s="13" t="s">
        <v>52</v>
      </c>
      <c r="T1628" s="13" t="s">
        <v>141</v>
      </c>
      <c r="U1628" s="13" t="s">
        <v>1077</v>
      </c>
      <c r="V1628" s="13" t="s">
        <v>143</v>
      </c>
      <c r="W1628" s="13" t="s">
        <v>64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  <c r="AU1628" s="22" t="s">
        <v>3240</v>
      </c>
    </row>
    <row r="1629" spans="1:47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54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2151</v>
      </c>
      <c r="K1629" s="155" t="s">
        <v>2152</v>
      </c>
      <c r="L1629" s="17" t="s">
        <v>67</v>
      </c>
      <c r="M1629" s="13" t="s">
        <v>60</v>
      </c>
      <c r="N1629" s="13">
        <v>1</v>
      </c>
      <c r="O1629" s="13"/>
      <c r="P1629" s="33" t="str">
        <f t="shared" si="480"/>
        <v>MAIN UNIT</v>
      </c>
      <c r="Q1629" s="13" t="s">
        <v>68</v>
      </c>
      <c r="R1629" s="13" t="s">
        <v>2135</v>
      </c>
      <c r="S1629" s="13" t="s">
        <v>52</v>
      </c>
      <c r="T1629" s="13" t="s">
        <v>141</v>
      </c>
      <c r="U1629" s="13" t="s">
        <v>1077</v>
      </c>
      <c r="V1629" s="13" t="s">
        <v>143</v>
      </c>
      <c r="W1629" s="13" t="s">
        <v>64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  <c r="AU1629" s="22" t="s">
        <v>3240</v>
      </c>
    </row>
    <row r="1630" spans="1:47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53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1674</v>
      </c>
      <c r="K1630" s="155" t="s">
        <v>1675</v>
      </c>
      <c r="L1630" s="17" t="s">
        <v>67</v>
      </c>
      <c r="M1630" s="13" t="s">
        <v>60</v>
      </c>
      <c r="N1630" s="13">
        <v>1</v>
      </c>
      <c r="O1630" s="13"/>
      <c r="P1630" s="33" t="str">
        <f t="shared" si="480"/>
        <v>MAIN UNIT</v>
      </c>
      <c r="Q1630" s="13" t="s">
        <v>68</v>
      </c>
      <c r="R1630" s="13" t="s">
        <v>62</v>
      </c>
      <c r="S1630" s="13" t="s">
        <v>49</v>
      </c>
      <c r="T1630" s="13" t="s">
        <v>78</v>
      </c>
      <c r="U1630" s="13" t="s">
        <v>79</v>
      </c>
      <c r="V1630" s="13" t="s">
        <v>112</v>
      </c>
      <c r="W1630" s="13" t="s">
        <v>109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  <c r="AU1630" s="22" t="s">
        <v>3751</v>
      </c>
    </row>
    <row r="1631" spans="1:47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185</v>
      </c>
      <c r="F1631" s="13" t="s">
        <v>185</v>
      </c>
      <c r="G1631" s="152" t="s">
        <v>185</v>
      </c>
      <c r="H1631" s="155" t="s">
        <v>1617</v>
      </c>
      <c r="I1631" s="33" t="str">
        <f t="shared" si="479"/>
        <v>Cancel</v>
      </c>
      <c r="J1631" s="186" t="s">
        <v>2101</v>
      </c>
      <c r="K1631" s="155" t="s">
        <v>1675</v>
      </c>
      <c r="L1631" s="17" t="s">
        <v>67</v>
      </c>
      <c r="M1631" s="13" t="s">
        <v>60</v>
      </c>
      <c r="N1631" s="13">
        <v>1</v>
      </c>
      <c r="O1631" s="13"/>
      <c r="P1631" s="33" t="str">
        <f t="shared" si="480"/>
        <v>MAIN UNIT</v>
      </c>
      <c r="Q1631" s="13" t="s">
        <v>61</v>
      </c>
      <c r="R1631" s="13" t="s">
        <v>62</v>
      </c>
      <c r="S1631" s="13" t="s">
        <v>49</v>
      </c>
      <c r="T1631" s="13" t="s">
        <v>78</v>
      </c>
      <c r="U1631" s="13" t="s">
        <v>79</v>
      </c>
      <c r="V1631" s="13" t="s">
        <v>112</v>
      </c>
      <c r="W1631" s="13" t="s">
        <v>109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499582152.5142017</v>
      </c>
      <c r="AJ1631" s="19">
        <f t="shared" si="484"/>
        <v>59520528.679470733</v>
      </c>
      <c r="AK1631" s="20">
        <f t="shared" si="485"/>
        <v>0.11914062257814291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  <c r="AU1631" s="22" t="s">
        <v>3751</v>
      </c>
    </row>
    <row r="1632" spans="1:47" s="12" customFormat="1">
      <c r="A1632" s="33" t="str">
        <f t="shared" si="477"/>
        <v/>
      </c>
      <c r="B1632" s="152" t="s">
        <v>2584</v>
      </c>
      <c r="C1632" s="152" t="s">
        <v>2584</v>
      </c>
      <c r="D1632" s="33" t="b">
        <f t="shared" si="478"/>
        <v>0</v>
      </c>
      <c r="E1632" s="33" t="s">
        <v>2584</v>
      </c>
      <c r="F1632" s="152" t="s">
        <v>2584</v>
      </c>
      <c r="G1632" s="152" t="s">
        <v>2584</v>
      </c>
      <c r="H1632" s="155"/>
      <c r="I1632" s="33" t="str">
        <f t="shared" si="479"/>
        <v>TBA</v>
      </c>
      <c r="J1632" s="186" t="s">
        <v>2584</v>
      </c>
      <c r="K1632" s="155" t="s">
        <v>2600</v>
      </c>
      <c r="L1632" s="17" t="s">
        <v>67</v>
      </c>
      <c r="M1632" s="13" t="s">
        <v>60</v>
      </c>
      <c r="N1632" s="13">
        <v>1</v>
      </c>
      <c r="O1632" s="13"/>
      <c r="P1632" s="33" t="str">
        <f t="shared" si="480"/>
        <v>MAIN UNIT</v>
      </c>
      <c r="Q1632" s="13" t="s">
        <v>68</v>
      </c>
      <c r="R1632" s="13" t="s">
        <v>62</v>
      </c>
      <c r="S1632" s="13" t="s">
        <v>51</v>
      </c>
      <c r="T1632" s="13" t="s">
        <v>2601</v>
      </c>
      <c r="U1632" s="13" t="s">
        <v>149</v>
      </c>
      <c r="V1632" s="13" t="s">
        <v>134</v>
      </c>
      <c r="W1632" s="13" t="s">
        <v>64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25672271.628318585</v>
      </c>
      <c r="AJ1632" s="19">
        <f t="shared" si="484"/>
        <v>3011547.4803982303</v>
      </c>
      <c r="AK1632" s="20">
        <f t="shared" si="485"/>
        <v>0.11730740169780109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  <c r="AU1632" s="22" t="s">
        <v>3240</v>
      </c>
    </row>
    <row r="1633" spans="1:47" s="12" customFormat="1">
      <c r="A1633" s="33" t="str">
        <f t="shared" si="477"/>
        <v>cancel</v>
      </c>
      <c r="B1633" s="152"/>
      <c r="C1633" s="152" t="s">
        <v>185</v>
      </c>
      <c r="D1633" s="33" t="str">
        <f t="shared" si="478"/>
        <v/>
      </c>
      <c r="E1633" s="33" t="s">
        <v>185</v>
      </c>
      <c r="F1633" s="13" t="s">
        <v>185</v>
      </c>
      <c r="G1633" s="152" t="s">
        <v>185</v>
      </c>
      <c r="H1633" s="155"/>
      <c r="I1633" s="33" t="str">
        <f t="shared" si="479"/>
        <v>Cancel</v>
      </c>
      <c r="J1633" s="186" t="s">
        <v>2725</v>
      </c>
      <c r="K1633" s="155" t="s">
        <v>2726</v>
      </c>
      <c r="L1633" s="17" t="s">
        <v>92</v>
      </c>
      <c r="M1633" s="13" t="s">
        <v>60</v>
      </c>
      <c r="N1633" s="13">
        <v>1</v>
      </c>
      <c r="O1633" s="13"/>
      <c r="P1633" s="33" t="str">
        <f t="shared" si="480"/>
        <v>MAIN UNIT</v>
      </c>
      <c r="Q1633" s="13" t="s">
        <v>68</v>
      </c>
      <c r="R1633" s="13" t="s">
        <v>62</v>
      </c>
      <c r="S1633" s="13" t="s">
        <v>51</v>
      </c>
      <c r="T1633" s="13" t="s">
        <v>2601</v>
      </c>
      <c r="U1633" s="13" t="s">
        <v>149</v>
      </c>
      <c r="V1633" s="13" t="s">
        <v>564</v>
      </c>
      <c r="W1633" s="13" t="s">
        <v>64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499582152.5142017</v>
      </c>
      <c r="AJ1633" s="19">
        <f t="shared" si="484"/>
        <v>59520528.679470733</v>
      </c>
      <c r="AK1633" s="20">
        <f t="shared" si="485"/>
        <v>0.11914062257814291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  <c r="AU1633" s="22" t="s">
        <v>3240</v>
      </c>
    </row>
    <row r="1634" spans="1:47" s="12" customFormat="1">
      <c r="A1634" s="33" t="str">
        <f t="shared" si="477"/>
        <v>cancel</v>
      </c>
      <c r="B1634" s="152"/>
      <c r="C1634" s="152" t="s">
        <v>185</v>
      </c>
      <c r="D1634" s="33" t="str">
        <f t="shared" si="478"/>
        <v/>
      </c>
      <c r="E1634" s="33" t="s">
        <v>185</v>
      </c>
      <c r="F1634" s="13" t="s">
        <v>185</v>
      </c>
      <c r="G1634" s="152" t="s">
        <v>185</v>
      </c>
      <c r="H1634" s="155"/>
      <c r="I1634" s="33" t="str">
        <f t="shared" si="479"/>
        <v>Cancel</v>
      </c>
      <c r="J1634" s="186" t="s">
        <v>2725</v>
      </c>
      <c r="K1634" s="155" t="s">
        <v>2726</v>
      </c>
      <c r="L1634" s="17" t="s">
        <v>67</v>
      </c>
      <c r="M1634" s="13" t="s">
        <v>60</v>
      </c>
      <c r="N1634" s="13">
        <v>1</v>
      </c>
      <c r="O1634" s="13"/>
      <c r="P1634" s="33" t="str">
        <f t="shared" si="480"/>
        <v>MAIN UNIT</v>
      </c>
      <c r="Q1634" s="13" t="s">
        <v>68</v>
      </c>
      <c r="R1634" s="13" t="s">
        <v>62</v>
      </c>
      <c r="S1634" s="13" t="s">
        <v>51</v>
      </c>
      <c r="T1634" s="13" t="s">
        <v>2601</v>
      </c>
      <c r="U1634" s="13" t="s">
        <v>149</v>
      </c>
      <c r="V1634" s="13" t="s">
        <v>564</v>
      </c>
      <c r="W1634" s="13" t="s">
        <v>64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499582152.5142017</v>
      </c>
      <c r="AJ1634" s="19">
        <f t="shared" si="484"/>
        <v>59520528.679470733</v>
      </c>
      <c r="AK1634" s="20">
        <f t="shared" si="485"/>
        <v>0.11914062257814291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  <c r="AU1634" s="22" t="s">
        <v>3240</v>
      </c>
    </row>
    <row r="1635" spans="1:47" s="12" customFormat="1">
      <c r="A1635" s="33" t="str">
        <f t="shared" si="477"/>
        <v>cancel</v>
      </c>
      <c r="B1635" s="152"/>
      <c r="C1635" s="152" t="s">
        <v>185</v>
      </c>
      <c r="D1635" s="33" t="str">
        <f t="shared" si="478"/>
        <v/>
      </c>
      <c r="E1635" s="33" t="s">
        <v>185</v>
      </c>
      <c r="F1635" s="13" t="s">
        <v>185</v>
      </c>
      <c r="G1635" s="152" t="s">
        <v>185</v>
      </c>
      <c r="H1635" s="155"/>
      <c r="I1635" s="33" t="str">
        <f t="shared" si="479"/>
        <v>Cancel</v>
      </c>
      <c r="J1635" s="186" t="s">
        <v>2725</v>
      </c>
      <c r="K1635" s="155" t="s">
        <v>2726</v>
      </c>
      <c r="L1635" s="17" t="s">
        <v>67</v>
      </c>
      <c r="M1635" s="13" t="s">
        <v>60</v>
      </c>
      <c r="N1635" s="13">
        <v>1</v>
      </c>
      <c r="O1635" s="13"/>
      <c r="P1635" s="33" t="str">
        <f t="shared" si="480"/>
        <v>MAIN UNIT</v>
      </c>
      <c r="Q1635" s="13" t="s">
        <v>68</v>
      </c>
      <c r="R1635" s="13" t="s">
        <v>62</v>
      </c>
      <c r="S1635" s="13" t="s">
        <v>51</v>
      </c>
      <c r="T1635" s="13" t="s">
        <v>2601</v>
      </c>
      <c r="U1635" s="13" t="s">
        <v>149</v>
      </c>
      <c r="V1635" s="13" t="s">
        <v>564</v>
      </c>
      <c r="W1635" s="13" t="s">
        <v>64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499582152.5142017</v>
      </c>
      <c r="AJ1635" s="19">
        <f t="shared" si="484"/>
        <v>59520528.679470733</v>
      </c>
      <c r="AK1635" s="20">
        <f t="shared" si="485"/>
        <v>0.11914062257814291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  <c r="AU1635" s="22" t="s">
        <v>3240</v>
      </c>
    </row>
    <row r="1636" spans="1:47" s="12" customFormat="1">
      <c r="A1636" s="33" t="str">
        <f t="shared" si="477"/>
        <v>cancel</v>
      </c>
      <c r="B1636" s="152"/>
      <c r="C1636" s="152" t="s">
        <v>185</v>
      </c>
      <c r="D1636" s="33" t="str">
        <f t="shared" si="478"/>
        <v/>
      </c>
      <c r="E1636" s="33" t="s">
        <v>185</v>
      </c>
      <c r="F1636" s="13" t="s">
        <v>185</v>
      </c>
      <c r="G1636" s="152" t="s">
        <v>185</v>
      </c>
      <c r="H1636" s="155"/>
      <c r="I1636" s="33" t="str">
        <f t="shared" si="479"/>
        <v>Cancel</v>
      </c>
      <c r="J1636" s="186" t="s">
        <v>2725</v>
      </c>
      <c r="K1636" s="155" t="s">
        <v>2726</v>
      </c>
      <c r="L1636" s="17" t="s">
        <v>67</v>
      </c>
      <c r="M1636" s="13" t="s">
        <v>60</v>
      </c>
      <c r="N1636" s="13">
        <v>1</v>
      </c>
      <c r="O1636" s="13"/>
      <c r="P1636" s="33" t="str">
        <f t="shared" si="480"/>
        <v>MAIN UNIT</v>
      </c>
      <c r="Q1636" s="13" t="s">
        <v>68</v>
      </c>
      <c r="R1636" s="13" t="s">
        <v>62</v>
      </c>
      <c r="S1636" s="13" t="s">
        <v>51</v>
      </c>
      <c r="T1636" s="13" t="s">
        <v>2601</v>
      </c>
      <c r="U1636" s="13" t="s">
        <v>149</v>
      </c>
      <c r="V1636" s="13" t="s">
        <v>564</v>
      </c>
      <c r="W1636" s="13" t="s">
        <v>64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499582152.5142017</v>
      </c>
      <c r="AJ1636" s="19">
        <f t="shared" si="484"/>
        <v>59520528.679470733</v>
      </c>
      <c r="AK1636" s="20">
        <f t="shared" si="485"/>
        <v>0.11914062257814291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  <c r="AU1636" s="22" t="s">
        <v>3240</v>
      </c>
    </row>
    <row r="1637" spans="1:47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47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670</v>
      </c>
      <c r="K1637" s="155" t="s">
        <v>671</v>
      </c>
      <c r="L1637" s="17" t="s">
        <v>92</v>
      </c>
      <c r="M1637" s="13" t="s">
        <v>60</v>
      </c>
      <c r="N1637" s="13">
        <v>1</v>
      </c>
      <c r="O1637" s="13"/>
      <c r="P1637" s="33" t="str">
        <f t="shared" si="480"/>
        <v>MAIN UNIT</v>
      </c>
      <c r="Q1637" s="13" t="s">
        <v>68</v>
      </c>
      <c r="R1637" s="13" t="s">
        <v>62</v>
      </c>
      <c r="S1637" s="13" t="s">
        <v>49</v>
      </c>
      <c r="T1637" s="13" t="s">
        <v>120</v>
      </c>
      <c r="U1637" s="13" t="s">
        <v>79</v>
      </c>
      <c r="V1637" s="13" t="s">
        <v>672</v>
      </c>
      <c r="W1637" s="13" t="s">
        <v>64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  <c r="AU1637" s="22" t="s">
        <v>3750</v>
      </c>
    </row>
    <row r="1638" spans="1:47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48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1230</v>
      </c>
      <c r="K1638" s="155" t="s">
        <v>671</v>
      </c>
      <c r="L1638" s="17" t="s">
        <v>67</v>
      </c>
      <c r="M1638" s="13" t="s">
        <v>60</v>
      </c>
      <c r="N1638" s="13">
        <v>1</v>
      </c>
      <c r="O1638" s="13"/>
      <c r="P1638" s="33" t="str">
        <f t="shared" si="480"/>
        <v>MAIN UNIT</v>
      </c>
      <c r="Q1638" s="13" t="s">
        <v>61</v>
      </c>
      <c r="R1638" s="13" t="s">
        <v>62</v>
      </c>
      <c r="S1638" s="13" t="s">
        <v>49</v>
      </c>
      <c r="T1638" s="13" t="s">
        <v>120</v>
      </c>
      <c r="U1638" s="13" t="s">
        <v>79</v>
      </c>
      <c r="V1638" s="13" t="s">
        <v>672</v>
      </c>
      <c r="W1638" s="13" t="s">
        <v>64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  <c r="AU1638" s="22" t="s">
        <v>3750</v>
      </c>
    </row>
    <row r="1639" spans="1:47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48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1044</v>
      </c>
      <c r="K1639" s="155" t="s">
        <v>1045</v>
      </c>
      <c r="L1639" s="17" t="s">
        <v>67</v>
      </c>
      <c r="M1639" s="13" t="s">
        <v>60</v>
      </c>
      <c r="N1639" s="13">
        <v>1</v>
      </c>
      <c r="O1639" s="13"/>
      <c r="P1639" s="33" t="str">
        <f t="shared" si="480"/>
        <v>MAIN UNIT</v>
      </c>
      <c r="Q1639" s="13" t="s">
        <v>61</v>
      </c>
      <c r="R1639" s="13" t="s">
        <v>701</v>
      </c>
      <c r="S1639" s="13" t="s">
        <v>49</v>
      </c>
      <c r="T1639" s="13" t="s">
        <v>249</v>
      </c>
      <c r="U1639" s="13" t="s">
        <v>79</v>
      </c>
      <c r="V1639" s="13" t="s">
        <v>770</v>
      </c>
      <c r="W1639" s="13" t="s">
        <v>1046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  <c r="AU1639" s="22" t="s">
        <v>3751</v>
      </c>
    </row>
    <row r="1640" spans="1:47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48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1044</v>
      </c>
      <c r="K1640" s="155" t="s">
        <v>1045</v>
      </c>
      <c r="L1640" s="17" t="s">
        <v>67</v>
      </c>
      <c r="M1640" s="13" t="s">
        <v>60</v>
      </c>
      <c r="N1640" s="13">
        <v>1</v>
      </c>
      <c r="O1640" s="13"/>
      <c r="P1640" s="33" t="str">
        <f t="shared" si="480"/>
        <v>MAIN UNIT</v>
      </c>
      <c r="Q1640" s="13" t="s">
        <v>61</v>
      </c>
      <c r="R1640" s="13" t="s">
        <v>701</v>
      </c>
      <c r="S1640" s="13" t="s">
        <v>49</v>
      </c>
      <c r="T1640" s="13" t="s">
        <v>249</v>
      </c>
      <c r="U1640" s="13" t="s">
        <v>79</v>
      </c>
      <c r="V1640" s="13" t="s">
        <v>770</v>
      </c>
      <c r="W1640" s="13" t="s">
        <v>1046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  <c r="AU1640" s="22" t="s">
        <v>3751</v>
      </c>
    </row>
    <row r="1641" spans="1:47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48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1044</v>
      </c>
      <c r="K1641" s="155" t="s">
        <v>1045</v>
      </c>
      <c r="L1641" s="17" t="s">
        <v>67</v>
      </c>
      <c r="M1641" s="13" t="s">
        <v>60</v>
      </c>
      <c r="N1641" s="13">
        <v>1</v>
      </c>
      <c r="O1641" s="13"/>
      <c r="P1641" s="33" t="str">
        <f t="shared" si="480"/>
        <v>MAIN UNIT</v>
      </c>
      <c r="Q1641" s="13" t="s">
        <v>61</v>
      </c>
      <c r="R1641" s="13" t="s">
        <v>701</v>
      </c>
      <c r="S1641" s="13" t="s">
        <v>49</v>
      </c>
      <c r="T1641" s="13" t="s">
        <v>249</v>
      </c>
      <c r="U1641" s="13" t="s">
        <v>79</v>
      </c>
      <c r="V1641" s="13" t="s">
        <v>770</v>
      </c>
      <c r="W1641" s="13" t="s">
        <v>1046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  <c r="AU1641" s="22" t="s">
        <v>3751</v>
      </c>
    </row>
    <row r="1642" spans="1:47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48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1044</v>
      </c>
      <c r="K1642" s="155" t="s">
        <v>1045</v>
      </c>
      <c r="L1642" s="17" t="s">
        <v>67</v>
      </c>
      <c r="M1642" s="13" t="s">
        <v>60</v>
      </c>
      <c r="N1642" s="13">
        <v>1</v>
      </c>
      <c r="O1642" s="13"/>
      <c r="P1642" s="33" t="str">
        <f t="shared" si="480"/>
        <v>MAIN UNIT</v>
      </c>
      <c r="Q1642" s="13" t="s">
        <v>61</v>
      </c>
      <c r="R1642" s="13" t="s">
        <v>701</v>
      </c>
      <c r="S1642" s="13" t="s">
        <v>49</v>
      </c>
      <c r="T1642" s="13" t="s">
        <v>249</v>
      </c>
      <c r="U1642" s="13" t="s">
        <v>79</v>
      </c>
      <c r="V1642" s="13" t="s">
        <v>770</v>
      </c>
      <c r="W1642" s="13" t="s">
        <v>1046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  <c r="AU1642" s="22" t="s">
        <v>3751</v>
      </c>
    </row>
    <row r="1643" spans="1:47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48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1356</v>
      </c>
      <c r="K1643" s="155" t="s">
        <v>1045</v>
      </c>
      <c r="L1643" s="17" t="s">
        <v>67</v>
      </c>
      <c r="M1643" s="13" t="s">
        <v>60</v>
      </c>
      <c r="N1643" s="13">
        <v>1</v>
      </c>
      <c r="O1643" s="13"/>
      <c r="P1643" s="33" t="str">
        <f t="shared" si="480"/>
        <v>MAIN UNIT</v>
      </c>
      <c r="Q1643" s="13" t="s">
        <v>61</v>
      </c>
      <c r="R1643" s="13" t="s">
        <v>62</v>
      </c>
      <c r="S1643" s="13" t="s">
        <v>49</v>
      </c>
      <c r="T1643" s="13" t="s">
        <v>78</v>
      </c>
      <c r="U1643" s="13" t="s">
        <v>79</v>
      </c>
      <c r="V1643" s="13" t="s">
        <v>112</v>
      </c>
      <c r="W1643" s="13" t="s">
        <v>64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  <c r="AU1643" s="22" t="s">
        <v>3750</v>
      </c>
    </row>
    <row r="1644" spans="1:47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48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1356</v>
      </c>
      <c r="K1644" s="155" t="s">
        <v>1045</v>
      </c>
      <c r="L1644" s="17" t="s">
        <v>67</v>
      </c>
      <c r="M1644" s="13" t="s">
        <v>60</v>
      </c>
      <c r="N1644" s="13">
        <v>1</v>
      </c>
      <c r="O1644" s="13"/>
      <c r="P1644" s="33" t="str">
        <f t="shared" si="480"/>
        <v>MAIN UNIT</v>
      </c>
      <c r="Q1644" s="13" t="s">
        <v>61</v>
      </c>
      <c r="R1644" s="13" t="s">
        <v>62</v>
      </c>
      <c r="S1644" s="13" t="s">
        <v>49</v>
      </c>
      <c r="T1644" s="13" t="s">
        <v>78</v>
      </c>
      <c r="U1644" s="13" t="s">
        <v>79</v>
      </c>
      <c r="V1644" s="13" t="s">
        <v>112</v>
      </c>
      <c r="W1644" s="13" t="s">
        <v>64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  <c r="AU1644" s="22" t="s">
        <v>3750</v>
      </c>
    </row>
    <row r="1645" spans="1:47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48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1356</v>
      </c>
      <c r="K1645" s="155" t="s">
        <v>1045</v>
      </c>
      <c r="L1645" s="17" t="s">
        <v>67</v>
      </c>
      <c r="M1645" s="13" t="s">
        <v>60</v>
      </c>
      <c r="N1645" s="13">
        <v>1</v>
      </c>
      <c r="O1645" s="13"/>
      <c r="P1645" s="33" t="str">
        <f t="shared" si="480"/>
        <v>MAIN UNIT</v>
      </c>
      <c r="Q1645" s="13" t="s">
        <v>61</v>
      </c>
      <c r="R1645" s="13" t="s">
        <v>62</v>
      </c>
      <c r="S1645" s="13" t="s">
        <v>49</v>
      </c>
      <c r="T1645" s="13" t="s">
        <v>78</v>
      </c>
      <c r="U1645" s="13" t="s">
        <v>79</v>
      </c>
      <c r="V1645" s="13" t="s">
        <v>112</v>
      </c>
      <c r="W1645" s="13" t="s">
        <v>64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  <c r="AU1645" s="22" t="s">
        <v>3750</v>
      </c>
    </row>
    <row r="1646" spans="1:47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48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1356</v>
      </c>
      <c r="K1646" s="155" t="s">
        <v>1045</v>
      </c>
      <c r="L1646" s="17" t="s">
        <v>67</v>
      </c>
      <c r="M1646" s="13" t="s">
        <v>60</v>
      </c>
      <c r="N1646" s="13">
        <v>1</v>
      </c>
      <c r="O1646" s="13"/>
      <c r="P1646" s="33" t="str">
        <f t="shared" si="480"/>
        <v>MAIN UNIT</v>
      </c>
      <c r="Q1646" s="13" t="s">
        <v>61</v>
      </c>
      <c r="R1646" s="13" t="s">
        <v>62</v>
      </c>
      <c r="S1646" s="13" t="s">
        <v>49</v>
      </c>
      <c r="T1646" s="13" t="s">
        <v>78</v>
      </c>
      <c r="U1646" s="13" t="s">
        <v>79</v>
      </c>
      <c r="V1646" s="13" t="s">
        <v>112</v>
      </c>
      <c r="W1646" s="13" t="s">
        <v>64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  <c r="AU1646" s="22" t="s">
        <v>3750</v>
      </c>
    </row>
    <row r="1647" spans="1:47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53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1867</v>
      </c>
      <c r="K1647" s="155" t="s">
        <v>1045</v>
      </c>
      <c r="L1647" s="17" t="s">
        <v>67</v>
      </c>
      <c r="M1647" s="13" t="s">
        <v>60</v>
      </c>
      <c r="N1647" s="13">
        <v>1</v>
      </c>
      <c r="O1647" s="13"/>
      <c r="P1647" s="33" t="str">
        <f t="shared" si="480"/>
        <v>MAIN UNIT</v>
      </c>
      <c r="Q1647" s="13" t="s">
        <v>61</v>
      </c>
      <c r="R1647" s="13" t="s">
        <v>62</v>
      </c>
      <c r="S1647" s="13" t="s">
        <v>49</v>
      </c>
      <c r="T1647" s="13" t="s">
        <v>78</v>
      </c>
      <c r="U1647" s="13" t="s">
        <v>79</v>
      </c>
      <c r="V1647" s="13" t="s">
        <v>112</v>
      </c>
      <c r="W1647" s="13" t="s">
        <v>64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  <c r="AU1647" s="22" t="s">
        <v>3757</v>
      </c>
    </row>
    <row r="1648" spans="1:47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53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1867</v>
      </c>
      <c r="K1648" s="155" t="s">
        <v>1045</v>
      </c>
      <c r="L1648" s="17" t="s">
        <v>67</v>
      </c>
      <c r="M1648" s="13" t="s">
        <v>60</v>
      </c>
      <c r="N1648" s="13">
        <v>1</v>
      </c>
      <c r="O1648" s="13"/>
      <c r="P1648" s="33" t="str">
        <f t="shared" si="480"/>
        <v>MAIN UNIT</v>
      </c>
      <c r="Q1648" s="13" t="s">
        <v>61</v>
      </c>
      <c r="R1648" s="13" t="s">
        <v>62</v>
      </c>
      <c r="S1648" s="13" t="s">
        <v>49</v>
      </c>
      <c r="T1648" s="13" t="s">
        <v>78</v>
      </c>
      <c r="U1648" s="13" t="s">
        <v>79</v>
      </c>
      <c r="V1648" s="13" t="s">
        <v>112</v>
      </c>
      <c r="W1648" s="13" t="s">
        <v>64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  <c r="AU1648" s="22" t="s">
        <v>3757</v>
      </c>
    </row>
    <row r="1649" spans="1:47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53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1867</v>
      </c>
      <c r="K1649" s="155" t="s">
        <v>1045</v>
      </c>
      <c r="L1649" s="17" t="s">
        <v>67</v>
      </c>
      <c r="M1649" s="13" t="s">
        <v>60</v>
      </c>
      <c r="N1649" s="13">
        <v>1</v>
      </c>
      <c r="O1649" s="13"/>
      <c r="P1649" s="33" t="str">
        <f t="shared" si="480"/>
        <v>MAIN UNIT</v>
      </c>
      <c r="Q1649" s="13" t="s">
        <v>61</v>
      </c>
      <c r="R1649" s="13" t="s">
        <v>62</v>
      </c>
      <c r="S1649" s="13" t="s">
        <v>49</v>
      </c>
      <c r="T1649" s="13" t="s">
        <v>78</v>
      </c>
      <c r="U1649" s="13" t="s">
        <v>79</v>
      </c>
      <c r="V1649" s="13" t="s">
        <v>112</v>
      </c>
      <c r="W1649" s="13" t="s">
        <v>64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  <c r="AU1649" s="22" t="s">
        <v>3757</v>
      </c>
    </row>
    <row r="1650" spans="1:47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53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1867</v>
      </c>
      <c r="K1650" s="155" t="s">
        <v>1045</v>
      </c>
      <c r="L1650" s="17" t="s">
        <v>67</v>
      </c>
      <c r="M1650" s="13" t="s">
        <v>60</v>
      </c>
      <c r="N1650" s="13">
        <v>1</v>
      </c>
      <c r="O1650" s="13"/>
      <c r="P1650" s="33" t="str">
        <f t="shared" si="480"/>
        <v>MAIN UNIT</v>
      </c>
      <c r="Q1650" s="13" t="s">
        <v>61</v>
      </c>
      <c r="R1650" s="13" t="s">
        <v>62</v>
      </c>
      <c r="S1650" s="13" t="s">
        <v>49</v>
      </c>
      <c r="T1650" s="13" t="s">
        <v>78</v>
      </c>
      <c r="U1650" s="13" t="s">
        <v>79</v>
      </c>
      <c r="V1650" s="13" t="s">
        <v>112</v>
      </c>
      <c r="W1650" s="13" t="s">
        <v>64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  <c r="AU1650" s="22" t="s">
        <v>3757</v>
      </c>
    </row>
    <row r="1651" spans="1:47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54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2147</v>
      </c>
      <c r="K1651" s="155" t="s">
        <v>1045</v>
      </c>
      <c r="L1651" s="17" t="s">
        <v>67</v>
      </c>
      <c r="M1651" s="13" t="s">
        <v>60</v>
      </c>
      <c r="N1651" s="13">
        <v>1</v>
      </c>
      <c r="O1651" s="13"/>
      <c r="P1651" s="33" t="str">
        <f t="shared" si="480"/>
        <v>MAIN UNIT</v>
      </c>
      <c r="Q1651" s="13" t="s">
        <v>61</v>
      </c>
      <c r="R1651" s="13" t="s">
        <v>62</v>
      </c>
      <c r="S1651" s="13" t="s">
        <v>50</v>
      </c>
      <c r="T1651" s="13" t="s">
        <v>78</v>
      </c>
      <c r="U1651" s="13" t="s">
        <v>79</v>
      </c>
      <c r="V1651" s="13" t="s">
        <v>112</v>
      </c>
      <c r="W1651" s="13" t="s">
        <v>64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2148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  <c r="AU1651" s="22" t="s">
        <v>3757</v>
      </c>
    </row>
    <row r="1652" spans="1:47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54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2147</v>
      </c>
      <c r="K1652" s="155" t="s">
        <v>1045</v>
      </c>
      <c r="L1652" s="17" t="s">
        <v>67</v>
      </c>
      <c r="M1652" s="13" t="s">
        <v>60</v>
      </c>
      <c r="N1652" s="13">
        <v>1</v>
      </c>
      <c r="O1652" s="13"/>
      <c r="P1652" s="33" t="str">
        <f t="shared" si="480"/>
        <v>MAIN UNIT</v>
      </c>
      <c r="Q1652" s="13" t="s">
        <v>61</v>
      </c>
      <c r="R1652" s="13" t="s">
        <v>62</v>
      </c>
      <c r="S1652" s="13" t="s">
        <v>50</v>
      </c>
      <c r="T1652" s="13" t="s">
        <v>78</v>
      </c>
      <c r="U1652" s="13" t="s">
        <v>79</v>
      </c>
      <c r="V1652" s="13" t="s">
        <v>112</v>
      </c>
      <c r="W1652" s="13" t="s">
        <v>64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2148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  <c r="AU1652" s="22" t="s">
        <v>3757</v>
      </c>
    </row>
    <row r="1653" spans="1:47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54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2147</v>
      </c>
      <c r="K1653" s="155" t="s">
        <v>1045</v>
      </c>
      <c r="L1653" s="17" t="s">
        <v>67</v>
      </c>
      <c r="M1653" s="13" t="s">
        <v>60</v>
      </c>
      <c r="N1653" s="13">
        <v>1</v>
      </c>
      <c r="O1653" s="13"/>
      <c r="P1653" s="33" t="str">
        <f t="shared" si="480"/>
        <v>MAIN UNIT</v>
      </c>
      <c r="Q1653" s="13" t="s">
        <v>61</v>
      </c>
      <c r="R1653" s="13" t="s">
        <v>62</v>
      </c>
      <c r="S1653" s="13" t="s">
        <v>50</v>
      </c>
      <c r="T1653" s="13" t="s">
        <v>78</v>
      </c>
      <c r="U1653" s="13" t="s">
        <v>79</v>
      </c>
      <c r="V1653" s="13" t="s">
        <v>112</v>
      </c>
      <c r="W1653" s="13" t="s">
        <v>64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2148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  <c r="AU1653" s="22" t="s">
        <v>3757</v>
      </c>
    </row>
    <row r="1654" spans="1:47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54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2147</v>
      </c>
      <c r="K1654" s="155" t="s">
        <v>1045</v>
      </c>
      <c r="L1654" s="17" t="s">
        <v>67</v>
      </c>
      <c r="M1654" s="13" t="s">
        <v>60</v>
      </c>
      <c r="N1654" s="13">
        <v>1</v>
      </c>
      <c r="O1654" s="13"/>
      <c r="P1654" s="33" t="str">
        <f t="shared" si="480"/>
        <v>MAIN UNIT</v>
      </c>
      <c r="Q1654" s="13" t="s">
        <v>61</v>
      </c>
      <c r="R1654" s="13" t="s">
        <v>62</v>
      </c>
      <c r="S1654" s="13" t="s">
        <v>50</v>
      </c>
      <c r="T1654" s="13" t="s">
        <v>78</v>
      </c>
      <c r="U1654" s="13" t="s">
        <v>79</v>
      </c>
      <c r="V1654" s="13" t="s">
        <v>112</v>
      </c>
      <c r="W1654" s="13" t="s">
        <v>64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2148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  <c r="AU1654" s="22" t="s">
        <v>3757</v>
      </c>
    </row>
    <row r="1655" spans="1:47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54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2147</v>
      </c>
      <c r="K1655" s="155" t="s">
        <v>1045</v>
      </c>
      <c r="L1655" s="17" t="s">
        <v>67</v>
      </c>
      <c r="M1655" s="13" t="s">
        <v>60</v>
      </c>
      <c r="N1655" s="13">
        <v>1</v>
      </c>
      <c r="O1655" s="13"/>
      <c r="P1655" s="33" t="str">
        <f t="shared" si="480"/>
        <v>MAIN UNIT</v>
      </c>
      <c r="Q1655" s="13" t="s">
        <v>61</v>
      </c>
      <c r="R1655" s="13" t="s">
        <v>62</v>
      </c>
      <c r="S1655" s="13" t="s">
        <v>50</v>
      </c>
      <c r="T1655" s="13" t="s">
        <v>78</v>
      </c>
      <c r="U1655" s="13" t="s">
        <v>79</v>
      </c>
      <c r="V1655" s="13" t="s">
        <v>112</v>
      </c>
      <c r="W1655" s="13" t="s">
        <v>64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2148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  <c r="AU1655" s="22" t="s">
        <v>3757</v>
      </c>
    </row>
    <row r="1656" spans="1:47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55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2514</v>
      </c>
      <c r="K1656" s="155" t="s">
        <v>1045</v>
      </c>
      <c r="L1656" s="17" t="s">
        <v>67</v>
      </c>
      <c r="M1656" s="13" t="s">
        <v>60</v>
      </c>
      <c r="N1656" s="13">
        <v>1</v>
      </c>
      <c r="O1656" s="13"/>
      <c r="P1656" s="33" t="str">
        <f t="shared" si="480"/>
        <v>MAIN UNIT</v>
      </c>
      <c r="Q1656" s="13" t="s">
        <v>61</v>
      </c>
      <c r="R1656" s="13" t="s">
        <v>62</v>
      </c>
      <c r="S1656" s="13" t="s">
        <v>49</v>
      </c>
      <c r="T1656" s="13" t="s">
        <v>78</v>
      </c>
      <c r="U1656" s="13" t="s">
        <v>79</v>
      </c>
      <c r="V1656" s="13" t="s">
        <v>112</v>
      </c>
      <c r="W1656" s="13" t="s">
        <v>64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  <c r="AU1656" s="22" t="s">
        <v>3757</v>
      </c>
    </row>
    <row r="1657" spans="1:47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53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2950</v>
      </c>
      <c r="K1657" s="155" t="s">
        <v>1045</v>
      </c>
      <c r="L1657" s="17" t="s">
        <v>2620</v>
      </c>
      <c r="M1657" s="13" t="s">
        <v>60</v>
      </c>
      <c r="N1657" s="13">
        <v>1</v>
      </c>
      <c r="O1657" s="13"/>
      <c r="P1657" s="33" t="str">
        <f t="shared" si="480"/>
        <v>MAIN UNIT</v>
      </c>
      <c r="Q1657" s="13" t="s">
        <v>61</v>
      </c>
      <c r="R1657" s="13" t="s">
        <v>2055</v>
      </c>
      <c r="S1657" s="13" t="s">
        <v>49</v>
      </c>
      <c r="T1657" s="13" t="s">
        <v>1071</v>
      </c>
      <c r="U1657" s="13" t="s">
        <v>2110</v>
      </c>
      <c r="V1657" s="13" t="s">
        <v>63</v>
      </c>
      <c r="W1657" s="13" t="s">
        <v>109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  <c r="AU1657" s="22" t="s">
        <v>3751</v>
      </c>
    </row>
    <row r="1658" spans="1:47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55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2553</v>
      </c>
      <c r="K1658" s="155" t="s">
        <v>2554</v>
      </c>
      <c r="L1658" s="17" t="s">
        <v>67</v>
      </c>
      <c r="M1658" s="13" t="s">
        <v>60</v>
      </c>
      <c r="N1658" s="13">
        <v>1</v>
      </c>
      <c r="O1658" s="13"/>
      <c r="P1658" s="33" t="str">
        <f t="shared" si="480"/>
        <v>MAIN UNIT</v>
      </c>
      <c r="Q1658" s="13" t="s">
        <v>68</v>
      </c>
      <c r="R1658" s="13" t="s">
        <v>62</v>
      </c>
      <c r="S1658" s="13" t="s">
        <v>49</v>
      </c>
      <c r="T1658" s="13" t="s">
        <v>78</v>
      </c>
      <c r="U1658" s="13" t="s">
        <v>79</v>
      </c>
      <c r="V1658" s="13" t="s">
        <v>112</v>
      </c>
      <c r="W1658" s="13" t="s">
        <v>109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  <c r="AU1658" s="22" t="s">
        <v>3751</v>
      </c>
    </row>
    <row r="1659" spans="1:47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55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2553</v>
      </c>
      <c r="K1659" s="155" t="s">
        <v>2554</v>
      </c>
      <c r="L1659" s="17" t="s">
        <v>67</v>
      </c>
      <c r="M1659" s="13" t="s">
        <v>60</v>
      </c>
      <c r="N1659" s="13">
        <v>1</v>
      </c>
      <c r="O1659" s="13"/>
      <c r="P1659" s="33" t="str">
        <f t="shared" si="480"/>
        <v>MAIN UNIT</v>
      </c>
      <c r="Q1659" s="13" t="s">
        <v>68</v>
      </c>
      <c r="R1659" s="13" t="s">
        <v>62</v>
      </c>
      <c r="S1659" s="13" t="s">
        <v>49</v>
      </c>
      <c r="T1659" s="13" t="s">
        <v>78</v>
      </c>
      <c r="U1659" s="13" t="s">
        <v>79</v>
      </c>
      <c r="V1659" s="13" t="s">
        <v>112</v>
      </c>
      <c r="W1659" s="13" t="s">
        <v>109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  <c r="AU1659" s="22" t="s">
        <v>3751</v>
      </c>
    </row>
    <row r="1660" spans="1:47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41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504</v>
      </c>
      <c r="K1660" s="155" t="s">
        <v>505</v>
      </c>
      <c r="L1660" s="17" t="s">
        <v>77</v>
      </c>
      <c r="M1660" s="13" t="s">
        <v>60</v>
      </c>
      <c r="N1660" s="13">
        <v>2</v>
      </c>
      <c r="O1660" s="13"/>
      <c r="P1660" s="33" t="str">
        <f t="shared" si="480"/>
        <v>MAIN UNIT</v>
      </c>
      <c r="Q1660" s="13" t="s">
        <v>68</v>
      </c>
      <c r="R1660" s="13" t="s">
        <v>62</v>
      </c>
      <c r="S1660" s="13" t="s">
        <v>51</v>
      </c>
      <c r="T1660" s="13" t="s">
        <v>506</v>
      </c>
      <c r="U1660" s="13" t="s">
        <v>149</v>
      </c>
      <c r="V1660" s="13" t="s">
        <v>507</v>
      </c>
      <c r="W1660" s="13" t="s">
        <v>64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  <c r="AU1660" s="22" t="s">
        <v>3240</v>
      </c>
    </row>
    <row r="1661" spans="1:47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47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636</v>
      </c>
      <c r="K1661" s="155" t="s">
        <v>505</v>
      </c>
      <c r="L1661" s="17" t="s">
        <v>67</v>
      </c>
      <c r="M1661" s="13" t="s">
        <v>60</v>
      </c>
      <c r="N1661" s="13">
        <v>4</v>
      </c>
      <c r="O1661" s="13"/>
      <c r="P1661" s="33" t="str">
        <f t="shared" si="480"/>
        <v>MAIN UNIT</v>
      </c>
      <c r="Q1661" s="13" t="s">
        <v>61</v>
      </c>
      <c r="R1661" s="13" t="s">
        <v>62</v>
      </c>
      <c r="S1661" s="13" t="s">
        <v>51</v>
      </c>
      <c r="T1661" s="13" t="s">
        <v>506</v>
      </c>
      <c r="U1661" s="13" t="s">
        <v>149</v>
      </c>
      <c r="V1661" s="13" t="s">
        <v>507</v>
      </c>
      <c r="W1661" s="13" t="s">
        <v>64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  <c r="AU1661" s="22" t="s">
        <v>3240</v>
      </c>
    </row>
    <row r="1662" spans="1:47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47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778</v>
      </c>
      <c r="K1662" s="155" t="s">
        <v>779</v>
      </c>
      <c r="L1662" s="17" t="s">
        <v>67</v>
      </c>
      <c r="M1662" s="13" t="s">
        <v>60</v>
      </c>
      <c r="N1662" s="13">
        <v>1</v>
      </c>
      <c r="O1662" s="13"/>
      <c r="P1662" s="33" t="str">
        <f t="shared" si="480"/>
        <v>MAIN UNIT</v>
      </c>
      <c r="Q1662" s="13" t="s">
        <v>61</v>
      </c>
      <c r="R1662" s="13" t="s">
        <v>701</v>
      </c>
      <c r="S1662" s="13" t="s">
        <v>49</v>
      </c>
      <c r="T1662" s="13" t="s">
        <v>78</v>
      </c>
      <c r="U1662" s="13" t="s">
        <v>79</v>
      </c>
      <c r="V1662" s="13" t="s">
        <v>780</v>
      </c>
      <c r="W1662" s="13" t="s">
        <v>64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  <c r="AU1662" s="22" t="s">
        <v>3750</v>
      </c>
    </row>
    <row r="1663" spans="1:47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47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781</v>
      </c>
      <c r="K1663" s="155" t="s">
        <v>779</v>
      </c>
      <c r="L1663" s="17" t="s">
        <v>67</v>
      </c>
      <c r="M1663" s="13" t="s">
        <v>60</v>
      </c>
      <c r="N1663" s="13">
        <v>1</v>
      </c>
      <c r="O1663" s="13"/>
      <c r="P1663" s="33" t="str">
        <f t="shared" si="480"/>
        <v>MAIN UNIT</v>
      </c>
      <c r="Q1663" s="13" t="s">
        <v>61</v>
      </c>
      <c r="R1663" s="13" t="s">
        <v>701</v>
      </c>
      <c r="S1663" s="13" t="s">
        <v>49</v>
      </c>
      <c r="T1663" s="13" t="s">
        <v>78</v>
      </c>
      <c r="U1663" s="13" t="s">
        <v>79</v>
      </c>
      <c r="V1663" s="13" t="s">
        <v>780</v>
      </c>
      <c r="W1663" s="13" t="s">
        <v>64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  <c r="AU1663" s="22" t="s">
        <v>3750</v>
      </c>
    </row>
    <row r="1664" spans="1:47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47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781</v>
      </c>
      <c r="K1664" s="155" t="s">
        <v>779</v>
      </c>
      <c r="L1664" s="17" t="s">
        <v>92</v>
      </c>
      <c r="M1664" s="13" t="s">
        <v>60</v>
      </c>
      <c r="N1664" s="13">
        <v>1</v>
      </c>
      <c r="O1664" s="13"/>
      <c r="P1664" s="33" t="str">
        <f t="shared" si="480"/>
        <v>MAIN UNIT</v>
      </c>
      <c r="Q1664" s="13" t="s">
        <v>61</v>
      </c>
      <c r="R1664" s="13" t="s">
        <v>701</v>
      </c>
      <c r="S1664" s="13" t="s">
        <v>49</v>
      </c>
      <c r="T1664" s="13" t="s">
        <v>78</v>
      </c>
      <c r="U1664" s="13" t="s">
        <v>79</v>
      </c>
      <c r="V1664" s="13" t="s">
        <v>780</v>
      </c>
      <c r="W1664" s="13" t="s">
        <v>64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  <c r="AU1664" s="22" t="s">
        <v>3240</v>
      </c>
    </row>
    <row r="1665" spans="1:47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47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781</v>
      </c>
      <c r="K1665" s="155" t="s">
        <v>779</v>
      </c>
      <c r="L1665" s="17" t="s">
        <v>92</v>
      </c>
      <c r="M1665" s="13" t="s">
        <v>60</v>
      </c>
      <c r="N1665" s="13">
        <v>1</v>
      </c>
      <c r="O1665" s="13"/>
      <c r="P1665" s="33" t="str">
        <f t="shared" si="480"/>
        <v>MAIN UNIT</v>
      </c>
      <c r="Q1665" s="13" t="s">
        <v>61</v>
      </c>
      <c r="R1665" s="13" t="s">
        <v>701</v>
      </c>
      <c r="S1665" s="13" t="s">
        <v>49</v>
      </c>
      <c r="T1665" s="13" t="s">
        <v>78</v>
      </c>
      <c r="U1665" s="13" t="s">
        <v>79</v>
      </c>
      <c r="V1665" s="13" t="s">
        <v>780</v>
      </c>
      <c r="W1665" s="13" t="s">
        <v>64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  <c r="AU1665" s="22" t="s">
        <v>3240</v>
      </c>
    </row>
    <row r="1666" spans="1:47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185</v>
      </c>
      <c r="F1666" s="13" t="s">
        <v>185</v>
      </c>
      <c r="G1666" s="152" t="s">
        <v>185</v>
      </c>
      <c r="H1666" s="155"/>
      <c r="I1666" s="33" t="str">
        <f t="shared" si="479"/>
        <v>Cancel</v>
      </c>
      <c r="J1666" s="186" t="s">
        <v>631</v>
      </c>
      <c r="K1666" s="155" t="s">
        <v>632</v>
      </c>
      <c r="L1666" s="17" t="s">
        <v>67</v>
      </c>
      <c r="M1666" s="13" t="s">
        <v>60</v>
      </c>
      <c r="N1666" s="13">
        <v>1</v>
      </c>
      <c r="O1666" s="13"/>
      <c r="P1666" s="33" t="str">
        <f t="shared" si="480"/>
        <v>MAIN UNIT</v>
      </c>
      <c r="Q1666" s="13" t="s">
        <v>61</v>
      </c>
      <c r="R1666" s="13" t="s">
        <v>62</v>
      </c>
      <c r="S1666" s="13" t="s">
        <v>49</v>
      </c>
      <c r="T1666" s="13" t="s">
        <v>78</v>
      </c>
      <c r="U1666" s="13" t="s">
        <v>79</v>
      </c>
      <c r="V1666" s="13" t="s">
        <v>126</v>
      </c>
      <c r="W1666" s="13" t="s">
        <v>109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499582152.5142017</v>
      </c>
      <c r="AJ1666" s="19">
        <f t="shared" si="484"/>
        <v>59520528.679470733</v>
      </c>
      <c r="AK1666" s="20">
        <f t="shared" si="485"/>
        <v>0.11914062257814291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  <c r="AU1666" s="22" t="s">
        <v>3751</v>
      </c>
    </row>
    <row r="1667" spans="1:47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47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959</v>
      </c>
      <c r="K1667" s="155" t="s">
        <v>960</v>
      </c>
      <c r="L1667" s="17" t="s">
        <v>67</v>
      </c>
      <c r="M1667" s="13" t="s">
        <v>60</v>
      </c>
      <c r="N1667" s="13">
        <v>1</v>
      </c>
      <c r="O1667" s="13"/>
      <c r="P1667" s="33" t="str">
        <f t="shared" si="480"/>
        <v>MAIN UNIT</v>
      </c>
      <c r="Q1667" s="13" t="s">
        <v>61</v>
      </c>
      <c r="R1667" s="13" t="s">
        <v>62</v>
      </c>
      <c r="S1667" s="13" t="s">
        <v>49</v>
      </c>
      <c r="T1667" s="13" t="s">
        <v>78</v>
      </c>
      <c r="U1667" s="13" t="s">
        <v>79</v>
      </c>
      <c r="V1667" s="13" t="s">
        <v>126</v>
      </c>
      <c r="W1667" s="13" t="s">
        <v>64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  <c r="AU1667" s="22" t="s">
        <v>3750</v>
      </c>
    </row>
    <row r="1668" spans="1:47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53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1941</v>
      </c>
      <c r="K1668" s="155" t="s">
        <v>960</v>
      </c>
      <c r="L1668" s="17" t="s">
        <v>92</v>
      </c>
      <c r="M1668" s="13" t="s">
        <v>60</v>
      </c>
      <c r="N1668" s="13">
        <v>1</v>
      </c>
      <c r="O1668" s="13"/>
      <c r="P1668" s="33" t="str">
        <f t="shared" si="480"/>
        <v>MAIN UNIT</v>
      </c>
      <c r="Q1668" s="13" t="s">
        <v>61</v>
      </c>
      <c r="R1668" s="13" t="s">
        <v>62</v>
      </c>
      <c r="S1668" s="13" t="s">
        <v>49</v>
      </c>
      <c r="T1668" s="13" t="s">
        <v>78</v>
      </c>
      <c r="U1668" s="13" t="s">
        <v>79</v>
      </c>
      <c r="V1668" s="13" t="s">
        <v>126</v>
      </c>
      <c r="W1668" s="13" t="s">
        <v>109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  <c r="AU1668" s="22" t="s">
        <v>3240</v>
      </c>
    </row>
    <row r="1669" spans="1:47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54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1941</v>
      </c>
      <c r="K1669" s="155" t="s">
        <v>960</v>
      </c>
      <c r="L1669" s="17" t="s">
        <v>92</v>
      </c>
      <c r="M1669" s="13" t="s">
        <v>60</v>
      </c>
      <c r="N1669" s="13">
        <v>1</v>
      </c>
      <c r="O1669" s="13"/>
      <c r="P1669" s="33" t="str">
        <f t="shared" si="480"/>
        <v>MAIN UNIT</v>
      </c>
      <c r="Q1669" s="13" t="s">
        <v>61</v>
      </c>
      <c r="R1669" s="13" t="s">
        <v>62</v>
      </c>
      <c r="S1669" s="13" t="s">
        <v>49</v>
      </c>
      <c r="T1669" s="13" t="s">
        <v>78</v>
      </c>
      <c r="U1669" s="13" t="s">
        <v>79</v>
      </c>
      <c r="V1669" s="13" t="s">
        <v>126</v>
      </c>
      <c r="W1669" s="13" t="s">
        <v>109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  <c r="AU1669" s="22" t="s">
        <v>3240</v>
      </c>
    </row>
    <row r="1670" spans="1:47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54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1941</v>
      </c>
      <c r="K1670" s="155" t="s">
        <v>960</v>
      </c>
      <c r="L1670" s="17" t="s">
        <v>92</v>
      </c>
      <c r="M1670" s="13" t="s">
        <v>60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61</v>
      </c>
      <c r="R1670" s="13" t="s">
        <v>62</v>
      </c>
      <c r="S1670" s="13" t="s">
        <v>49</v>
      </c>
      <c r="T1670" s="13" t="s">
        <v>78</v>
      </c>
      <c r="U1670" s="13" t="s">
        <v>79</v>
      </c>
      <c r="V1670" s="13" t="s">
        <v>126</v>
      </c>
      <c r="W1670" s="13" t="s">
        <v>109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  <c r="AU1670" s="22" t="s">
        <v>3240</v>
      </c>
    </row>
    <row r="1671" spans="1:47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55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2461</v>
      </c>
      <c r="K1671" s="155" t="s">
        <v>960</v>
      </c>
      <c r="L1671" s="17" t="s">
        <v>67</v>
      </c>
      <c r="M1671" s="13" t="s">
        <v>60</v>
      </c>
      <c r="N1671" s="13">
        <v>1</v>
      </c>
      <c r="O1671" s="13"/>
      <c r="P1671" s="33" t="str">
        <f t="shared" si="498"/>
        <v>MAIN UNIT</v>
      </c>
      <c r="Q1671" s="13" t="s">
        <v>61</v>
      </c>
      <c r="R1671" s="13" t="s">
        <v>62</v>
      </c>
      <c r="S1671" s="13" t="s">
        <v>49</v>
      </c>
      <c r="T1671" s="13" t="s">
        <v>78</v>
      </c>
      <c r="U1671" s="13" t="s">
        <v>79</v>
      </c>
      <c r="V1671" s="13" t="s">
        <v>126</v>
      </c>
      <c r="W1671" s="13" t="s">
        <v>64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  <c r="AU1671" s="22" t="s">
        <v>3757</v>
      </c>
    </row>
    <row r="1672" spans="1:47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3187</v>
      </c>
      <c r="K1672" s="29" t="s">
        <v>960</v>
      </c>
      <c r="L1672" s="17" t="s">
        <v>67</v>
      </c>
      <c r="M1672" s="13" t="s">
        <v>60</v>
      </c>
      <c r="N1672" s="22">
        <v>1</v>
      </c>
      <c r="O1672" s="22"/>
      <c r="P1672" s="33" t="str">
        <f t="shared" si="498"/>
        <v>MAIN UNIT</v>
      </c>
      <c r="Q1672" s="13" t="s">
        <v>61</v>
      </c>
      <c r="R1672" s="22" t="s">
        <v>62</v>
      </c>
      <c r="S1672" s="22" t="s">
        <v>49</v>
      </c>
      <c r="T1672" s="22" t="s">
        <v>78</v>
      </c>
      <c r="U1672" s="22" t="s">
        <v>78</v>
      </c>
      <c r="V1672" s="22" t="s">
        <v>126</v>
      </c>
      <c r="W1672" s="22" t="s">
        <v>109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21241742.157380536</v>
      </c>
      <c r="AJ1672" s="27">
        <f t="shared" si="502"/>
        <v>2987081.1613773629</v>
      </c>
      <c r="AK1672" s="28">
        <f t="shared" si="503"/>
        <v>0.14062317201884914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  <c r="AU1672" s="22" t="s">
        <v>3751</v>
      </c>
    </row>
    <row r="1673" spans="1:47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185</v>
      </c>
      <c r="F1673" s="13" t="s">
        <v>185</v>
      </c>
      <c r="G1673" s="152" t="s">
        <v>1616</v>
      </c>
      <c r="H1673" s="155"/>
      <c r="I1673" s="33" t="str">
        <f t="shared" si="497"/>
        <v>Cancel</v>
      </c>
      <c r="J1673" s="186" t="s">
        <v>2089</v>
      </c>
      <c r="K1673" s="155" t="s">
        <v>2090</v>
      </c>
      <c r="L1673" s="17" t="s">
        <v>67</v>
      </c>
      <c r="M1673" s="13" t="s">
        <v>60</v>
      </c>
      <c r="N1673" s="13">
        <v>1</v>
      </c>
      <c r="O1673" s="13"/>
      <c r="P1673" s="33" t="str">
        <f t="shared" si="498"/>
        <v>MAIN UNIT</v>
      </c>
      <c r="Q1673" s="13" t="s">
        <v>68</v>
      </c>
      <c r="R1673" s="13" t="s">
        <v>62</v>
      </c>
      <c r="S1673" s="13" t="s">
        <v>50</v>
      </c>
      <c r="T1673" s="13" t="s">
        <v>88</v>
      </c>
      <c r="U1673" s="13" t="s">
        <v>70</v>
      </c>
      <c r="V1673" s="13" t="s">
        <v>1010</v>
      </c>
      <c r="W1673" s="13" t="s">
        <v>64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499582152.5142017</v>
      </c>
      <c r="AJ1673" s="19">
        <f t="shared" si="502"/>
        <v>59520528.679470733</v>
      </c>
      <c r="AK1673" s="20">
        <f t="shared" si="503"/>
        <v>0.11914062257814291</v>
      </c>
      <c r="AL1673" s="17"/>
      <c r="AM1673" s="17"/>
      <c r="AN1673" s="17"/>
      <c r="AO1673" s="17" t="s">
        <v>2091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  <c r="AU1673" s="22" t="s">
        <v>3240</v>
      </c>
    </row>
    <row r="1674" spans="1:47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185</v>
      </c>
      <c r="F1674" s="13" t="s">
        <v>185</v>
      </c>
      <c r="G1674" s="152" t="s">
        <v>1616</v>
      </c>
      <c r="H1674" s="155"/>
      <c r="I1674" s="33" t="str">
        <f t="shared" si="497"/>
        <v>Cancel</v>
      </c>
      <c r="J1674" s="186" t="s">
        <v>2089</v>
      </c>
      <c r="K1674" s="155" t="s">
        <v>2090</v>
      </c>
      <c r="L1674" s="17" t="s">
        <v>67</v>
      </c>
      <c r="M1674" s="13" t="s">
        <v>60</v>
      </c>
      <c r="N1674" s="13">
        <v>1</v>
      </c>
      <c r="O1674" s="13"/>
      <c r="P1674" s="33" t="str">
        <f t="shared" si="498"/>
        <v>MAIN UNIT</v>
      </c>
      <c r="Q1674" s="13" t="s">
        <v>68</v>
      </c>
      <c r="R1674" s="13" t="s">
        <v>62</v>
      </c>
      <c r="S1674" s="13" t="s">
        <v>50</v>
      </c>
      <c r="T1674" s="13" t="s">
        <v>88</v>
      </c>
      <c r="U1674" s="13" t="s">
        <v>70</v>
      </c>
      <c r="V1674" s="13" t="s">
        <v>1010</v>
      </c>
      <c r="W1674" s="13" t="s">
        <v>64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499582152.5142017</v>
      </c>
      <c r="AJ1674" s="19">
        <f t="shared" si="502"/>
        <v>59520528.679470733</v>
      </c>
      <c r="AK1674" s="20">
        <f t="shared" si="503"/>
        <v>0.11914062257814291</v>
      </c>
      <c r="AL1674" s="17"/>
      <c r="AM1674" s="17"/>
      <c r="AN1674" s="17"/>
      <c r="AO1674" s="17" t="s">
        <v>2091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  <c r="AU1674" s="22" t="s">
        <v>3240</v>
      </c>
    </row>
    <row r="1675" spans="1:47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41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362</v>
      </c>
      <c r="K1675" s="155" t="s">
        <v>363</v>
      </c>
      <c r="L1675" s="17" t="s">
        <v>77</v>
      </c>
      <c r="M1675" s="13" t="s">
        <v>60</v>
      </c>
      <c r="N1675" s="13">
        <v>1</v>
      </c>
      <c r="O1675" s="13"/>
      <c r="P1675" s="33" t="str">
        <f t="shared" si="498"/>
        <v>MAIN UNIT</v>
      </c>
      <c r="Q1675" s="13" t="s">
        <v>68</v>
      </c>
      <c r="R1675" s="13" t="s">
        <v>62</v>
      </c>
      <c r="S1675" s="13" t="s">
        <v>49</v>
      </c>
      <c r="T1675" s="13" t="s">
        <v>78</v>
      </c>
      <c r="U1675" s="13" t="s">
        <v>79</v>
      </c>
      <c r="V1675" s="13" t="s">
        <v>311</v>
      </c>
      <c r="W1675" s="13" t="s">
        <v>109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  <c r="AU1675" s="22" t="s">
        <v>3751</v>
      </c>
    </row>
    <row r="1676" spans="1:47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54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2206</v>
      </c>
      <c r="K1676" s="155" t="s">
        <v>363</v>
      </c>
      <c r="L1676" s="17" t="s">
        <v>67</v>
      </c>
      <c r="M1676" s="13" t="s">
        <v>60</v>
      </c>
      <c r="N1676" s="13">
        <v>1</v>
      </c>
      <c r="O1676" s="13"/>
      <c r="P1676" s="33" t="str">
        <f t="shared" si="498"/>
        <v>MAIN UNIT</v>
      </c>
      <c r="Q1676" s="13" t="s">
        <v>61</v>
      </c>
      <c r="R1676" s="13" t="s">
        <v>62</v>
      </c>
      <c r="S1676" s="13" t="s">
        <v>49</v>
      </c>
      <c r="T1676" s="13" t="s">
        <v>78</v>
      </c>
      <c r="U1676" s="13" t="s">
        <v>79</v>
      </c>
      <c r="V1676" s="13" t="s">
        <v>311</v>
      </c>
      <c r="W1676" s="13" t="s">
        <v>64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  <c r="AU1676" s="22" t="s">
        <v>3757</v>
      </c>
    </row>
    <row r="1677" spans="1:47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47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889</v>
      </c>
      <c r="K1677" s="155" t="s">
        <v>890</v>
      </c>
      <c r="L1677" s="17" t="s">
        <v>92</v>
      </c>
      <c r="M1677" s="13" t="s">
        <v>60</v>
      </c>
      <c r="N1677" s="13">
        <v>1</v>
      </c>
      <c r="O1677" s="13"/>
      <c r="P1677" s="33" t="str">
        <f t="shared" si="498"/>
        <v>MAIN UNIT</v>
      </c>
      <c r="Q1677" s="13" t="s">
        <v>61</v>
      </c>
      <c r="R1677" s="13" t="s">
        <v>62</v>
      </c>
      <c r="S1677" s="13" t="s">
        <v>49</v>
      </c>
      <c r="T1677" s="13" t="s">
        <v>78</v>
      </c>
      <c r="U1677" s="13" t="s">
        <v>79</v>
      </c>
      <c r="V1677" s="13" t="s">
        <v>311</v>
      </c>
      <c r="W1677" s="13" t="s">
        <v>109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  <c r="AU1677" s="22" t="s">
        <v>3751</v>
      </c>
    </row>
    <row r="1678" spans="1:47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53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1720</v>
      </c>
      <c r="K1678" s="155" t="s">
        <v>1721</v>
      </c>
      <c r="L1678" s="17" t="s">
        <v>92</v>
      </c>
      <c r="M1678" s="13" t="s">
        <v>60</v>
      </c>
      <c r="N1678" s="13">
        <v>1</v>
      </c>
      <c r="O1678" s="13"/>
      <c r="P1678" s="33" t="str">
        <f t="shared" si="498"/>
        <v>MAIN UNIT</v>
      </c>
      <c r="Q1678" s="13" t="s">
        <v>68</v>
      </c>
      <c r="R1678" s="13" t="s">
        <v>62</v>
      </c>
      <c r="S1678" s="13" t="s">
        <v>49</v>
      </c>
      <c r="T1678" s="13" t="s">
        <v>78</v>
      </c>
      <c r="U1678" s="13" t="s">
        <v>79</v>
      </c>
      <c r="V1678" s="13" t="s">
        <v>311</v>
      </c>
      <c r="W1678" s="13" t="s">
        <v>109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  <c r="AU1678" s="22" t="s">
        <v>3751</v>
      </c>
    </row>
    <row r="1679" spans="1:47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53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1902</v>
      </c>
      <c r="K1679" s="155" t="s">
        <v>1721</v>
      </c>
      <c r="L1679" s="17" t="s">
        <v>92</v>
      </c>
      <c r="M1679" s="13" t="s">
        <v>60</v>
      </c>
      <c r="N1679" s="13">
        <v>1</v>
      </c>
      <c r="O1679" s="13"/>
      <c r="P1679" s="33" t="str">
        <f t="shared" si="498"/>
        <v>MAIN UNIT</v>
      </c>
      <c r="Q1679" s="13" t="s">
        <v>61</v>
      </c>
      <c r="R1679" s="13" t="s">
        <v>62</v>
      </c>
      <c r="S1679" s="13" t="s">
        <v>49</v>
      </c>
      <c r="T1679" s="13" t="s">
        <v>78</v>
      </c>
      <c r="U1679" s="13" t="s">
        <v>79</v>
      </c>
      <c r="V1679" s="13" t="s">
        <v>311</v>
      </c>
      <c r="W1679" s="13" t="s">
        <v>109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  <c r="AU1679" s="22" t="s">
        <v>3751</v>
      </c>
    </row>
    <row r="1680" spans="1:47" s="12" customFormat="1">
      <c r="A1680" s="33" t="str">
        <f t="shared" si="495"/>
        <v>cancel</v>
      </c>
      <c r="B1680" s="152"/>
      <c r="C1680" s="152" t="s">
        <v>185</v>
      </c>
      <c r="D1680" s="33" t="str">
        <f t="shared" si="496"/>
        <v/>
      </c>
      <c r="E1680" s="33" t="s">
        <v>185</v>
      </c>
      <c r="F1680" s="13" t="s">
        <v>185</v>
      </c>
      <c r="G1680" s="152" t="s">
        <v>185</v>
      </c>
      <c r="H1680" s="155"/>
      <c r="I1680" s="33" t="str">
        <f t="shared" si="497"/>
        <v>Cancel</v>
      </c>
      <c r="J1680" s="186" t="s">
        <v>2709</v>
      </c>
      <c r="K1680" s="155" t="s">
        <v>1721</v>
      </c>
      <c r="L1680" s="17" t="s">
        <v>92</v>
      </c>
      <c r="M1680" s="13" t="s">
        <v>60</v>
      </c>
      <c r="N1680" s="13">
        <v>1</v>
      </c>
      <c r="O1680" s="13"/>
      <c r="P1680" s="33" t="str">
        <f t="shared" si="498"/>
        <v>MAIN UNIT</v>
      </c>
      <c r="Q1680" s="13" t="s">
        <v>68</v>
      </c>
      <c r="R1680" s="13" t="s">
        <v>62</v>
      </c>
      <c r="S1680" s="13" t="s">
        <v>49</v>
      </c>
      <c r="T1680" s="13" t="s">
        <v>78</v>
      </c>
      <c r="U1680" s="13" t="s">
        <v>79</v>
      </c>
      <c r="V1680" s="13" t="s">
        <v>311</v>
      </c>
      <c r="W1680" s="13" t="s">
        <v>109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499582152.5142017</v>
      </c>
      <c r="AJ1680" s="19">
        <f t="shared" si="502"/>
        <v>59520528.679470733</v>
      </c>
      <c r="AK1680" s="20">
        <f t="shared" si="503"/>
        <v>0.11914062257814291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  <c r="AU1680" s="22" t="s">
        <v>3751</v>
      </c>
    </row>
    <row r="1681" spans="1:47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53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1872</v>
      </c>
      <c r="K1681" s="155" t="s">
        <v>1873</v>
      </c>
      <c r="L1681" s="17" t="s">
        <v>92</v>
      </c>
      <c r="M1681" s="13" t="s">
        <v>60</v>
      </c>
      <c r="N1681" s="13">
        <v>1</v>
      </c>
      <c r="O1681" s="13"/>
      <c r="P1681" s="33" t="str">
        <f t="shared" si="498"/>
        <v>MAIN UNIT</v>
      </c>
      <c r="Q1681" s="13" t="s">
        <v>68</v>
      </c>
      <c r="R1681" s="13" t="s">
        <v>62</v>
      </c>
      <c r="S1681" s="13" t="s">
        <v>49</v>
      </c>
      <c r="T1681" s="13" t="s">
        <v>78</v>
      </c>
      <c r="U1681" s="13" t="s">
        <v>79</v>
      </c>
      <c r="V1681" s="13" t="s">
        <v>131</v>
      </c>
      <c r="W1681" s="13" t="s">
        <v>109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  <c r="AU1681" s="22" t="s">
        <v>3752</v>
      </c>
    </row>
    <row r="1682" spans="1:47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53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1872</v>
      </c>
      <c r="K1682" s="155" t="s">
        <v>1873</v>
      </c>
      <c r="L1682" s="17" t="s">
        <v>67</v>
      </c>
      <c r="M1682" s="13" t="s">
        <v>60</v>
      </c>
      <c r="N1682" s="13">
        <v>1</v>
      </c>
      <c r="O1682" s="13"/>
      <c r="P1682" s="33" t="str">
        <f t="shared" si="498"/>
        <v>MAIN UNIT</v>
      </c>
      <c r="Q1682" s="13" t="s">
        <v>68</v>
      </c>
      <c r="R1682" s="13" t="s">
        <v>62</v>
      </c>
      <c r="S1682" s="13" t="s">
        <v>49</v>
      </c>
      <c r="T1682" s="13" t="s">
        <v>78</v>
      </c>
      <c r="U1682" s="13" t="s">
        <v>79</v>
      </c>
      <c r="V1682" s="13" t="s">
        <v>131</v>
      </c>
      <c r="W1682" s="13" t="s">
        <v>109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  <c r="AU1682" s="22" t="s">
        <v>3752</v>
      </c>
    </row>
    <row r="1683" spans="1:47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41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456</v>
      </c>
      <c r="K1683" s="155" t="s">
        <v>457</v>
      </c>
      <c r="L1683" s="17" t="s">
        <v>67</v>
      </c>
      <c r="M1683" s="13" t="s">
        <v>60</v>
      </c>
      <c r="N1683" s="13">
        <v>2</v>
      </c>
      <c r="O1683" s="13"/>
      <c r="P1683" s="33" t="str">
        <f t="shared" si="498"/>
        <v>MAIN UNIT</v>
      </c>
      <c r="Q1683" s="13" t="s">
        <v>68</v>
      </c>
      <c r="R1683" s="13" t="s">
        <v>62</v>
      </c>
      <c r="S1683" s="13" t="s">
        <v>49</v>
      </c>
      <c r="T1683" s="13" t="s">
        <v>444</v>
      </c>
      <c r="U1683" s="13" t="s">
        <v>79</v>
      </c>
      <c r="V1683" s="13" t="s">
        <v>112</v>
      </c>
      <c r="W1683" s="13" t="s">
        <v>109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  <c r="AU1683" s="22" t="s">
        <v>3751</v>
      </c>
    </row>
    <row r="1684" spans="1:47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185</v>
      </c>
      <c r="F1684" s="13" t="s">
        <v>185</v>
      </c>
      <c r="G1684" s="152" t="s">
        <v>185</v>
      </c>
      <c r="H1684" s="155"/>
      <c r="I1684" s="33" t="str">
        <f t="shared" si="497"/>
        <v>Cancel</v>
      </c>
      <c r="J1684" s="186" t="s">
        <v>623</v>
      </c>
      <c r="K1684" s="155" t="s">
        <v>624</v>
      </c>
      <c r="L1684" s="17" t="s">
        <v>67</v>
      </c>
      <c r="M1684" s="13" t="s">
        <v>60</v>
      </c>
      <c r="N1684" s="13">
        <v>2</v>
      </c>
      <c r="O1684" s="13"/>
      <c r="P1684" s="33" t="str">
        <f t="shared" si="498"/>
        <v>MAIN UNIT</v>
      </c>
      <c r="Q1684" s="13" t="s">
        <v>68</v>
      </c>
      <c r="R1684" s="13" t="s">
        <v>62</v>
      </c>
      <c r="S1684" s="13" t="s">
        <v>49</v>
      </c>
      <c r="T1684" s="13" t="s">
        <v>444</v>
      </c>
      <c r="U1684" s="13" t="s">
        <v>79</v>
      </c>
      <c r="V1684" s="13" t="s">
        <v>112</v>
      </c>
      <c r="W1684" s="13" t="s">
        <v>109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499582152.5142017</v>
      </c>
      <c r="AJ1684" s="19">
        <f t="shared" si="502"/>
        <v>59520528.679470733</v>
      </c>
      <c r="AK1684" s="20">
        <f t="shared" si="503"/>
        <v>0.11914062257814291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  <c r="AU1684" s="22" t="s">
        <v>3751</v>
      </c>
    </row>
    <row r="1685" spans="1:47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48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1651</v>
      </c>
      <c r="K1685" s="155" t="s">
        <v>624</v>
      </c>
      <c r="L1685" s="17" t="s">
        <v>67</v>
      </c>
      <c r="M1685" s="13" t="s">
        <v>60</v>
      </c>
      <c r="N1685" s="13">
        <v>1</v>
      </c>
      <c r="O1685" s="13"/>
      <c r="P1685" s="33" t="str">
        <f t="shared" si="498"/>
        <v>MAIN UNIT</v>
      </c>
      <c r="Q1685" s="13" t="s">
        <v>61</v>
      </c>
      <c r="R1685" s="13" t="s">
        <v>62</v>
      </c>
      <c r="S1685" s="13" t="s">
        <v>49</v>
      </c>
      <c r="T1685" s="13" t="s">
        <v>78</v>
      </c>
      <c r="U1685" s="13" t="s">
        <v>79</v>
      </c>
      <c r="V1685" s="13" t="s">
        <v>112</v>
      </c>
      <c r="W1685" s="13" t="s">
        <v>109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  <c r="AU1685" s="22" t="s">
        <v>3751</v>
      </c>
    </row>
    <row r="1686" spans="1:47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47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661</v>
      </c>
      <c r="K1686" s="155" t="s">
        <v>662</v>
      </c>
      <c r="L1686" s="17" t="s">
        <v>67</v>
      </c>
      <c r="M1686" s="13" t="s">
        <v>60</v>
      </c>
      <c r="N1686" s="13">
        <v>1</v>
      </c>
      <c r="O1686" s="13"/>
      <c r="P1686" s="33" t="str">
        <f t="shared" si="498"/>
        <v>MAIN UNIT</v>
      </c>
      <c r="Q1686" s="13" t="s">
        <v>68</v>
      </c>
      <c r="R1686" s="13" t="s">
        <v>62</v>
      </c>
      <c r="S1686" s="13" t="s">
        <v>49</v>
      </c>
      <c r="T1686" s="13" t="s">
        <v>78</v>
      </c>
      <c r="U1686" s="13" t="s">
        <v>79</v>
      </c>
      <c r="V1686" s="13" t="s">
        <v>134</v>
      </c>
      <c r="W1686" s="13" t="s">
        <v>109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  <c r="AU1686" s="22" t="s">
        <v>3751</v>
      </c>
    </row>
    <row r="1687" spans="1:47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47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661</v>
      </c>
      <c r="K1687" s="155" t="s">
        <v>662</v>
      </c>
      <c r="L1687" s="17" t="s">
        <v>92</v>
      </c>
      <c r="M1687" s="13" t="s">
        <v>60</v>
      </c>
      <c r="N1687" s="13">
        <v>1</v>
      </c>
      <c r="O1687" s="13"/>
      <c r="P1687" s="33" t="str">
        <f t="shared" si="498"/>
        <v>MAIN UNIT</v>
      </c>
      <c r="Q1687" s="13" t="s">
        <v>68</v>
      </c>
      <c r="R1687" s="13" t="s">
        <v>62</v>
      </c>
      <c r="S1687" s="13" t="s">
        <v>49</v>
      </c>
      <c r="T1687" s="13" t="s">
        <v>78</v>
      </c>
      <c r="U1687" s="13" t="s">
        <v>79</v>
      </c>
      <c r="V1687" s="13" t="s">
        <v>134</v>
      </c>
      <c r="W1687" s="13" t="s">
        <v>109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  <c r="AU1687" s="22" t="s">
        <v>3751</v>
      </c>
    </row>
    <row r="1688" spans="1:47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47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817</v>
      </c>
      <c r="K1688" s="155" t="s">
        <v>818</v>
      </c>
      <c r="L1688" s="17" t="s">
        <v>92</v>
      </c>
      <c r="M1688" s="13" t="s">
        <v>60</v>
      </c>
      <c r="N1688" s="13">
        <v>1</v>
      </c>
      <c r="O1688" s="13"/>
      <c r="P1688" s="33" t="str">
        <f t="shared" si="498"/>
        <v>MAIN UNIT</v>
      </c>
      <c r="Q1688" s="13" t="s">
        <v>61</v>
      </c>
      <c r="R1688" s="13" t="s">
        <v>701</v>
      </c>
      <c r="S1688" s="13" t="s">
        <v>49</v>
      </c>
      <c r="T1688" s="13" t="s">
        <v>78</v>
      </c>
      <c r="U1688" s="13" t="s">
        <v>79</v>
      </c>
      <c r="V1688" s="13" t="s">
        <v>780</v>
      </c>
      <c r="W1688" s="13" t="s">
        <v>773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  <c r="AU1688" s="22" t="s">
        <v>3750</v>
      </c>
    </row>
    <row r="1689" spans="1:47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53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1679</v>
      </c>
      <c r="K1689" s="155" t="s">
        <v>1680</v>
      </c>
      <c r="L1689" s="17" t="s">
        <v>92</v>
      </c>
      <c r="M1689" s="13" t="s">
        <v>60</v>
      </c>
      <c r="N1689" s="13">
        <v>1</v>
      </c>
      <c r="O1689" s="13"/>
      <c r="P1689" s="33" t="str">
        <f t="shared" si="498"/>
        <v>MAIN UNIT</v>
      </c>
      <c r="Q1689" s="13" t="s">
        <v>61</v>
      </c>
      <c r="R1689" s="13" t="s">
        <v>62</v>
      </c>
      <c r="S1689" s="13" t="s">
        <v>49</v>
      </c>
      <c r="T1689" s="13" t="s">
        <v>78</v>
      </c>
      <c r="U1689" s="13" t="s">
        <v>79</v>
      </c>
      <c r="V1689" s="13" t="s">
        <v>1516</v>
      </c>
      <c r="W1689" s="13" t="s">
        <v>109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  <c r="AU1689" s="22" t="s">
        <v>3751</v>
      </c>
    </row>
    <row r="1690" spans="1:47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54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2270</v>
      </c>
      <c r="K1690" s="155" t="s">
        <v>1680</v>
      </c>
      <c r="L1690" s="17" t="s">
        <v>67</v>
      </c>
      <c r="M1690" s="13" t="s">
        <v>60</v>
      </c>
      <c r="N1690" s="13">
        <v>1</v>
      </c>
      <c r="O1690" s="13"/>
      <c r="P1690" s="33" t="str">
        <f t="shared" si="498"/>
        <v>MAIN UNIT</v>
      </c>
      <c r="Q1690" s="13" t="s">
        <v>61</v>
      </c>
      <c r="R1690" s="13" t="s">
        <v>62</v>
      </c>
      <c r="S1690" s="13" t="s">
        <v>49</v>
      </c>
      <c r="T1690" s="13" t="s">
        <v>78</v>
      </c>
      <c r="U1690" s="13" t="s">
        <v>79</v>
      </c>
      <c r="V1690" s="13" t="s">
        <v>1407</v>
      </c>
      <c r="W1690" s="13" t="s">
        <v>109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  <c r="AU1690" s="22" t="s">
        <v>3751</v>
      </c>
    </row>
    <row r="1691" spans="1:47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47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792</v>
      </c>
      <c r="K1691" s="155" t="s">
        <v>793</v>
      </c>
      <c r="L1691" s="17" t="s">
        <v>67</v>
      </c>
      <c r="M1691" s="13" t="s">
        <v>60</v>
      </c>
      <c r="N1691" s="13">
        <v>1</v>
      </c>
      <c r="O1691" s="13"/>
      <c r="P1691" s="33" t="str">
        <f t="shared" si="498"/>
        <v>MAIN UNIT</v>
      </c>
      <c r="Q1691" s="13" t="s">
        <v>68</v>
      </c>
      <c r="R1691" s="13" t="s">
        <v>62</v>
      </c>
      <c r="S1691" s="13" t="s">
        <v>49</v>
      </c>
      <c r="T1691" s="13" t="s">
        <v>78</v>
      </c>
      <c r="U1691" s="13" t="s">
        <v>79</v>
      </c>
      <c r="V1691" s="13" t="s">
        <v>134</v>
      </c>
      <c r="W1691" s="13" t="s">
        <v>64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  <c r="AU1691" s="22" t="s">
        <v>3750</v>
      </c>
    </row>
    <row r="1692" spans="1:47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41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113</v>
      </c>
      <c r="K1692" s="155" t="s">
        <v>114</v>
      </c>
      <c r="L1692" s="17" t="s">
        <v>77</v>
      </c>
      <c r="M1692" s="13" t="s">
        <v>60</v>
      </c>
      <c r="N1692" s="13">
        <v>1</v>
      </c>
      <c r="O1692" s="13"/>
      <c r="P1692" s="33" t="str">
        <f t="shared" si="498"/>
        <v>MAIN UNIT</v>
      </c>
      <c r="Q1692" s="13" t="s">
        <v>68</v>
      </c>
      <c r="R1692" s="13" t="s">
        <v>62</v>
      </c>
      <c r="S1692" s="13" t="s">
        <v>49</v>
      </c>
      <c r="T1692" s="13"/>
      <c r="U1692" s="13" t="s">
        <v>79</v>
      </c>
      <c r="V1692" s="13" t="s">
        <v>63</v>
      </c>
      <c r="W1692" s="13" t="s">
        <v>109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  <c r="AU1692" s="22" t="s">
        <v>3751</v>
      </c>
    </row>
    <row r="1693" spans="1:47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53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1825</v>
      </c>
      <c r="K1693" s="155" t="s">
        <v>1826</v>
      </c>
      <c r="L1693" s="17" t="s">
        <v>92</v>
      </c>
      <c r="M1693" s="13" t="s">
        <v>60</v>
      </c>
      <c r="N1693" s="13">
        <v>1</v>
      </c>
      <c r="O1693" s="13"/>
      <c r="P1693" s="33" t="str">
        <f t="shared" si="498"/>
        <v>MAIN UNIT</v>
      </c>
      <c r="Q1693" s="13" t="s">
        <v>68</v>
      </c>
      <c r="R1693" s="13" t="s">
        <v>62</v>
      </c>
      <c r="S1693" s="13" t="s">
        <v>49</v>
      </c>
      <c r="T1693" s="13" t="s">
        <v>78</v>
      </c>
      <c r="U1693" s="13" t="s">
        <v>79</v>
      </c>
      <c r="V1693" s="13" t="s">
        <v>112</v>
      </c>
      <c r="W1693" s="13" t="s">
        <v>109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  <c r="AU1693" s="22" t="s">
        <v>3751</v>
      </c>
    </row>
    <row r="1694" spans="1:47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53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1825</v>
      </c>
      <c r="K1694" s="155" t="s">
        <v>1826</v>
      </c>
      <c r="L1694" s="17" t="s">
        <v>67</v>
      </c>
      <c r="M1694" s="13" t="s">
        <v>60</v>
      </c>
      <c r="N1694" s="13">
        <v>1</v>
      </c>
      <c r="O1694" s="13"/>
      <c r="P1694" s="33" t="str">
        <f t="shared" si="498"/>
        <v>MAIN UNIT</v>
      </c>
      <c r="Q1694" s="13" t="s">
        <v>68</v>
      </c>
      <c r="R1694" s="13" t="s">
        <v>62</v>
      </c>
      <c r="S1694" s="13" t="s">
        <v>49</v>
      </c>
      <c r="T1694" s="13" t="s">
        <v>78</v>
      </c>
      <c r="U1694" s="13" t="s">
        <v>79</v>
      </c>
      <c r="V1694" s="13" t="s">
        <v>112</v>
      </c>
      <c r="W1694" s="13" t="s">
        <v>109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  <c r="AU1694" s="22" t="s">
        <v>3751</v>
      </c>
    </row>
    <row r="1695" spans="1:47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54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2005</v>
      </c>
      <c r="K1695" s="155" t="s">
        <v>2006</v>
      </c>
      <c r="L1695" s="17" t="s">
        <v>92</v>
      </c>
      <c r="M1695" s="13" t="s">
        <v>60</v>
      </c>
      <c r="N1695" s="13">
        <v>1</v>
      </c>
      <c r="O1695" s="13"/>
      <c r="P1695" s="33" t="str">
        <f t="shared" si="498"/>
        <v>MAIN UNIT</v>
      </c>
      <c r="Q1695" s="13" t="s">
        <v>68</v>
      </c>
      <c r="R1695" s="13" t="s">
        <v>62</v>
      </c>
      <c r="S1695" s="13" t="s">
        <v>49</v>
      </c>
      <c r="T1695" s="13" t="s">
        <v>78</v>
      </c>
      <c r="U1695" s="13" t="s">
        <v>79</v>
      </c>
      <c r="V1695" s="13" t="s">
        <v>112</v>
      </c>
      <c r="W1695" s="13" t="s">
        <v>109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  <c r="AU1695" s="22" t="s">
        <v>3751</v>
      </c>
    </row>
    <row r="1696" spans="1:47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54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2177</v>
      </c>
      <c r="K1696" s="155" t="s">
        <v>2006</v>
      </c>
      <c r="L1696" s="17" t="s">
        <v>67</v>
      </c>
      <c r="M1696" s="13" t="s">
        <v>60</v>
      </c>
      <c r="N1696" s="13">
        <v>1</v>
      </c>
      <c r="O1696" s="13"/>
      <c r="P1696" s="33" t="str">
        <f t="shared" si="498"/>
        <v>MAIN UNIT</v>
      </c>
      <c r="Q1696" s="13" t="s">
        <v>61</v>
      </c>
      <c r="R1696" s="13" t="s">
        <v>62</v>
      </c>
      <c r="S1696" s="13" t="s">
        <v>49</v>
      </c>
      <c r="T1696" s="13" t="s">
        <v>78</v>
      </c>
      <c r="U1696" s="13" t="s">
        <v>79</v>
      </c>
      <c r="V1696" s="13" t="s">
        <v>112</v>
      </c>
      <c r="W1696" s="13" t="s">
        <v>109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  <c r="AU1696" s="22" t="s">
        <v>3751</v>
      </c>
    </row>
    <row r="1697" spans="1:47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54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2177</v>
      </c>
      <c r="K1697" s="155" t="s">
        <v>2006</v>
      </c>
      <c r="L1697" s="17" t="s">
        <v>67</v>
      </c>
      <c r="M1697" s="13" t="s">
        <v>60</v>
      </c>
      <c r="N1697" s="13">
        <v>1</v>
      </c>
      <c r="O1697" s="13"/>
      <c r="P1697" s="33" t="str">
        <f t="shared" si="498"/>
        <v>MAIN UNIT</v>
      </c>
      <c r="Q1697" s="13" t="s">
        <v>61</v>
      </c>
      <c r="R1697" s="13" t="s">
        <v>62</v>
      </c>
      <c r="S1697" s="13" t="s">
        <v>49</v>
      </c>
      <c r="T1697" s="13" t="s">
        <v>78</v>
      </c>
      <c r="U1697" s="13" t="s">
        <v>79</v>
      </c>
      <c r="V1697" s="13" t="s">
        <v>112</v>
      </c>
      <c r="W1697" s="13" t="s">
        <v>109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  <c r="AU1697" s="22" t="s">
        <v>3751</v>
      </c>
    </row>
    <row r="1698" spans="1:47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185</v>
      </c>
      <c r="F1698" s="13" t="s">
        <v>185</v>
      </c>
      <c r="G1698" s="152" t="s">
        <v>185</v>
      </c>
      <c r="H1698" s="155"/>
      <c r="I1698" s="33" t="str">
        <f t="shared" si="497"/>
        <v>Cancel</v>
      </c>
      <c r="J1698" s="186" t="s">
        <v>2580</v>
      </c>
      <c r="K1698" s="155" t="s">
        <v>2006</v>
      </c>
      <c r="L1698" s="17" t="s">
        <v>67</v>
      </c>
      <c r="M1698" s="13" t="s">
        <v>60</v>
      </c>
      <c r="N1698" s="13">
        <v>1</v>
      </c>
      <c r="O1698" s="13"/>
      <c r="P1698" s="33" t="str">
        <f t="shared" si="498"/>
        <v>MAIN UNIT</v>
      </c>
      <c r="Q1698" s="13" t="s">
        <v>61</v>
      </c>
      <c r="R1698" s="13" t="s">
        <v>62</v>
      </c>
      <c r="S1698" s="13" t="s">
        <v>49</v>
      </c>
      <c r="T1698" s="13" t="s">
        <v>78</v>
      </c>
      <c r="U1698" s="13" t="s">
        <v>79</v>
      </c>
      <c r="V1698" s="13" t="s">
        <v>112</v>
      </c>
      <c r="W1698" s="13" t="s">
        <v>64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499582152.5142017</v>
      </c>
      <c r="AJ1698" s="19">
        <f t="shared" si="502"/>
        <v>59520528.679470733</v>
      </c>
      <c r="AK1698" s="20">
        <f t="shared" si="503"/>
        <v>0.11914062257814291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  <c r="AU1698" s="22" t="s">
        <v>3757</v>
      </c>
    </row>
    <row r="1699" spans="1:47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185</v>
      </c>
      <c r="F1699" s="13" t="s">
        <v>185</v>
      </c>
      <c r="G1699" s="152" t="s">
        <v>185</v>
      </c>
      <c r="H1699" s="155"/>
      <c r="I1699" s="33" t="str">
        <f t="shared" si="497"/>
        <v>Cancel</v>
      </c>
      <c r="J1699" s="186" t="s">
        <v>2580</v>
      </c>
      <c r="K1699" s="155" t="s">
        <v>2006</v>
      </c>
      <c r="L1699" s="17" t="s">
        <v>92</v>
      </c>
      <c r="M1699" s="13" t="s">
        <v>60</v>
      </c>
      <c r="N1699" s="13">
        <v>1</v>
      </c>
      <c r="O1699" s="13"/>
      <c r="P1699" s="33" t="str">
        <f t="shared" si="498"/>
        <v>MAIN UNIT</v>
      </c>
      <c r="Q1699" s="13" t="s">
        <v>61</v>
      </c>
      <c r="R1699" s="13" t="s">
        <v>62</v>
      </c>
      <c r="S1699" s="13" t="s">
        <v>49</v>
      </c>
      <c r="T1699" s="13" t="s">
        <v>78</v>
      </c>
      <c r="U1699" s="13" t="s">
        <v>79</v>
      </c>
      <c r="V1699" s="13" t="s">
        <v>112</v>
      </c>
      <c r="W1699" s="13" t="s">
        <v>64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499582152.5142017</v>
      </c>
      <c r="AJ1699" s="19">
        <f t="shared" si="502"/>
        <v>59520528.679470733</v>
      </c>
      <c r="AK1699" s="20">
        <f t="shared" si="503"/>
        <v>0.11914062257814291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  <c r="AU1699" s="22" t="s">
        <v>3757</v>
      </c>
    </row>
    <row r="1700" spans="1:47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55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2531</v>
      </c>
      <c r="K1700" s="155" t="s">
        <v>2532</v>
      </c>
      <c r="L1700" s="17" t="s">
        <v>92</v>
      </c>
      <c r="M1700" s="13" t="s">
        <v>60</v>
      </c>
      <c r="N1700" s="13">
        <v>1</v>
      </c>
      <c r="O1700" s="13"/>
      <c r="P1700" s="33" t="str">
        <f t="shared" si="498"/>
        <v>MAIN UNIT</v>
      </c>
      <c r="Q1700" s="13" t="s">
        <v>68</v>
      </c>
      <c r="R1700" s="13" t="s">
        <v>62</v>
      </c>
      <c r="S1700" s="13" t="s">
        <v>49</v>
      </c>
      <c r="T1700" s="13" t="s">
        <v>78</v>
      </c>
      <c r="U1700" s="13" t="s">
        <v>2533</v>
      </c>
      <c r="V1700" s="13" t="s">
        <v>2534</v>
      </c>
      <c r="W1700" s="13" t="s">
        <v>64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  <c r="AU1700" s="22" t="s">
        <v>3757</v>
      </c>
    </row>
    <row r="1701" spans="1:47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48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1210</v>
      </c>
      <c r="K1701" s="155" t="s">
        <v>1211</v>
      </c>
      <c r="L1701" s="17" t="s">
        <v>67</v>
      </c>
      <c r="M1701" s="13" t="s">
        <v>60</v>
      </c>
      <c r="N1701" s="13">
        <v>1</v>
      </c>
      <c r="O1701" s="13"/>
      <c r="P1701" s="33" t="str">
        <f t="shared" si="498"/>
        <v>MAIN UNIT</v>
      </c>
      <c r="Q1701" s="13" t="s">
        <v>68</v>
      </c>
      <c r="R1701" s="13" t="s">
        <v>62</v>
      </c>
      <c r="S1701" s="13" t="s">
        <v>49</v>
      </c>
      <c r="T1701" s="13" t="s">
        <v>78</v>
      </c>
      <c r="U1701" s="13" t="s">
        <v>79</v>
      </c>
      <c r="V1701" s="13" t="s">
        <v>1212</v>
      </c>
      <c r="W1701" s="13" t="s">
        <v>64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  <c r="AU1701" s="22" t="s">
        <v>3750</v>
      </c>
    </row>
    <row r="1702" spans="1:47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53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1737</v>
      </c>
      <c r="K1702" s="155" t="s">
        <v>1211</v>
      </c>
      <c r="L1702" s="17" t="s">
        <v>92</v>
      </c>
      <c r="M1702" s="13" t="s">
        <v>60</v>
      </c>
      <c r="N1702" s="13">
        <v>1</v>
      </c>
      <c r="O1702" s="13"/>
      <c r="P1702" s="33" t="str">
        <f t="shared" si="498"/>
        <v>MAIN UNIT</v>
      </c>
      <c r="Q1702" s="13" t="s">
        <v>61</v>
      </c>
      <c r="R1702" s="13" t="s">
        <v>62</v>
      </c>
      <c r="S1702" s="13" t="s">
        <v>49</v>
      </c>
      <c r="T1702" s="13" t="s">
        <v>78</v>
      </c>
      <c r="U1702" s="13" t="s">
        <v>79</v>
      </c>
      <c r="V1702" s="13" t="s">
        <v>471</v>
      </c>
      <c r="W1702" s="13" t="s">
        <v>109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  <c r="AU1702" s="22" t="s">
        <v>3751</v>
      </c>
    </row>
    <row r="1703" spans="1:47" s="12" customFormat="1">
      <c r="A1703" s="33" t="str">
        <f t="shared" si="495"/>
        <v>cancel</v>
      </c>
      <c r="B1703" s="152">
        <v>2023</v>
      </c>
      <c r="C1703" s="152" t="s">
        <v>185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185</v>
      </c>
      <c r="G1703" s="152" t="s">
        <v>185</v>
      </c>
      <c r="H1703" s="155"/>
      <c r="I1703" s="33" t="str">
        <f t="shared" si="497"/>
        <v>Cancel</v>
      </c>
      <c r="J1703" s="186" t="s">
        <v>3120</v>
      </c>
      <c r="K1703" s="155" t="s">
        <v>1211</v>
      </c>
      <c r="L1703" s="17" t="s">
        <v>92</v>
      </c>
      <c r="M1703" s="13" t="s">
        <v>60</v>
      </c>
      <c r="N1703" s="13">
        <v>1</v>
      </c>
      <c r="O1703" s="13"/>
      <c r="P1703" s="33" t="str">
        <f t="shared" si="498"/>
        <v>MAIN UNIT</v>
      </c>
      <c r="Q1703" s="13" t="s">
        <v>61</v>
      </c>
      <c r="R1703" s="13" t="s">
        <v>62</v>
      </c>
      <c r="S1703" s="13" t="s">
        <v>49</v>
      </c>
      <c r="T1703" s="13" t="s">
        <v>78</v>
      </c>
      <c r="U1703" s="13" t="s">
        <v>79</v>
      </c>
      <c r="V1703" s="13" t="s">
        <v>471</v>
      </c>
      <c r="W1703" s="13" t="s">
        <v>109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499582152.5142017</v>
      </c>
      <c r="AJ1703" s="19">
        <f t="shared" si="502"/>
        <v>59520528.679470733</v>
      </c>
      <c r="AK1703" s="20">
        <f t="shared" si="503"/>
        <v>0.11914062257814291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  <c r="AU1703" s="22" t="s">
        <v>3751</v>
      </c>
    </row>
    <row r="1704" spans="1:47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185</v>
      </c>
      <c r="F1704" s="13" t="s">
        <v>185</v>
      </c>
      <c r="G1704" s="152" t="s">
        <v>1616</v>
      </c>
      <c r="H1704" s="155" t="s">
        <v>2070</v>
      </c>
      <c r="I1704" s="33" t="str">
        <f t="shared" si="497"/>
        <v>Cancel</v>
      </c>
      <c r="J1704" s="186" t="s">
        <v>2071</v>
      </c>
      <c r="K1704" s="155" t="s">
        <v>2072</v>
      </c>
      <c r="L1704" s="17" t="s">
        <v>67</v>
      </c>
      <c r="M1704" s="13" t="s">
        <v>60</v>
      </c>
      <c r="N1704" s="13">
        <v>1</v>
      </c>
      <c r="O1704" s="13"/>
      <c r="P1704" s="33" t="str">
        <f t="shared" si="498"/>
        <v>MAIN UNIT</v>
      </c>
      <c r="Q1704" s="13" t="s">
        <v>68</v>
      </c>
      <c r="R1704" s="13" t="s">
        <v>62</v>
      </c>
      <c r="S1704" s="13" t="s">
        <v>49</v>
      </c>
      <c r="T1704" s="13" t="s">
        <v>78</v>
      </c>
      <c r="U1704" s="13" t="s">
        <v>79</v>
      </c>
      <c r="V1704" s="13" t="s">
        <v>121</v>
      </c>
      <c r="W1704" s="13" t="s">
        <v>64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499582152.5142017</v>
      </c>
      <c r="AJ1704" s="19">
        <f t="shared" si="502"/>
        <v>59520528.679470733</v>
      </c>
      <c r="AK1704" s="20">
        <f t="shared" si="503"/>
        <v>0.11914062257814291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  <c r="AU1704" s="22" t="s">
        <v>3757</v>
      </c>
    </row>
    <row r="1705" spans="1:47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185</v>
      </c>
      <c r="F1705" s="13" t="s">
        <v>185</v>
      </c>
      <c r="G1705" s="152" t="s">
        <v>1616</v>
      </c>
      <c r="H1705" s="155" t="s">
        <v>2070</v>
      </c>
      <c r="I1705" s="33" t="str">
        <f t="shared" si="497"/>
        <v>Cancel</v>
      </c>
      <c r="J1705" s="186" t="s">
        <v>2071</v>
      </c>
      <c r="K1705" s="155" t="s">
        <v>2072</v>
      </c>
      <c r="L1705" s="17" t="s">
        <v>67</v>
      </c>
      <c r="M1705" s="13" t="s">
        <v>60</v>
      </c>
      <c r="N1705" s="13">
        <v>1</v>
      </c>
      <c r="O1705" s="13"/>
      <c r="P1705" s="33" t="str">
        <f t="shared" si="498"/>
        <v>MAIN UNIT</v>
      </c>
      <c r="Q1705" s="13" t="s">
        <v>68</v>
      </c>
      <c r="R1705" s="13" t="s">
        <v>62</v>
      </c>
      <c r="S1705" s="13" t="s">
        <v>49</v>
      </c>
      <c r="T1705" s="13" t="s">
        <v>78</v>
      </c>
      <c r="U1705" s="13" t="s">
        <v>79</v>
      </c>
      <c r="V1705" s="13" t="s">
        <v>121</v>
      </c>
      <c r="W1705" s="13" t="s">
        <v>64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499582152.5142017</v>
      </c>
      <c r="AJ1705" s="19">
        <f t="shared" si="502"/>
        <v>59520528.679470733</v>
      </c>
      <c r="AK1705" s="20">
        <f t="shared" si="503"/>
        <v>0.11914062257814291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  <c r="AU1705" s="22" t="s">
        <v>3757</v>
      </c>
    </row>
    <row r="1706" spans="1:47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185</v>
      </c>
      <c r="F1706" s="13" t="s">
        <v>185</v>
      </c>
      <c r="G1706" s="152" t="s">
        <v>1616</v>
      </c>
      <c r="H1706" s="155" t="s">
        <v>2070</v>
      </c>
      <c r="I1706" s="33" t="str">
        <f t="shared" si="497"/>
        <v>Cancel</v>
      </c>
      <c r="J1706" s="186" t="s">
        <v>2071</v>
      </c>
      <c r="K1706" s="155" t="s">
        <v>2072</v>
      </c>
      <c r="L1706" s="17" t="s">
        <v>67</v>
      </c>
      <c r="M1706" s="13" t="s">
        <v>60</v>
      </c>
      <c r="N1706" s="13">
        <v>1</v>
      </c>
      <c r="O1706" s="13"/>
      <c r="P1706" s="33" t="str">
        <f t="shared" si="498"/>
        <v>MAIN UNIT</v>
      </c>
      <c r="Q1706" s="13" t="s">
        <v>68</v>
      </c>
      <c r="R1706" s="13" t="s">
        <v>62</v>
      </c>
      <c r="S1706" s="13" t="s">
        <v>49</v>
      </c>
      <c r="T1706" s="13" t="s">
        <v>78</v>
      </c>
      <c r="U1706" s="13" t="s">
        <v>79</v>
      </c>
      <c r="V1706" s="13" t="s">
        <v>121</v>
      </c>
      <c r="W1706" s="13" t="s">
        <v>64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499582152.5142017</v>
      </c>
      <c r="AJ1706" s="19">
        <f t="shared" si="502"/>
        <v>59520528.679470733</v>
      </c>
      <c r="AK1706" s="20">
        <f t="shared" si="503"/>
        <v>0.11914062257814291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  <c r="AU1706" s="22" t="s">
        <v>3757</v>
      </c>
    </row>
    <row r="1707" spans="1:47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185</v>
      </c>
      <c r="F1707" s="13" t="s">
        <v>185</v>
      </c>
      <c r="G1707" s="152" t="s">
        <v>1616</v>
      </c>
      <c r="H1707" s="155" t="s">
        <v>2070</v>
      </c>
      <c r="I1707" s="33" t="str">
        <f t="shared" si="497"/>
        <v>Cancel</v>
      </c>
      <c r="J1707" s="186" t="s">
        <v>2071</v>
      </c>
      <c r="K1707" s="155" t="s">
        <v>2072</v>
      </c>
      <c r="L1707" s="17" t="s">
        <v>67</v>
      </c>
      <c r="M1707" s="13" t="s">
        <v>60</v>
      </c>
      <c r="N1707" s="13">
        <v>1</v>
      </c>
      <c r="O1707" s="13"/>
      <c r="P1707" s="33" t="str">
        <f t="shared" si="498"/>
        <v>MAIN UNIT</v>
      </c>
      <c r="Q1707" s="13" t="s">
        <v>68</v>
      </c>
      <c r="R1707" s="13" t="s">
        <v>62</v>
      </c>
      <c r="S1707" s="13" t="s">
        <v>49</v>
      </c>
      <c r="T1707" s="13" t="s">
        <v>78</v>
      </c>
      <c r="U1707" s="13" t="s">
        <v>79</v>
      </c>
      <c r="V1707" s="13" t="s">
        <v>121</v>
      </c>
      <c r="W1707" s="13" t="s">
        <v>64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499582152.5142017</v>
      </c>
      <c r="AJ1707" s="19">
        <f t="shared" si="502"/>
        <v>59520528.679470733</v>
      </c>
      <c r="AK1707" s="20">
        <f t="shared" si="503"/>
        <v>0.11914062257814291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  <c r="AU1707" s="22" t="s">
        <v>3757</v>
      </c>
    </row>
    <row r="1708" spans="1:47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41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357</v>
      </c>
      <c r="K1708" s="155" t="s">
        <v>358</v>
      </c>
      <c r="L1708" s="17" t="s">
        <v>77</v>
      </c>
      <c r="M1708" s="13" t="s">
        <v>60</v>
      </c>
      <c r="N1708" s="13">
        <v>1</v>
      </c>
      <c r="O1708" s="13"/>
      <c r="P1708" s="33" t="str">
        <f t="shared" si="498"/>
        <v>MAIN UNIT</v>
      </c>
      <c r="Q1708" s="13" t="s">
        <v>61</v>
      </c>
      <c r="R1708" s="13" t="s">
        <v>62</v>
      </c>
      <c r="S1708" s="13" t="s">
        <v>49</v>
      </c>
      <c r="T1708" s="13" t="s">
        <v>249</v>
      </c>
      <c r="U1708" s="13" t="s">
        <v>79</v>
      </c>
      <c r="V1708" s="13" t="s">
        <v>126</v>
      </c>
      <c r="W1708" s="13" t="s">
        <v>109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  <c r="AU1708" s="22" t="s">
        <v>3751</v>
      </c>
    </row>
    <row r="1709" spans="1:47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47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2854</v>
      </c>
      <c r="K1709" s="155" t="s">
        <v>2855</v>
      </c>
      <c r="L1709" s="17" t="s">
        <v>2788</v>
      </c>
      <c r="M1709" s="13" t="s">
        <v>2607</v>
      </c>
      <c r="N1709" s="13">
        <v>1</v>
      </c>
      <c r="O1709" s="13"/>
      <c r="P1709" s="33" t="str">
        <f t="shared" si="498"/>
        <v>MAIN UNIT</v>
      </c>
      <c r="Q1709" s="13" t="s">
        <v>68</v>
      </c>
      <c r="R1709" s="13" t="s">
        <v>2055</v>
      </c>
      <c r="S1709" s="13" t="s">
        <v>49</v>
      </c>
      <c r="T1709" s="13" t="s">
        <v>78</v>
      </c>
      <c r="U1709" s="13" t="s">
        <v>79</v>
      </c>
      <c r="V1709" s="13" t="s">
        <v>2856</v>
      </c>
      <c r="W1709" s="13" t="s">
        <v>901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  <c r="AU1709" s="22" t="s">
        <v>3752</v>
      </c>
    </row>
    <row r="1710" spans="1:47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48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2897</v>
      </c>
      <c r="K1710" s="155" t="s">
        <v>2898</v>
      </c>
      <c r="L1710" s="17" t="s">
        <v>2889</v>
      </c>
      <c r="M1710" s="13" t="s">
        <v>377</v>
      </c>
      <c r="N1710" s="13">
        <v>1</v>
      </c>
      <c r="O1710" s="13"/>
      <c r="P1710" s="33" t="str">
        <f t="shared" si="498"/>
        <v>MAIN UNIT</v>
      </c>
      <c r="Q1710" s="13" t="s">
        <v>61</v>
      </c>
      <c r="R1710" s="13" t="s">
        <v>2055</v>
      </c>
      <c r="S1710" s="13" t="s">
        <v>49</v>
      </c>
      <c r="T1710" s="13" t="s">
        <v>78</v>
      </c>
      <c r="U1710" s="13" t="s">
        <v>79</v>
      </c>
      <c r="V1710" s="13" t="s">
        <v>2856</v>
      </c>
      <c r="W1710" s="13" t="s">
        <v>901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  <c r="AU1710" s="22" t="s">
        <v>3752</v>
      </c>
    </row>
    <row r="1711" spans="1:47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53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2951</v>
      </c>
      <c r="K1711" s="155" t="s">
        <v>2855</v>
      </c>
      <c r="L1711" s="17" t="s">
        <v>2802</v>
      </c>
      <c r="M1711" s="13" t="s">
        <v>2607</v>
      </c>
      <c r="N1711" s="13">
        <v>1</v>
      </c>
      <c r="O1711" s="13"/>
      <c r="P1711" s="33" t="str">
        <f t="shared" si="498"/>
        <v>MAIN UNIT</v>
      </c>
      <c r="Q1711" s="13" t="s">
        <v>61</v>
      </c>
      <c r="R1711" s="13" t="s">
        <v>2055</v>
      </c>
      <c r="S1711" s="13" t="s">
        <v>49</v>
      </c>
      <c r="T1711" s="13" t="s">
        <v>78</v>
      </c>
      <c r="U1711" s="13" t="s">
        <v>79</v>
      </c>
      <c r="V1711" s="13" t="s">
        <v>2856</v>
      </c>
      <c r="W1711" s="13" t="s">
        <v>901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  <c r="AU1711" s="22" t="s">
        <v>3752</v>
      </c>
    </row>
    <row r="1712" spans="1:47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55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3047</v>
      </c>
      <c r="K1712" s="155" t="s">
        <v>2855</v>
      </c>
      <c r="L1712" s="17" t="s">
        <v>2609</v>
      </c>
      <c r="M1712" s="13" t="s">
        <v>2607</v>
      </c>
      <c r="N1712" s="13">
        <v>1</v>
      </c>
      <c r="O1712" s="13"/>
      <c r="P1712" s="33" t="str">
        <f t="shared" si="498"/>
        <v>MAIN UNIT</v>
      </c>
      <c r="Q1712" s="13" t="s">
        <v>61</v>
      </c>
      <c r="R1712" s="13" t="s">
        <v>2055</v>
      </c>
      <c r="S1712" s="13" t="s">
        <v>49</v>
      </c>
      <c r="T1712" s="13" t="s">
        <v>78</v>
      </c>
      <c r="U1712" s="13" t="s">
        <v>79</v>
      </c>
      <c r="V1712" s="13" t="s">
        <v>2506</v>
      </c>
      <c r="W1712" s="13" t="s">
        <v>901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  <c r="AU1712" s="22" t="s">
        <v>3752</v>
      </c>
    </row>
    <row r="1713" spans="1:47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3047</v>
      </c>
      <c r="K1713" s="155" t="s">
        <v>2855</v>
      </c>
      <c r="L1713" s="17" t="s">
        <v>2609</v>
      </c>
      <c r="M1713" s="13" t="s">
        <v>2607</v>
      </c>
      <c r="N1713" s="13">
        <v>1</v>
      </c>
      <c r="O1713" s="13"/>
      <c r="P1713" s="33" t="str">
        <f t="shared" si="498"/>
        <v>MAIN UNIT</v>
      </c>
      <c r="Q1713" s="13" t="s">
        <v>61</v>
      </c>
      <c r="R1713" s="13" t="s">
        <v>2055</v>
      </c>
      <c r="S1713" s="13" t="s">
        <v>49</v>
      </c>
      <c r="T1713" s="13" t="s">
        <v>78</v>
      </c>
      <c r="U1713" s="13" t="s">
        <v>79</v>
      </c>
      <c r="V1713" s="13" t="s">
        <v>2506</v>
      </c>
      <c r="W1713" s="13" t="s">
        <v>901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  <c r="AU1713" s="22" t="s">
        <v>3752</v>
      </c>
    </row>
    <row r="1714" spans="1:47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3047</v>
      </c>
      <c r="K1714" s="155" t="s">
        <v>2855</v>
      </c>
      <c r="L1714" s="17" t="s">
        <v>2609</v>
      </c>
      <c r="M1714" s="13" t="s">
        <v>2607</v>
      </c>
      <c r="N1714" s="13">
        <v>1</v>
      </c>
      <c r="O1714" s="13"/>
      <c r="P1714" s="33" t="str">
        <f t="shared" si="498"/>
        <v>MAIN UNIT</v>
      </c>
      <c r="Q1714" s="13" t="s">
        <v>61</v>
      </c>
      <c r="R1714" s="13" t="s">
        <v>2055</v>
      </c>
      <c r="S1714" s="13" t="s">
        <v>49</v>
      </c>
      <c r="T1714" s="13" t="s">
        <v>78</v>
      </c>
      <c r="U1714" s="13" t="s">
        <v>79</v>
      </c>
      <c r="V1714" s="13" t="s">
        <v>2506</v>
      </c>
      <c r="W1714" s="13" t="s">
        <v>901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  <c r="AU1714" s="22" t="s">
        <v>3752</v>
      </c>
    </row>
    <row r="1715" spans="1:47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41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742</v>
      </c>
      <c r="K1715" s="155" t="s">
        <v>743</v>
      </c>
      <c r="L1715" s="17" t="s">
        <v>67</v>
      </c>
      <c r="M1715" s="13" t="s">
        <v>60</v>
      </c>
      <c r="N1715" s="13">
        <v>1</v>
      </c>
      <c r="O1715" s="13"/>
      <c r="P1715" s="33" t="str">
        <f t="shared" si="498"/>
        <v>MAIN UNIT</v>
      </c>
      <c r="Q1715" s="13" t="s">
        <v>68</v>
      </c>
      <c r="R1715" s="13" t="s">
        <v>538</v>
      </c>
      <c r="S1715" s="13" t="s">
        <v>49</v>
      </c>
      <c r="T1715" s="13" t="s">
        <v>78</v>
      </c>
      <c r="U1715" s="13" t="s">
        <v>79</v>
      </c>
      <c r="V1715" s="13" t="s">
        <v>80</v>
      </c>
      <c r="W1715" s="13" t="s">
        <v>109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  <c r="AU1715" s="22" t="s">
        <v>3752</v>
      </c>
    </row>
    <row r="1716" spans="1:47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41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742</v>
      </c>
      <c r="K1716" s="155" t="s">
        <v>743</v>
      </c>
      <c r="L1716" s="17" t="s">
        <v>67</v>
      </c>
      <c r="M1716" s="13" t="s">
        <v>60</v>
      </c>
      <c r="N1716" s="13">
        <v>1</v>
      </c>
      <c r="O1716" s="13"/>
      <c r="P1716" s="33" t="str">
        <f t="shared" si="498"/>
        <v>MAIN UNIT</v>
      </c>
      <c r="Q1716" s="13" t="s">
        <v>68</v>
      </c>
      <c r="R1716" s="13" t="s">
        <v>538</v>
      </c>
      <c r="S1716" s="13" t="s">
        <v>49</v>
      </c>
      <c r="T1716" s="13" t="s">
        <v>78</v>
      </c>
      <c r="U1716" s="13" t="s">
        <v>79</v>
      </c>
      <c r="V1716" s="13" t="s">
        <v>80</v>
      </c>
      <c r="W1716" s="13" t="s">
        <v>109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  <c r="AU1716" s="22" t="s">
        <v>3752</v>
      </c>
    </row>
    <row r="1717" spans="1:47" s="12" customFormat="1">
      <c r="A1717" s="33" t="str">
        <f t="shared" si="495"/>
        <v>cancel</v>
      </c>
      <c r="B1717" s="152"/>
      <c r="C1717" s="152" t="s">
        <v>185</v>
      </c>
      <c r="D1717" s="33" t="str">
        <f t="shared" si="496"/>
        <v/>
      </c>
      <c r="E1717" s="33" t="s">
        <v>185</v>
      </c>
      <c r="F1717" s="13" t="s">
        <v>185</v>
      </c>
      <c r="G1717" s="152" t="s">
        <v>185</v>
      </c>
      <c r="H1717" s="155"/>
      <c r="I1717" s="33" t="str">
        <f t="shared" si="497"/>
        <v>Cancel</v>
      </c>
      <c r="J1717" s="186" t="s">
        <v>2660</v>
      </c>
      <c r="K1717" s="155" t="s">
        <v>2661</v>
      </c>
      <c r="L1717" s="17" t="s">
        <v>67</v>
      </c>
      <c r="M1717" s="13" t="s">
        <v>60</v>
      </c>
      <c r="N1717" s="13">
        <v>1</v>
      </c>
      <c r="O1717" s="13"/>
      <c r="P1717" s="33" t="str">
        <f t="shared" si="498"/>
        <v>MAIN UNIT</v>
      </c>
      <c r="Q1717" s="13" t="s">
        <v>61</v>
      </c>
      <c r="R1717" s="13" t="s">
        <v>62</v>
      </c>
      <c r="S1717" s="13" t="s">
        <v>49</v>
      </c>
      <c r="T1717" s="13" t="s">
        <v>78</v>
      </c>
      <c r="U1717" s="13" t="s">
        <v>79</v>
      </c>
      <c r="V1717" s="13" t="s">
        <v>80</v>
      </c>
      <c r="W1717" s="13" t="s">
        <v>109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499582152.5142017</v>
      </c>
      <c r="AJ1717" s="19">
        <f t="shared" si="502"/>
        <v>59520528.679470733</v>
      </c>
      <c r="AK1717" s="20">
        <f t="shared" si="503"/>
        <v>0.11914062257814291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  <c r="AU1717" s="22" t="s">
        <v>3752</v>
      </c>
    </row>
    <row r="1718" spans="1:47" s="12" customFormat="1">
      <c r="A1718" s="33" t="str">
        <f t="shared" si="495"/>
        <v>cancel</v>
      </c>
      <c r="B1718" s="152"/>
      <c r="C1718" s="152" t="s">
        <v>185</v>
      </c>
      <c r="D1718" s="33" t="str">
        <f t="shared" si="496"/>
        <v/>
      </c>
      <c r="E1718" s="33" t="s">
        <v>185</v>
      </c>
      <c r="F1718" s="13" t="s">
        <v>185</v>
      </c>
      <c r="G1718" s="152" t="s">
        <v>185</v>
      </c>
      <c r="H1718" s="155"/>
      <c r="I1718" s="33" t="str">
        <f t="shared" si="497"/>
        <v>Cancel</v>
      </c>
      <c r="J1718" s="186" t="s">
        <v>2660</v>
      </c>
      <c r="K1718" s="155" t="s">
        <v>2661</v>
      </c>
      <c r="L1718" s="17" t="s">
        <v>67</v>
      </c>
      <c r="M1718" s="13" t="s">
        <v>60</v>
      </c>
      <c r="N1718" s="13">
        <v>1</v>
      </c>
      <c r="O1718" s="13"/>
      <c r="P1718" s="33" t="str">
        <f t="shared" si="498"/>
        <v>MAIN UNIT</v>
      </c>
      <c r="Q1718" s="13" t="s">
        <v>61</v>
      </c>
      <c r="R1718" s="13" t="s">
        <v>62</v>
      </c>
      <c r="S1718" s="13" t="s">
        <v>49</v>
      </c>
      <c r="T1718" s="13" t="s">
        <v>78</v>
      </c>
      <c r="U1718" s="13" t="s">
        <v>79</v>
      </c>
      <c r="V1718" s="13" t="s">
        <v>80</v>
      </c>
      <c r="W1718" s="13" t="s">
        <v>109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499582152.5142017</v>
      </c>
      <c r="AJ1718" s="19">
        <f t="shared" si="502"/>
        <v>59520528.679470733</v>
      </c>
      <c r="AK1718" s="20">
        <f t="shared" si="503"/>
        <v>0.11914062257814291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  <c r="AU1718" s="22" t="s">
        <v>3752</v>
      </c>
    </row>
    <row r="1719" spans="1:47" s="12" customFormat="1">
      <c r="A1719" s="33" t="str">
        <f t="shared" si="495"/>
        <v>cancel</v>
      </c>
      <c r="B1719" s="152"/>
      <c r="C1719" s="152" t="s">
        <v>185</v>
      </c>
      <c r="D1719" s="33" t="str">
        <f t="shared" si="496"/>
        <v/>
      </c>
      <c r="E1719" s="33" t="s">
        <v>185</v>
      </c>
      <c r="F1719" s="13" t="s">
        <v>185</v>
      </c>
      <c r="G1719" s="152" t="s">
        <v>185</v>
      </c>
      <c r="H1719" s="155"/>
      <c r="I1719" s="33" t="str">
        <f t="shared" si="497"/>
        <v>Cancel</v>
      </c>
      <c r="J1719" s="186" t="s">
        <v>2660</v>
      </c>
      <c r="K1719" s="155" t="s">
        <v>2661</v>
      </c>
      <c r="L1719" s="17" t="s">
        <v>67</v>
      </c>
      <c r="M1719" s="13" t="s">
        <v>60</v>
      </c>
      <c r="N1719" s="13">
        <v>1</v>
      </c>
      <c r="O1719" s="13"/>
      <c r="P1719" s="33" t="str">
        <f t="shared" si="498"/>
        <v>MAIN UNIT</v>
      </c>
      <c r="Q1719" s="13" t="s">
        <v>61</v>
      </c>
      <c r="R1719" s="13" t="s">
        <v>62</v>
      </c>
      <c r="S1719" s="13" t="s">
        <v>49</v>
      </c>
      <c r="T1719" s="13" t="s">
        <v>78</v>
      </c>
      <c r="U1719" s="13" t="s">
        <v>79</v>
      </c>
      <c r="V1719" s="13" t="s">
        <v>80</v>
      </c>
      <c r="W1719" s="13" t="s">
        <v>109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499582152.5142017</v>
      </c>
      <c r="AJ1719" s="19">
        <f t="shared" si="502"/>
        <v>59520528.679470733</v>
      </c>
      <c r="AK1719" s="20">
        <f t="shared" si="503"/>
        <v>0.11914062257814291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  <c r="AU1719" s="22" t="s">
        <v>3752</v>
      </c>
    </row>
    <row r="1720" spans="1:47" s="12" customFormat="1">
      <c r="A1720" s="33" t="str">
        <f t="shared" si="495"/>
        <v>cancel</v>
      </c>
      <c r="B1720" s="152"/>
      <c r="C1720" s="152" t="s">
        <v>185</v>
      </c>
      <c r="D1720" s="33" t="str">
        <f t="shared" si="496"/>
        <v/>
      </c>
      <c r="E1720" s="33" t="s">
        <v>185</v>
      </c>
      <c r="F1720" s="13" t="s">
        <v>185</v>
      </c>
      <c r="G1720" s="152" t="s">
        <v>185</v>
      </c>
      <c r="H1720" s="155"/>
      <c r="I1720" s="33" t="str">
        <f t="shared" si="497"/>
        <v>Cancel</v>
      </c>
      <c r="J1720" s="186" t="s">
        <v>2660</v>
      </c>
      <c r="K1720" s="155" t="s">
        <v>2661</v>
      </c>
      <c r="L1720" s="17" t="s">
        <v>67</v>
      </c>
      <c r="M1720" s="13" t="s">
        <v>60</v>
      </c>
      <c r="N1720" s="13">
        <v>1</v>
      </c>
      <c r="O1720" s="13"/>
      <c r="P1720" s="33" t="str">
        <f t="shared" si="498"/>
        <v>MAIN UNIT</v>
      </c>
      <c r="Q1720" s="13" t="s">
        <v>61</v>
      </c>
      <c r="R1720" s="13" t="s">
        <v>62</v>
      </c>
      <c r="S1720" s="13" t="s">
        <v>49</v>
      </c>
      <c r="T1720" s="13" t="s">
        <v>78</v>
      </c>
      <c r="U1720" s="13" t="s">
        <v>79</v>
      </c>
      <c r="V1720" s="13" t="s">
        <v>80</v>
      </c>
      <c r="W1720" s="13" t="s">
        <v>109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499582152.5142017</v>
      </c>
      <c r="AJ1720" s="19">
        <f t="shared" si="502"/>
        <v>59520528.679470733</v>
      </c>
      <c r="AK1720" s="20">
        <f t="shared" si="503"/>
        <v>0.11914062257814291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  <c r="AU1720" s="22" t="s">
        <v>3752</v>
      </c>
    </row>
    <row r="1721" spans="1:47" s="12" customFormat="1">
      <c r="A1721" s="33" t="str">
        <f t="shared" si="495"/>
        <v>cancel</v>
      </c>
      <c r="B1721" s="152"/>
      <c r="C1721" s="152" t="s">
        <v>185</v>
      </c>
      <c r="D1721" s="33" t="str">
        <f t="shared" si="496"/>
        <v/>
      </c>
      <c r="E1721" s="33" t="s">
        <v>185</v>
      </c>
      <c r="F1721" s="13" t="s">
        <v>185</v>
      </c>
      <c r="G1721" s="152" t="s">
        <v>185</v>
      </c>
      <c r="H1721" s="155"/>
      <c r="I1721" s="33" t="str">
        <f t="shared" si="497"/>
        <v>Cancel</v>
      </c>
      <c r="J1721" s="186" t="s">
        <v>2660</v>
      </c>
      <c r="K1721" s="155" t="s">
        <v>2661</v>
      </c>
      <c r="L1721" s="17" t="s">
        <v>67</v>
      </c>
      <c r="M1721" s="13" t="s">
        <v>60</v>
      </c>
      <c r="N1721" s="13">
        <v>1</v>
      </c>
      <c r="O1721" s="13"/>
      <c r="P1721" s="33" t="str">
        <f t="shared" si="498"/>
        <v>MAIN UNIT</v>
      </c>
      <c r="Q1721" s="13" t="s">
        <v>61</v>
      </c>
      <c r="R1721" s="13" t="s">
        <v>62</v>
      </c>
      <c r="S1721" s="13" t="s">
        <v>49</v>
      </c>
      <c r="T1721" s="13" t="s">
        <v>78</v>
      </c>
      <c r="U1721" s="13" t="s">
        <v>79</v>
      </c>
      <c r="V1721" s="13" t="s">
        <v>80</v>
      </c>
      <c r="W1721" s="13" t="s">
        <v>109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499582152.5142017</v>
      </c>
      <c r="AJ1721" s="19">
        <f t="shared" si="502"/>
        <v>59520528.679470733</v>
      </c>
      <c r="AK1721" s="20">
        <f t="shared" si="503"/>
        <v>0.11914062257814291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  <c r="AU1721" s="22" t="s">
        <v>3752</v>
      </c>
    </row>
    <row r="1722" spans="1:47" s="12" customFormat="1">
      <c r="A1722" s="33" t="str">
        <f t="shared" si="495"/>
        <v>cancel</v>
      </c>
      <c r="B1722" s="152"/>
      <c r="C1722" s="152" t="s">
        <v>185</v>
      </c>
      <c r="D1722" s="33" t="str">
        <f t="shared" si="496"/>
        <v/>
      </c>
      <c r="E1722" s="33" t="s">
        <v>185</v>
      </c>
      <c r="F1722" s="13" t="s">
        <v>185</v>
      </c>
      <c r="G1722" s="152" t="s">
        <v>185</v>
      </c>
      <c r="H1722" s="155"/>
      <c r="I1722" s="33" t="str">
        <f t="shared" si="497"/>
        <v>Cancel</v>
      </c>
      <c r="J1722" s="186" t="s">
        <v>2660</v>
      </c>
      <c r="K1722" s="155" t="s">
        <v>2661</v>
      </c>
      <c r="L1722" s="17" t="s">
        <v>67</v>
      </c>
      <c r="M1722" s="13" t="s">
        <v>60</v>
      </c>
      <c r="N1722" s="13">
        <v>1</v>
      </c>
      <c r="O1722" s="13"/>
      <c r="P1722" s="33" t="str">
        <f t="shared" si="498"/>
        <v>MAIN UNIT</v>
      </c>
      <c r="Q1722" s="13" t="s">
        <v>61</v>
      </c>
      <c r="R1722" s="13" t="s">
        <v>62</v>
      </c>
      <c r="S1722" s="13" t="s">
        <v>49</v>
      </c>
      <c r="T1722" s="13" t="s">
        <v>78</v>
      </c>
      <c r="U1722" s="13" t="s">
        <v>79</v>
      </c>
      <c r="V1722" s="13" t="s">
        <v>80</v>
      </c>
      <c r="W1722" s="13" t="s">
        <v>109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499582152.5142017</v>
      </c>
      <c r="AJ1722" s="19">
        <f t="shared" si="502"/>
        <v>59520528.679470733</v>
      </c>
      <c r="AK1722" s="20">
        <f t="shared" si="503"/>
        <v>0.11914062257814291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  <c r="AU1722" s="22" t="s">
        <v>3752</v>
      </c>
    </row>
    <row r="1723" spans="1:47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41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2862</v>
      </c>
      <c r="K1723" s="155" t="s">
        <v>743</v>
      </c>
      <c r="L1723" s="17" t="s">
        <v>2802</v>
      </c>
      <c r="M1723" s="13" t="s">
        <v>2607</v>
      </c>
      <c r="N1723" s="13">
        <v>1</v>
      </c>
      <c r="O1723" s="13"/>
      <c r="P1723" s="33" t="str">
        <f t="shared" si="498"/>
        <v>MAIN UNIT</v>
      </c>
      <c r="Q1723" s="13" t="s">
        <v>61</v>
      </c>
      <c r="R1723" s="13" t="s">
        <v>2055</v>
      </c>
      <c r="S1723" s="13" t="s">
        <v>49</v>
      </c>
      <c r="T1723" s="13" t="s">
        <v>78</v>
      </c>
      <c r="U1723" s="13" t="s">
        <v>79</v>
      </c>
      <c r="V1723" s="13" t="s">
        <v>2779</v>
      </c>
      <c r="W1723" s="13" t="s">
        <v>737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  <c r="AU1723" s="22" t="s">
        <v>3750</v>
      </c>
    </row>
    <row r="1724" spans="1:47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3340</v>
      </c>
      <c r="K1724" s="29" t="s">
        <v>3341</v>
      </c>
      <c r="L1724" s="17" t="s">
        <v>67</v>
      </c>
      <c r="M1724" s="22" t="s">
        <v>60</v>
      </c>
      <c r="N1724" s="22">
        <v>1</v>
      </c>
      <c r="O1724" s="22"/>
      <c r="P1724" s="33" t="str">
        <f t="shared" si="498"/>
        <v>MAIN UNIT</v>
      </c>
      <c r="Q1724" s="13" t="s">
        <v>61</v>
      </c>
      <c r="R1724" s="22" t="s">
        <v>62</v>
      </c>
      <c r="S1724" s="22" t="s">
        <v>49</v>
      </c>
      <c r="T1724" s="22" t="s">
        <v>78</v>
      </c>
      <c r="U1724" s="22" t="s">
        <v>78</v>
      </c>
      <c r="V1724" s="22" t="s">
        <v>112</v>
      </c>
      <c r="W1724" s="22" t="s">
        <v>109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  <c r="AU1724" s="22" t="s">
        <v>3751</v>
      </c>
    </row>
    <row r="1725" spans="1:47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3340</v>
      </c>
      <c r="K1725" s="29" t="s">
        <v>3341</v>
      </c>
      <c r="L1725" s="17" t="s">
        <v>67</v>
      </c>
      <c r="M1725" s="22" t="s">
        <v>60</v>
      </c>
      <c r="N1725" s="22">
        <v>1</v>
      </c>
      <c r="O1725" s="22"/>
      <c r="P1725" s="33" t="str">
        <f t="shared" si="498"/>
        <v>MAIN UNIT</v>
      </c>
      <c r="Q1725" s="13" t="s">
        <v>61</v>
      </c>
      <c r="R1725" s="22" t="s">
        <v>62</v>
      </c>
      <c r="S1725" s="22" t="s">
        <v>49</v>
      </c>
      <c r="T1725" s="22" t="s">
        <v>78</v>
      </c>
      <c r="U1725" s="22" t="s">
        <v>78</v>
      </c>
      <c r="V1725" s="22" t="s">
        <v>112</v>
      </c>
      <c r="W1725" s="22" t="s">
        <v>109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  <c r="AU1725" s="22" t="s">
        <v>3751</v>
      </c>
    </row>
    <row r="1726" spans="1:47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3340</v>
      </c>
      <c r="K1726" s="29" t="s">
        <v>3341</v>
      </c>
      <c r="L1726" s="17" t="s">
        <v>67</v>
      </c>
      <c r="M1726" s="22" t="s">
        <v>60</v>
      </c>
      <c r="N1726" s="22">
        <v>1</v>
      </c>
      <c r="O1726" s="22"/>
      <c r="P1726" s="33" t="str">
        <f t="shared" si="498"/>
        <v>MAIN UNIT</v>
      </c>
      <c r="Q1726" s="13" t="s">
        <v>61</v>
      </c>
      <c r="R1726" s="22" t="s">
        <v>62</v>
      </c>
      <c r="S1726" s="22" t="s">
        <v>49</v>
      </c>
      <c r="T1726" s="22" t="s">
        <v>78</v>
      </c>
      <c r="U1726" s="22" t="s">
        <v>78</v>
      </c>
      <c r="V1726" s="22" t="s">
        <v>112</v>
      </c>
      <c r="W1726" s="22" t="s">
        <v>109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  <c r="AU1726" s="22" t="s">
        <v>3751</v>
      </c>
    </row>
    <row r="1727" spans="1:47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3340</v>
      </c>
      <c r="K1727" s="29" t="s">
        <v>3341</v>
      </c>
      <c r="L1727" s="17" t="s">
        <v>92</v>
      </c>
      <c r="M1727" s="22" t="s">
        <v>60</v>
      </c>
      <c r="N1727" s="22">
        <v>1</v>
      </c>
      <c r="O1727" s="22"/>
      <c r="P1727" s="33" t="str">
        <f t="shared" si="498"/>
        <v>MAIN UNIT</v>
      </c>
      <c r="Q1727" s="13" t="s">
        <v>61</v>
      </c>
      <c r="R1727" s="22" t="s">
        <v>62</v>
      </c>
      <c r="S1727" s="22" t="s">
        <v>49</v>
      </c>
      <c r="T1727" s="22" t="s">
        <v>78</v>
      </c>
      <c r="U1727" s="22" t="s">
        <v>78</v>
      </c>
      <c r="V1727" s="22" t="s">
        <v>112</v>
      </c>
      <c r="W1727" s="22" t="s">
        <v>109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  <c r="AU1727" s="22" t="s">
        <v>3751</v>
      </c>
    </row>
    <row r="1728" spans="1:47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41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560</v>
      </c>
      <c r="K1728" s="155" t="s">
        <v>561</v>
      </c>
      <c r="L1728" s="17" t="s">
        <v>92</v>
      </c>
      <c r="M1728" s="13" t="s">
        <v>60</v>
      </c>
      <c r="N1728" s="13">
        <v>1</v>
      </c>
      <c r="O1728" s="13"/>
      <c r="P1728" s="33" t="str">
        <f t="shared" si="498"/>
        <v>MAIN UNIT</v>
      </c>
      <c r="Q1728" s="13" t="s">
        <v>68</v>
      </c>
      <c r="R1728" s="13" t="s">
        <v>62</v>
      </c>
      <c r="S1728" s="13" t="s">
        <v>49</v>
      </c>
      <c r="T1728" s="13" t="s">
        <v>249</v>
      </c>
      <c r="U1728" s="13" t="s">
        <v>79</v>
      </c>
      <c r="V1728" s="13" t="s">
        <v>112</v>
      </c>
      <c r="W1728" s="13" t="s">
        <v>109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  <c r="AU1728" s="22" t="s">
        <v>3751</v>
      </c>
    </row>
    <row r="1729" spans="1:47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47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810</v>
      </c>
      <c r="K1729" s="155" t="s">
        <v>811</v>
      </c>
      <c r="L1729" s="17" t="s">
        <v>67</v>
      </c>
      <c r="M1729" s="13" t="s">
        <v>60</v>
      </c>
      <c r="N1729" s="13">
        <v>1</v>
      </c>
      <c r="O1729" s="13"/>
      <c r="P1729" s="33" t="str">
        <f t="shared" si="498"/>
        <v>MAIN UNIT</v>
      </c>
      <c r="Q1729" s="13" t="s">
        <v>61</v>
      </c>
      <c r="R1729" s="13" t="s">
        <v>701</v>
      </c>
      <c r="S1729" s="13" t="s">
        <v>49</v>
      </c>
      <c r="T1729" s="13" t="s">
        <v>78</v>
      </c>
      <c r="U1729" s="13" t="s">
        <v>79</v>
      </c>
      <c r="V1729" s="13" t="s">
        <v>770</v>
      </c>
      <c r="W1729" s="13" t="s">
        <v>773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  <c r="AU1729" s="22" t="s">
        <v>3750</v>
      </c>
    </row>
    <row r="1730" spans="1:47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48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1053</v>
      </c>
      <c r="K1730" s="155" t="s">
        <v>811</v>
      </c>
      <c r="L1730" s="17" t="s">
        <v>92</v>
      </c>
      <c r="M1730" s="13" t="s">
        <v>60</v>
      </c>
      <c r="N1730" s="13">
        <v>1</v>
      </c>
      <c r="O1730" s="13"/>
      <c r="P1730" s="33" t="str">
        <f t="shared" si="498"/>
        <v>MAIN UNIT</v>
      </c>
      <c r="Q1730" s="13" t="s">
        <v>61</v>
      </c>
      <c r="R1730" s="13" t="s">
        <v>62</v>
      </c>
      <c r="S1730" s="13" t="s">
        <v>49</v>
      </c>
      <c r="T1730" s="13" t="s">
        <v>249</v>
      </c>
      <c r="U1730" s="13" t="s">
        <v>79</v>
      </c>
      <c r="V1730" s="13" t="s">
        <v>770</v>
      </c>
      <c r="W1730" s="13" t="s">
        <v>703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  <c r="AU1730" s="22" t="s">
        <v>3750</v>
      </c>
    </row>
    <row r="1731" spans="1:47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47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1157</v>
      </c>
      <c r="K1731" s="155" t="s">
        <v>1158</v>
      </c>
      <c r="L1731" s="17" t="s">
        <v>92</v>
      </c>
      <c r="M1731" s="13" t="s">
        <v>60</v>
      </c>
      <c r="N1731" s="13">
        <v>1</v>
      </c>
      <c r="O1731" s="13"/>
      <c r="P1731" s="33" t="str">
        <f t="shared" si="498"/>
        <v>MAIN UNIT</v>
      </c>
      <c r="Q1731" s="13" t="s">
        <v>61</v>
      </c>
      <c r="R1731" s="13" t="s">
        <v>62</v>
      </c>
      <c r="S1731" s="13" t="s">
        <v>49</v>
      </c>
      <c r="T1731" s="13" t="s">
        <v>78</v>
      </c>
      <c r="U1731" s="13" t="s">
        <v>79</v>
      </c>
      <c r="V1731" s="13" t="s">
        <v>112</v>
      </c>
      <c r="W1731" s="13" t="s">
        <v>109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  <c r="AU1731" s="22" t="s">
        <v>3751</v>
      </c>
    </row>
    <row r="1732" spans="1:47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47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1157</v>
      </c>
      <c r="K1732" s="155" t="s">
        <v>1158</v>
      </c>
      <c r="L1732" s="17" t="s">
        <v>67</v>
      </c>
      <c r="M1732" s="13" t="s">
        <v>60</v>
      </c>
      <c r="N1732" s="13">
        <v>1</v>
      </c>
      <c r="O1732" s="13"/>
      <c r="P1732" s="33" t="str">
        <f t="shared" si="498"/>
        <v>MAIN UNIT</v>
      </c>
      <c r="Q1732" s="13" t="s">
        <v>61</v>
      </c>
      <c r="R1732" s="13" t="s">
        <v>62</v>
      </c>
      <c r="S1732" s="13" t="s">
        <v>49</v>
      </c>
      <c r="T1732" s="13" t="s">
        <v>78</v>
      </c>
      <c r="U1732" s="13" t="s">
        <v>79</v>
      </c>
      <c r="V1732" s="13" t="s">
        <v>112</v>
      </c>
      <c r="W1732" s="13" t="s">
        <v>109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  <c r="AU1732" s="22" t="s">
        <v>3751</v>
      </c>
    </row>
    <row r="1733" spans="1:47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54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2232</v>
      </c>
      <c r="K1733" s="155" t="s">
        <v>1158</v>
      </c>
      <c r="L1733" s="17" t="s">
        <v>67</v>
      </c>
      <c r="M1733" s="13" t="s">
        <v>60</v>
      </c>
      <c r="N1733" s="13">
        <v>1</v>
      </c>
      <c r="O1733" s="13"/>
      <c r="P1733" s="33" t="str">
        <f t="shared" si="498"/>
        <v>MAIN UNIT</v>
      </c>
      <c r="Q1733" s="13" t="s">
        <v>61</v>
      </c>
      <c r="R1733" s="13" t="s">
        <v>62</v>
      </c>
      <c r="S1733" s="13" t="s">
        <v>49</v>
      </c>
      <c r="T1733" s="13" t="s">
        <v>78</v>
      </c>
      <c r="U1733" s="13" t="s">
        <v>79</v>
      </c>
      <c r="V1733" s="13" t="s">
        <v>112</v>
      </c>
      <c r="W1733" s="13" t="s">
        <v>64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  <c r="AU1733" s="22" t="s">
        <v>3757</v>
      </c>
    </row>
    <row r="1734" spans="1:47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3096</v>
      </c>
      <c r="K1734" s="29" t="s">
        <v>1158</v>
      </c>
      <c r="L1734" s="17" t="s">
        <v>67</v>
      </c>
      <c r="M1734" s="22" t="s">
        <v>60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61</v>
      </c>
      <c r="R1734" s="22" t="s">
        <v>62</v>
      </c>
      <c r="S1734" s="22" t="s">
        <v>49</v>
      </c>
      <c r="T1734" s="22" t="s">
        <v>1071</v>
      </c>
      <c r="U1734" s="22" t="s">
        <v>2110</v>
      </c>
      <c r="V1734" s="22" t="s">
        <v>112</v>
      </c>
      <c r="W1734" s="22" t="s">
        <v>109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23146578.081415929</v>
      </c>
      <c r="AJ1734" s="27">
        <f t="shared" ref="AJ1734:AJ1797" si="519">IF(P1734="C66 SERVICE","",SUMIFS(AC:AC,F:F,F1734,G:G,G1734,E:E,E1734))</f>
        <v>2745231.3889985834</v>
      </c>
      <c r="AK1734" s="28">
        <f t="shared" ref="AK1734:AK1797" si="520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  <c r="AU1734" s="22" t="s">
        <v>3751</v>
      </c>
    </row>
    <row r="1735" spans="1:47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47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1248</v>
      </c>
      <c r="K1735" s="155" t="s">
        <v>1249</v>
      </c>
      <c r="L1735" s="17" t="s">
        <v>67</v>
      </c>
      <c r="M1735" s="13" t="s">
        <v>60</v>
      </c>
      <c r="N1735" s="13">
        <v>1</v>
      </c>
      <c r="O1735" s="13"/>
      <c r="P1735" s="33" t="str">
        <f t="shared" si="515"/>
        <v>MAIN UNIT</v>
      </c>
      <c r="Q1735" s="13" t="s">
        <v>61</v>
      </c>
      <c r="R1735" s="13" t="s">
        <v>62</v>
      </c>
      <c r="S1735" s="13" t="s">
        <v>49</v>
      </c>
      <c r="T1735" s="13" t="s">
        <v>249</v>
      </c>
      <c r="U1735" s="13" t="s">
        <v>79</v>
      </c>
      <c r="V1735" s="13" t="s">
        <v>112</v>
      </c>
      <c r="W1735" s="13" t="s">
        <v>64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  <c r="AU1735" s="22" t="s">
        <v>3750</v>
      </c>
    </row>
    <row r="1736" spans="1:47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55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2536</v>
      </c>
      <c r="K1736" s="155" t="s">
        <v>2537</v>
      </c>
      <c r="L1736" s="17" t="s">
        <v>516</v>
      </c>
      <c r="M1736" s="13" t="s">
        <v>60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61</v>
      </c>
      <c r="R1736" s="13" t="s">
        <v>62</v>
      </c>
      <c r="S1736" s="13" t="s">
        <v>50</v>
      </c>
      <c r="T1736" s="13" t="s">
        <v>2374</v>
      </c>
      <c r="U1736" s="13" t="s">
        <v>70</v>
      </c>
      <c r="V1736" s="13" t="s">
        <v>2123</v>
      </c>
      <c r="W1736" s="13" t="s">
        <v>109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  <c r="AU1736" s="22" t="s">
        <v>3240</v>
      </c>
    </row>
    <row r="1737" spans="1:47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55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2526</v>
      </c>
      <c r="K1737" s="155" t="s">
        <v>2527</v>
      </c>
      <c r="L1737" s="17" t="s">
        <v>92</v>
      </c>
      <c r="M1737" s="13" t="s">
        <v>60</v>
      </c>
      <c r="N1737" s="13">
        <v>1</v>
      </c>
      <c r="O1737" s="13"/>
      <c r="P1737" s="33" t="str">
        <f t="shared" si="515"/>
        <v>MAIN UNIT</v>
      </c>
      <c r="Q1737" s="13" t="s">
        <v>61</v>
      </c>
      <c r="R1737" s="13" t="s">
        <v>62</v>
      </c>
      <c r="S1737" s="13" t="s">
        <v>50</v>
      </c>
      <c r="T1737" s="13" t="s">
        <v>2374</v>
      </c>
      <c r="U1737" s="13" t="s">
        <v>70</v>
      </c>
      <c r="V1737" s="13" t="s">
        <v>2123</v>
      </c>
      <c r="W1737" s="13" t="s">
        <v>109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  <c r="AU1737" s="22" t="s">
        <v>3240</v>
      </c>
    </row>
    <row r="1738" spans="1:47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55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2526</v>
      </c>
      <c r="K1738" s="155" t="s">
        <v>2527</v>
      </c>
      <c r="L1738" s="17" t="s">
        <v>92</v>
      </c>
      <c r="M1738" s="13" t="s">
        <v>60</v>
      </c>
      <c r="N1738" s="13">
        <v>1</v>
      </c>
      <c r="O1738" s="13"/>
      <c r="P1738" s="33" t="str">
        <f t="shared" si="515"/>
        <v>MAIN UNIT</v>
      </c>
      <c r="Q1738" s="13" t="s">
        <v>61</v>
      </c>
      <c r="R1738" s="13" t="s">
        <v>62</v>
      </c>
      <c r="S1738" s="13" t="s">
        <v>50</v>
      </c>
      <c r="T1738" s="13" t="s">
        <v>2374</v>
      </c>
      <c r="U1738" s="13" t="s">
        <v>70</v>
      </c>
      <c r="V1738" s="13" t="s">
        <v>2123</v>
      </c>
      <c r="W1738" s="13" t="s">
        <v>109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  <c r="AU1738" s="22" t="s">
        <v>3240</v>
      </c>
    </row>
    <row r="1739" spans="1:47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55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2526</v>
      </c>
      <c r="K1739" s="155" t="s">
        <v>2527</v>
      </c>
      <c r="L1739" s="17" t="s">
        <v>92</v>
      </c>
      <c r="M1739" s="13" t="s">
        <v>60</v>
      </c>
      <c r="N1739" s="13">
        <v>1</v>
      </c>
      <c r="O1739" s="13"/>
      <c r="P1739" s="33" t="str">
        <f t="shared" si="515"/>
        <v>MAIN UNIT</v>
      </c>
      <c r="Q1739" s="13" t="s">
        <v>61</v>
      </c>
      <c r="R1739" s="13" t="s">
        <v>62</v>
      </c>
      <c r="S1739" s="13" t="s">
        <v>50</v>
      </c>
      <c r="T1739" s="13" t="s">
        <v>2374</v>
      </c>
      <c r="U1739" s="13" t="s">
        <v>70</v>
      </c>
      <c r="V1739" s="13" t="s">
        <v>2123</v>
      </c>
      <c r="W1739" s="13" t="s">
        <v>109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  <c r="AU1739" s="22" t="s">
        <v>3240</v>
      </c>
    </row>
    <row r="1740" spans="1:47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55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2526</v>
      </c>
      <c r="K1740" s="155" t="s">
        <v>2527</v>
      </c>
      <c r="L1740" s="17" t="s">
        <v>92</v>
      </c>
      <c r="M1740" s="13" t="s">
        <v>60</v>
      </c>
      <c r="N1740" s="13">
        <v>1</v>
      </c>
      <c r="O1740" s="13"/>
      <c r="P1740" s="33" t="str">
        <f t="shared" si="515"/>
        <v>MAIN UNIT</v>
      </c>
      <c r="Q1740" s="13" t="s">
        <v>61</v>
      </c>
      <c r="R1740" s="13" t="s">
        <v>62</v>
      </c>
      <c r="S1740" s="13" t="s">
        <v>50</v>
      </c>
      <c r="T1740" s="13" t="s">
        <v>2374</v>
      </c>
      <c r="U1740" s="13" t="s">
        <v>70</v>
      </c>
      <c r="V1740" s="13" t="s">
        <v>2123</v>
      </c>
      <c r="W1740" s="13" t="s">
        <v>109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  <c r="AU1740" s="22" t="s">
        <v>3240</v>
      </c>
    </row>
    <row r="1741" spans="1:47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55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2526</v>
      </c>
      <c r="K1741" s="155" t="s">
        <v>2527</v>
      </c>
      <c r="L1741" s="17" t="s">
        <v>92</v>
      </c>
      <c r="M1741" s="13" t="s">
        <v>60</v>
      </c>
      <c r="N1741" s="13">
        <v>1</v>
      </c>
      <c r="O1741" s="13"/>
      <c r="P1741" s="33" t="str">
        <f t="shared" si="515"/>
        <v>MAIN UNIT</v>
      </c>
      <c r="Q1741" s="13" t="s">
        <v>61</v>
      </c>
      <c r="R1741" s="13" t="s">
        <v>62</v>
      </c>
      <c r="S1741" s="13" t="s">
        <v>50</v>
      </c>
      <c r="T1741" s="13" t="s">
        <v>2374</v>
      </c>
      <c r="U1741" s="13" t="s">
        <v>70</v>
      </c>
      <c r="V1741" s="13" t="s">
        <v>2123</v>
      </c>
      <c r="W1741" s="13" t="s">
        <v>109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  <c r="AU1741" s="22" t="s">
        <v>3240</v>
      </c>
    </row>
    <row r="1742" spans="1:47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55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2526</v>
      </c>
      <c r="K1742" s="155" t="s">
        <v>2527</v>
      </c>
      <c r="L1742" s="17" t="s">
        <v>92</v>
      </c>
      <c r="M1742" s="13" t="s">
        <v>60</v>
      </c>
      <c r="N1742" s="13">
        <v>1</v>
      </c>
      <c r="O1742" s="13"/>
      <c r="P1742" s="33" t="str">
        <f t="shared" si="515"/>
        <v>MAIN UNIT</v>
      </c>
      <c r="Q1742" s="13" t="s">
        <v>61</v>
      </c>
      <c r="R1742" s="13" t="s">
        <v>62</v>
      </c>
      <c r="S1742" s="13" t="s">
        <v>50</v>
      </c>
      <c r="T1742" s="13" t="s">
        <v>2374</v>
      </c>
      <c r="U1742" s="13" t="s">
        <v>70</v>
      </c>
      <c r="V1742" s="13" t="s">
        <v>2123</v>
      </c>
      <c r="W1742" s="13" t="s">
        <v>109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  <c r="AU1742" s="22" t="s">
        <v>3240</v>
      </c>
    </row>
    <row r="1743" spans="1:47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55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2526</v>
      </c>
      <c r="K1743" s="155" t="s">
        <v>2527</v>
      </c>
      <c r="L1743" s="17" t="s">
        <v>67</v>
      </c>
      <c r="M1743" s="13" t="s">
        <v>60</v>
      </c>
      <c r="N1743" s="13">
        <v>1</v>
      </c>
      <c r="O1743" s="13"/>
      <c r="P1743" s="33" t="str">
        <f t="shared" si="515"/>
        <v>MAIN UNIT</v>
      </c>
      <c r="Q1743" s="13" t="s">
        <v>61</v>
      </c>
      <c r="R1743" s="13" t="s">
        <v>62</v>
      </c>
      <c r="S1743" s="13" t="s">
        <v>50</v>
      </c>
      <c r="T1743" s="13" t="s">
        <v>2374</v>
      </c>
      <c r="U1743" s="13" t="s">
        <v>70</v>
      </c>
      <c r="V1743" s="13" t="s">
        <v>2123</v>
      </c>
      <c r="W1743" s="13" t="s">
        <v>109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  <c r="AU1743" s="22" t="s">
        <v>3240</v>
      </c>
    </row>
    <row r="1744" spans="1:47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55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2526</v>
      </c>
      <c r="K1744" s="155" t="s">
        <v>2527</v>
      </c>
      <c r="L1744" s="17" t="s">
        <v>67</v>
      </c>
      <c r="M1744" s="13" t="s">
        <v>60</v>
      </c>
      <c r="N1744" s="13">
        <v>1</v>
      </c>
      <c r="O1744" s="13"/>
      <c r="P1744" s="33" t="str">
        <f t="shared" si="515"/>
        <v>MAIN UNIT</v>
      </c>
      <c r="Q1744" s="13" t="s">
        <v>61</v>
      </c>
      <c r="R1744" s="13" t="s">
        <v>62</v>
      </c>
      <c r="S1744" s="13" t="s">
        <v>50</v>
      </c>
      <c r="T1744" s="13" t="s">
        <v>2374</v>
      </c>
      <c r="U1744" s="13" t="s">
        <v>70</v>
      </c>
      <c r="V1744" s="13" t="s">
        <v>2123</v>
      </c>
      <c r="W1744" s="13" t="s">
        <v>109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  <c r="AU1744" s="22" t="s">
        <v>3240</v>
      </c>
    </row>
    <row r="1745" spans="1:47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55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2526</v>
      </c>
      <c r="K1745" s="155" t="s">
        <v>2527</v>
      </c>
      <c r="L1745" s="17" t="s">
        <v>67</v>
      </c>
      <c r="M1745" s="13" t="s">
        <v>60</v>
      </c>
      <c r="N1745" s="13">
        <v>1</v>
      </c>
      <c r="O1745" s="13"/>
      <c r="P1745" s="33" t="str">
        <f t="shared" si="515"/>
        <v>MAIN UNIT</v>
      </c>
      <c r="Q1745" s="13" t="s">
        <v>61</v>
      </c>
      <c r="R1745" s="13" t="s">
        <v>62</v>
      </c>
      <c r="S1745" s="13" t="s">
        <v>50</v>
      </c>
      <c r="T1745" s="13" t="s">
        <v>2374</v>
      </c>
      <c r="U1745" s="13" t="s">
        <v>70</v>
      </c>
      <c r="V1745" s="13" t="s">
        <v>2123</v>
      </c>
      <c r="W1745" s="13" t="s">
        <v>109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  <c r="AU1745" s="22" t="s">
        <v>3240</v>
      </c>
    </row>
    <row r="1746" spans="1:47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55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2526</v>
      </c>
      <c r="K1746" s="155" t="s">
        <v>2527</v>
      </c>
      <c r="L1746" s="17" t="s">
        <v>67</v>
      </c>
      <c r="M1746" s="13" t="s">
        <v>60</v>
      </c>
      <c r="N1746" s="13">
        <v>1</v>
      </c>
      <c r="O1746" s="13"/>
      <c r="P1746" s="33" t="str">
        <f t="shared" si="515"/>
        <v>MAIN UNIT</v>
      </c>
      <c r="Q1746" s="13" t="s">
        <v>61</v>
      </c>
      <c r="R1746" s="13" t="s">
        <v>62</v>
      </c>
      <c r="S1746" s="13" t="s">
        <v>50</v>
      </c>
      <c r="T1746" s="13" t="s">
        <v>2374</v>
      </c>
      <c r="U1746" s="13" t="s">
        <v>70</v>
      </c>
      <c r="V1746" s="13" t="s">
        <v>2123</v>
      </c>
      <c r="W1746" s="13" t="s">
        <v>109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  <c r="AU1746" s="22" t="s">
        <v>3240</v>
      </c>
    </row>
    <row r="1747" spans="1:47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53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1780</v>
      </c>
      <c r="K1747" s="155" t="s">
        <v>1781</v>
      </c>
      <c r="L1747" s="17" t="s">
        <v>67</v>
      </c>
      <c r="M1747" s="13" t="s">
        <v>60</v>
      </c>
      <c r="N1747" s="13">
        <v>1</v>
      </c>
      <c r="O1747" s="13"/>
      <c r="P1747" s="33" t="str">
        <f t="shared" si="515"/>
        <v>MAIN UNIT</v>
      </c>
      <c r="Q1747" s="13" t="s">
        <v>61</v>
      </c>
      <c r="R1747" s="13" t="s">
        <v>62</v>
      </c>
      <c r="S1747" s="13" t="s">
        <v>50</v>
      </c>
      <c r="T1747" s="13" t="s">
        <v>168</v>
      </c>
      <c r="U1747" s="13" t="s">
        <v>89</v>
      </c>
      <c r="V1747" s="13" t="s">
        <v>84</v>
      </c>
      <c r="W1747" s="13" t="s">
        <v>64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  <c r="AU1747" s="22" t="s">
        <v>3240</v>
      </c>
    </row>
    <row r="1748" spans="1:47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53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1824</v>
      </c>
      <c r="K1748" s="155" t="s">
        <v>1781</v>
      </c>
      <c r="L1748" s="17" t="s">
        <v>67</v>
      </c>
      <c r="M1748" s="13" t="s">
        <v>60</v>
      </c>
      <c r="N1748" s="13">
        <v>1</v>
      </c>
      <c r="O1748" s="13"/>
      <c r="P1748" s="33" t="str">
        <f t="shared" si="515"/>
        <v>MAIN UNIT</v>
      </c>
      <c r="Q1748" s="13" t="s">
        <v>61</v>
      </c>
      <c r="R1748" s="13" t="s">
        <v>62</v>
      </c>
      <c r="S1748" s="13" t="s">
        <v>50</v>
      </c>
      <c r="T1748" s="13" t="s">
        <v>168</v>
      </c>
      <c r="U1748" s="13" t="s">
        <v>89</v>
      </c>
      <c r="V1748" s="13" t="s">
        <v>84</v>
      </c>
      <c r="W1748" s="13" t="s">
        <v>64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  <c r="AU1748" s="22" t="s">
        <v>3240</v>
      </c>
    </row>
    <row r="1749" spans="1:47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48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1171</v>
      </c>
      <c r="K1749" s="155" t="s">
        <v>1172</v>
      </c>
      <c r="L1749" s="17" t="s">
        <v>516</v>
      </c>
      <c r="M1749" s="13" t="s">
        <v>60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61</v>
      </c>
      <c r="R1749" s="13" t="s">
        <v>62</v>
      </c>
      <c r="S1749" s="13" t="s">
        <v>50</v>
      </c>
      <c r="T1749" s="13" t="s">
        <v>168</v>
      </c>
      <c r="U1749" s="13" t="s">
        <v>70</v>
      </c>
      <c r="V1749" s="13" t="s">
        <v>1082</v>
      </c>
      <c r="W1749" s="13" t="s">
        <v>703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  <c r="AU1749" s="22" t="s">
        <v>3240</v>
      </c>
    </row>
    <row r="1750" spans="1:47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47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837</v>
      </c>
      <c r="K1750" s="155" t="s">
        <v>838</v>
      </c>
      <c r="L1750" s="17" t="s">
        <v>67</v>
      </c>
      <c r="M1750" s="13" t="s">
        <v>60</v>
      </c>
      <c r="N1750" s="13">
        <v>1</v>
      </c>
      <c r="O1750" s="13"/>
      <c r="P1750" s="33" t="str">
        <f t="shared" si="515"/>
        <v>MAIN UNIT</v>
      </c>
      <c r="Q1750" s="13" t="s">
        <v>61</v>
      </c>
      <c r="R1750" s="13" t="s">
        <v>701</v>
      </c>
      <c r="S1750" s="13" t="s">
        <v>750</v>
      </c>
      <c r="T1750" s="13" t="s">
        <v>839</v>
      </c>
      <c r="U1750" s="13" t="s">
        <v>79</v>
      </c>
      <c r="V1750" s="13" t="s">
        <v>776</v>
      </c>
      <c r="W1750" s="13" t="s">
        <v>773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  <c r="AU1750" s="22" t="s">
        <v>3750</v>
      </c>
    </row>
    <row r="1751" spans="1:47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53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1962</v>
      </c>
      <c r="K1751" s="155" t="s">
        <v>1963</v>
      </c>
      <c r="L1751" s="17" t="s">
        <v>92</v>
      </c>
      <c r="M1751" s="13" t="s">
        <v>60</v>
      </c>
      <c r="N1751" s="13">
        <v>1</v>
      </c>
      <c r="O1751" s="13"/>
      <c r="P1751" s="33" t="str">
        <f t="shared" si="515"/>
        <v>MAIN UNIT</v>
      </c>
      <c r="Q1751" s="13" t="s">
        <v>61</v>
      </c>
      <c r="R1751" s="13" t="s">
        <v>62</v>
      </c>
      <c r="S1751" s="13" t="s">
        <v>49</v>
      </c>
      <c r="T1751" s="13" t="s">
        <v>78</v>
      </c>
      <c r="U1751" s="13" t="s">
        <v>79</v>
      </c>
      <c r="V1751" s="13" t="s">
        <v>121</v>
      </c>
      <c r="W1751" s="13" t="s">
        <v>64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  <c r="AU1751" s="22" t="s">
        <v>3757</v>
      </c>
    </row>
    <row r="1752" spans="1:47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48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1508</v>
      </c>
      <c r="K1752" s="155" t="s">
        <v>1509</v>
      </c>
      <c r="L1752" s="17" t="s">
        <v>92</v>
      </c>
      <c r="M1752" s="13" t="s">
        <v>60</v>
      </c>
      <c r="N1752" s="13">
        <v>1</v>
      </c>
      <c r="O1752" s="13"/>
      <c r="P1752" s="33" t="str">
        <f t="shared" si="515"/>
        <v>MAIN UNIT</v>
      </c>
      <c r="Q1752" s="13" t="s">
        <v>68</v>
      </c>
      <c r="R1752" s="13" t="s">
        <v>62</v>
      </c>
      <c r="S1752" s="13" t="s">
        <v>49</v>
      </c>
      <c r="T1752" s="13" t="s">
        <v>78</v>
      </c>
      <c r="U1752" s="13" t="s">
        <v>79</v>
      </c>
      <c r="V1752" s="13" t="s">
        <v>311</v>
      </c>
      <c r="W1752" s="13" t="s">
        <v>109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  <c r="AU1752" s="22" t="s">
        <v>3751</v>
      </c>
    </row>
    <row r="1753" spans="1:47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48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1508</v>
      </c>
      <c r="K1753" s="155" t="s">
        <v>1509</v>
      </c>
      <c r="L1753" s="17" t="s">
        <v>92</v>
      </c>
      <c r="M1753" s="13" t="s">
        <v>60</v>
      </c>
      <c r="N1753" s="13">
        <v>1</v>
      </c>
      <c r="O1753" s="13"/>
      <c r="P1753" s="33" t="str">
        <f t="shared" si="515"/>
        <v>MAIN UNIT</v>
      </c>
      <c r="Q1753" s="13" t="s">
        <v>68</v>
      </c>
      <c r="R1753" s="13" t="s">
        <v>62</v>
      </c>
      <c r="S1753" s="13" t="s">
        <v>49</v>
      </c>
      <c r="T1753" s="13" t="s">
        <v>78</v>
      </c>
      <c r="U1753" s="13" t="s">
        <v>79</v>
      </c>
      <c r="V1753" s="13" t="s">
        <v>311</v>
      </c>
      <c r="W1753" s="13" t="s">
        <v>109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  <c r="AU1753" s="22" t="s">
        <v>3751</v>
      </c>
    </row>
    <row r="1754" spans="1:47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53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1895</v>
      </c>
      <c r="K1754" s="155" t="s">
        <v>1509</v>
      </c>
      <c r="L1754" s="17" t="s">
        <v>92</v>
      </c>
      <c r="M1754" s="13" t="s">
        <v>60</v>
      </c>
      <c r="N1754" s="13">
        <v>1</v>
      </c>
      <c r="O1754" s="13"/>
      <c r="P1754" s="33" t="str">
        <f t="shared" si="515"/>
        <v>MAIN UNIT</v>
      </c>
      <c r="Q1754" s="13" t="s">
        <v>61</v>
      </c>
      <c r="R1754" s="13" t="s">
        <v>62</v>
      </c>
      <c r="S1754" s="13" t="s">
        <v>49</v>
      </c>
      <c r="T1754" s="13" t="s">
        <v>78</v>
      </c>
      <c r="U1754" s="13" t="s">
        <v>79</v>
      </c>
      <c r="V1754" s="13" t="s">
        <v>311</v>
      </c>
      <c r="W1754" s="13" t="s">
        <v>109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  <c r="AU1754" s="22" t="s">
        <v>3751</v>
      </c>
    </row>
    <row r="1755" spans="1:47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53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1895</v>
      </c>
      <c r="K1755" s="155" t="s">
        <v>1509</v>
      </c>
      <c r="L1755" s="17" t="s">
        <v>67</v>
      </c>
      <c r="M1755" s="13" t="s">
        <v>60</v>
      </c>
      <c r="N1755" s="13">
        <v>1</v>
      </c>
      <c r="O1755" s="13"/>
      <c r="P1755" s="33" t="str">
        <f t="shared" si="515"/>
        <v>MAIN UNIT</v>
      </c>
      <c r="Q1755" s="13" t="s">
        <v>61</v>
      </c>
      <c r="R1755" s="13" t="s">
        <v>62</v>
      </c>
      <c r="S1755" s="13" t="s">
        <v>49</v>
      </c>
      <c r="T1755" s="13" t="s">
        <v>78</v>
      </c>
      <c r="U1755" s="13" t="s">
        <v>79</v>
      </c>
      <c r="V1755" s="13" t="s">
        <v>311</v>
      </c>
      <c r="W1755" s="13" t="s">
        <v>109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  <c r="AU1755" s="22" t="s">
        <v>3751</v>
      </c>
    </row>
    <row r="1756" spans="1:47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3128</v>
      </c>
      <c r="K1756" s="29" t="s">
        <v>1509</v>
      </c>
      <c r="L1756" s="17" t="s">
        <v>92</v>
      </c>
      <c r="M1756" s="22" t="s">
        <v>60</v>
      </c>
      <c r="N1756" s="22">
        <v>1</v>
      </c>
      <c r="O1756" s="22"/>
      <c r="P1756" s="33" t="str">
        <f t="shared" si="515"/>
        <v>MAIN UNIT</v>
      </c>
      <c r="Q1756" s="13" t="s">
        <v>61</v>
      </c>
      <c r="R1756" s="22" t="s">
        <v>62</v>
      </c>
      <c r="S1756" s="22" t="s">
        <v>49</v>
      </c>
      <c r="T1756" s="22" t="s">
        <v>78</v>
      </c>
      <c r="U1756" s="22" t="s">
        <v>79</v>
      </c>
      <c r="V1756" s="22" t="s">
        <v>311</v>
      </c>
      <c r="W1756" s="22" t="s">
        <v>109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  <c r="AU1756" s="22" t="s">
        <v>3751</v>
      </c>
    </row>
    <row r="1757" spans="1:47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48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1412</v>
      </c>
      <c r="K1757" s="155" t="s">
        <v>1413</v>
      </c>
      <c r="L1757" s="17" t="s">
        <v>293</v>
      </c>
      <c r="M1757" s="13" t="s">
        <v>60</v>
      </c>
      <c r="N1757" s="13">
        <v>1</v>
      </c>
      <c r="O1757" s="13"/>
      <c r="P1757" s="33" t="str">
        <f t="shared" si="515"/>
        <v>MAIN UNIT</v>
      </c>
      <c r="Q1757" s="13" t="s">
        <v>68</v>
      </c>
      <c r="R1757" s="13" t="s">
        <v>62</v>
      </c>
      <c r="S1757" s="13" t="s">
        <v>49</v>
      </c>
      <c r="T1757" s="13" t="s">
        <v>78</v>
      </c>
      <c r="U1757" s="13" t="s">
        <v>79</v>
      </c>
      <c r="V1757" s="13" t="s">
        <v>131</v>
      </c>
      <c r="W1757" s="13" t="s">
        <v>64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  <c r="AU1757" s="22" t="s">
        <v>3750</v>
      </c>
    </row>
    <row r="1758" spans="1:47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48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1412</v>
      </c>
      <c r="K1758" s="155" t="s">
        <v>1413</v>
      </c>
      <c r="L1758" s="17" t="s">
        <v>293</v>
      </c>
      <c r="M1758" s="13" t="s">
        <v>60</v>
      </c>
      <c r="N1758" s="13">
        <v>1</v>
      </c>
      <c r="O1758" s="13"/>
      <c r="P1758" s="33" t="str">
        <f t="shared" si="515"/>
        <v>MAIN UNIT</v>
      </c>
      <c r="Q1758" s="13" t="s">
        <v>68</v>
      </c>
      <c r="R1758" s="13" t="s">
        <v>62</v>
      </c>
      <c r="S1758" s="13" t="s">
        <v>49</v>
      </c>
      <c r="T1758" s="13" t="s">
        <v>78</v>
      </c>
      <c r="U1758" s="13" t="s">
        <v>79</v>
      </c>
      <c r="V1758" s="13" t="s">
        <v>131</v>
      </c>
      <c r="W1758" s="13" t="s">
        <v>64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  <c r="AU1758" s="22" t="s">
        <v>3750</v>
      </c>
    </row>
    <row r="1759" spans="1:47" s="12" customFormat="1">
      <c r="A1759" s="33" t="str">
        <f t="shared" si="512"/>
        <v>cancel</v>
      </c>
      <c r="B1759" s="152"/>
      <c r="C1759" s="152" t="s">
        <v>185</v>
      </c>
      <c r="D1759" s="33" t="str">
        <f t="shared" si="513"/>
        <v/>
      </c>
      <c r="E1759" s="33" t="s">
        <v>185</v>
      </c>
      <c r="F1759" s="13" t="s">
        <v>185</v>
      </c>
      <c r="G1759" s="152" t="s">
        <v>185</v>
      </c>
      <c r="H1759" s="155"/>
      <c r="I1759" s="33" t="str">
        <f t="shared" si="514"/>
        <v>Cancel</v>
      </c>
      <c r="J1759" s="186" t="s">
        <v>2689</v>
      </c>
      <c r="K1759" s="155" t="s">
        <v>1413</v>
      </c>
      <c r="L1759" s="17" t="s">
        <v>293</v>
      </c>
      <c r="M1759" s="13" t="s">
        <v>60</v>
      </c>
      <c r="N1759" s="13">
        <v>1</v>
      </c>
      <c r="O1759" s="13"/>
      <c r="P1759" s="33" t="str">
        <f t="shared" si="515"/>
        <v>MAIN UNIT</v>
      </c>
      <c r="Q1759" s="13" t="s">
        <v>68</v>
      </c>
      <c r="R1759" s="13" t="s">
        <v>62</v>
      </c>
      <c r="S1759" s="13" t="s">
        <v>49</v>
      </c>
      <c r="T1759" s="13" t="s">
        <v>78</v>
      </c>
      <c r="U1759" s="13" t="s">
        <v>79</v>
      </c>
      <c r="V1759" s="13" t="s">
        <v>131</v>
      </c>
      <c r="W1759" s="13" t="s">
        <v>64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499582152.5142017</v>
      </c>
      <c r="AJ1759" s="19">
        <f t="shared" si="519"/>
        <v>59520528.679470733</v>
      </c>
      <c r="AK1759" s="20">
        <f t="shared" si="520"/>
        <v>0.11914062257814291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  <c r="AU1759" s="22" t="s">
        <v>3750</v>
      </c>
    </row>
    <row r="1760" spans="1:47" s="12" customFormat="1">
      <c r="A1760" s="33" t="str">
        <f t="shared" si="512"/>
        <v>cancel</v>
      </c>
      <c r="B1760" s="152"/>
      <c r="C1760" s="152" t="s">
        <v>185</v>
      </c>
      <c r="D1760" s="33" t="str">
        <f t="shared" si="513"/>
        <v/>
      </c>
      <c r="E1760" s="33" t="s">
        <v>185</v>
      </c>
      <c r="F1760" s="13" t="s">
        <v>185</v>
      </c>
      <c r="G1760" s="152" t="s">
        <v>185</v>
      </c>
      <c r="H1760" s="155"/>
      <c r="I1760" s="33" t="str">
        <f t="shared" si="514"/>
        <v>Cancel</v>
      </c>
      <c r="J1760" s="186" t="s">
        <v>2689</v>
      </c>
      <c r="K1760" s="155" t="s">
        <v>1413</v>
      </c>
      <c r="L1760" s="17" t="s">
        <v>293</v>
      </c>
      <c r="M1760" s="13" t="s">
        <v>60</v>
      </c>
      <c r="N1760" s="13">
        <v>1</v>
      </c>
      <c r="O1760" s="13"/>
      <c r="P1760" s="33" t="str">
        <f t="shared" si="515"/>
        <v>MAIN UNIT</v>
      </c>
      <c r="Q1760" s="13" t="s">
        <v>68</v>
      </c>
      <c r="R1760" s="13" t="s">
        <v>62</v>
      </c>
      <c r="S1760" s="13" t="s">
        <v>49</v>
      </c>
      <c r="T1760" s="13" t="s">
        <v>78</v>
      </c>
      <c r="U1760" s="13" t="s">
        <v>79</v>
      </c>
      <c r="V1760" s="13" t="s">
        <v>131</v>
      </c>
      <c r="W1760" s="13" t="s">
        <v>64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499582152.5142017</v>
      </c>
      <c r="AJ1760" s="19">
        <f t="shared" si="519"/>
        <v>59520528.679470733</v>
      </c>
      <c r="AK1760" s="20">
        <f t="shared" si="520"/>
        <v>0.11914062257814291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  <c r="AU1760" s="22" t="s">
        <v>3750</v>
      </c>
    </row>
    <row r="1761" spans="1:47" s="12" customFormat="1">
      <c r="A1761" s="33" t="str">
        <f t="shared" si="512"/>
        <v>cancel</v>
      </c>
      <c r="B1761" s="152"/>
      <c r="C1761" s="152" t="s">
        <v>185</v>
      </c>
      <c r="D1761" s="33" t="str">
        <f t="shared" si="513"/>
        <v/>
      </c>
      <c r="E1761" s="33" t="s">
        <v>185</v>
      </c>
      <c r="F1761" s="13" t="s">
        <v>185</v>
      </c>
      <c r="G1761" s="152" t="s">
        <v>185</v>
      </c>
      <c r="H1761" s="155"/>
      <c r="I1761" s="33" t="str">
        <f t="shared" si="514"/>
        <v>Cancel</v>
      </c>
      <c r="J1761" s="186" t="s">
        <v>2689</v>
      </c>
      <c r="K1761" s="155" t="s">
        <v>1413</v>
      </c>
      <c r="L1761" s="17" t="s">
        <v>293</v>
      </c>
      <c r="M1761" s="13" t="s">
        <v>60</v>
      </c>
      <c r="N1761" s="13">
        <v>1</v>
      </c>
      <c r="O1761" s="13"/>
      <c r="P1761" s="33" t="str">
        <f t="shared" si="515"/>
        <v>MAIN UNIT</v>
      </c>
      <c r="Q1761" s="13" t="s">
        <v>68</v>
      </c>
      <c r="R1761" s="13" t="s">
        <v>62</v>
      </c>
      <c r="S1761" s="13" t="s">
        <v>49</v>
      </c>
      <c r="T1761" s="13" t="s">
        <v>78</v>
      </c>
      <c r="U1761" s="13" t="s">
        <v>79</v>
      </c>
      <c r="V1761" s="13" t="s">
        <v>131</v>
      </c>
      <c r="W1761" s="13" t="s">
        <v>64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499582152.5142017</v>
      </c>
      <c r="AJ1761" s="19">
        <f t="shared" si="519"/>
        <v>59520528.679470733</v>
      </c>
      <c r="AK1761" s="20">
        <f t="shared" si="520"/>
        <v>0.11914062257814291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  <c r="AU1761" s="22" t="s">
        <v>3750</v>
      </c>
    </row>
    <row r="1762" spans="1:47" s="12" customFormat="1">
      <c r="A1762" s="33" t="str">
        <f t="shared" si="512"/>
        <v>cancel</v>
      </c>
      <c r="B1762" s="152"/>
      <c r="C1762" s="152" t="s">
        <v>185</v>
      </c>
      <c r="D1762" s="33" t="str">
        <f t="shared" si="513"/>
        <v/>
      </c>
      <c r="E1762" s="33" t="s">
        <v>185</v>
      </c>
      <c r="F1762" s="13" t="s">
        <v>185</v>
      </c>
      <c r="G1762" s="152" t="s">
        <v>185</v>
      </c>
      <c r="H1762" s="155"/>
      <c r="I1762" s="33" t="str">
        <f t="shared" si="514"/>
        <v>Cancel</v>
      </c>
      <c r="J1762" s="186" t="s">
        <v>2689</v>
      </c>
      <c r="K1762" s="155" t="s">
        <v>1413</v>
      </c>
      <c r="L1762" s="17" t="s">
        <v>293</v>
      </c>
      <c r="M1762" s="13" t="s">
        <v>60</v>
      </c>
      <c r="N1762" s="13">
        <v>1</v>
      </c>
      <c r="O1762" s="13"/>
      <c r="P1762" s="33" t="str">
        <f t="shared" si="515"/>
        <v>MAIN UNIT</v>
      </c>
      <c r="Q1762" s="13" t="s">
        <v>68</v>
      </c>
      <c r="R1762" s="13" t="s">
        <v>62</v>
      </c>
      <c r="S1762" s="13" t="s">
        <v>49</v>
      </c>
      <c r="T1762" s="13" t="s">
        <v>78</v>
      </c>
      <c r="U1762" s="13" t="s">
        <v>79</v>
      </c>
      <c r="V1762" s="13" t="s">
        <v>131</v>
      </c>
      <c r="W1762" s="13" t="s">
        <v>64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499582152.5142017</v>
      </c>
      <c r="AJ1762" s="19">
        <f t="shared" si="519"/>
        <v>59520528.679470733</v>
      </c>
      <c r="AK1762" s="20">
        <f t="shared" si="520"/>
        <v>0.11914062257814291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  <c r="AU1762" s="22" t="s">
        <v>3750</v>
      </c>
    </row>
    <row r="1763" spans="1:47" s="12" customFormat="1">
      <c r="A1763" s="33" t="str">
        <f t="shared" si="512"/>
        <v>cancel</v>
      </c>
      <c r="B1763" s="152"/>
      <c r="C1763" s="152" t="s">
        <v>185</v>
      </c>
      <c r="D1763" s="33" t="str">
        <f t="shared" si="513"/>
        <v/>
      </c>
      <c r="E1763" s="33" t="s">
        <v>185</v>
      </c>
      <c r="F1763" s="13" t="s">
        <v>185</v>
      </c>
      <c r="G1763" s="152" t="s">
        <v>185</v>
      </c>
      <c r="H1763" s="155"/>
      <c r="I1763" s="33" t="str">
        <f t="shared" si="514"/>
        <v>Cancel</v>
      </c>
      <c r="J1763" s="186" t="s">
        <v>2689</v>
      </c>
      <c r="K1763" s="155" t="s">
        <v>1413</v>
      </c>
      <c r="L1763" s="17" t="s">
        <v>293</v>
      </c>
      <c r="M1763" s="13" t="s">
        <v>60</v>
      </c>
      <c r="N1763" s="13">
        <v>1</v>
      </c>
      <c r="O1763" s="13"/>
      <c r="P1763" s="33" t="str">
        <f t="shared" si="515"/>
        <v>MAIN UNIT</v>
      </c>
      <c r="Q1763" s="13" t="s">
        <v>68</v>
      </c>
      <c r="R1763" s="13" t="s">
        <v>62</v>
      </c>
      <c r="S1763" s="13" t="s">
        <v>49</v>
      </c>
      <c r="T1763" s="13" t="s">
        <v>78</v>
      </c>
      <c r="U1763" s="13" t="s">
        <v>79</v>
      </c>
      <c r="V1763" s="13" t="s">
        <v>131</v>
      </c>
      <c r="W1763" s="13" t="s">
        <v>64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499582152.5142017</v>
      </c>
      <c r="AJ1763" s="19">
        <f t="shared" si="519"/>
        <v>59520528.679470733</v>
      </c>
      <c r="AK1763" s="20">
        <f t="shared" si="520"/>
        <v>0.11914062257814291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  <c r="AU1763" s="22" t="s">
        <v>3750</v>
      </c>
    </row>
    <row r="1764" spans="1:47" s="12" customFormat="1">
      <c r="A1764" s="33" t="str">
        <f t="shared" si="512"/>
        <v>cancel</v>
      </c>
      <c r="B1764" s="152"/>
      <c r="C1764" s="152" t="s">
        <v>185</v>
      </c>
      <c r="D1764" s="33" t="str">
        <f t="shared" si="513"/>
        <v/>
      </c>
      <c r="E1764" s="33" t="s">
        <v>185</v>
      </c>
      <c r="F1764" s="13" t="s">
        <v>185</v>
      </c>
      <c r="G1764" s="152" t="s">
        <v>185</v>
      </c>
      <c r="H1764" s="155"/>
      <c r="I1764" s="33" t="str">
        <f t="shared" si="514"/>
        <v>Cancel</v>
      </c>
      <c r="J1764" s="186" t="s">
        <v>2689</v>
      </c>
      <c r="K1764" s="155" t="s">
        <v>1413</v>
      </c>
      <c r="L1764" s="17" t="s">
        <v>293</v>
      </c>
      <c r="M1764" s="13" t="s">
        <v>60</v>
      </c>
      <c r="N1764" s="13">
        <v>1</v>
      </c>
      <c r="O1764" s="13"/>
      <c r="P1764" s="33" t="str">
        <f t="shared" si="515"/>
        <v>MAIN UNIT</v>
      </c>
      <c r="Q1764" s="13" t="s">
        <v>68</v>
      </c>
      <c r="R1764" s="13" t="s">
        <v>62</v>
      </c>
      <c r="S1764" s="13" t="s">
        <v>49</v>
      </c>
      <c r="T1764" s="13" t="s">
        <v>78</v>
      </c>
      <c r="U1764" s="13" t="s">
        <v>79</v>
      </c>
      <c r="V1764" s="13" t="s">
        <v>131</v>
      </c>
      <c r="W1764" s="13" t="s">
        <v>64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499582152.5142017</v>
      </c>
      <c r="AJ1764" s="19">
        <f t="shared" si="519"/>
        <v>59520528.679470733</v>
      </c>
      <c r="AK1764" s="20">
        <f t="shared" si="520"/>
        <v>0.11914062257814291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  <c r="AU1764" s="22" t="s">
        <v>3750</v>
      </c>
    </row>
    <row r="1765" spans="1:47" s="12" customFormat="1">
      <c r="A1765" s="33" t="str">
        <f t="shared" si="512"/>
        <v>cancel</v>
      </c>
      <c r="B1765" s="152"/>
      <c r="C1765" s="152" t="s">
        <v>185</v>
      </c>
      <c r="D1765" s="33" t="str">
        <f t="shared" si="513"/>
        <v/>
      </c>
      <c r="E1765" s="33" t="s">
        <v>185</v>
      </c>
      <c r="F1765" s="13" t="s">
        <v>185</v>
      </c>
      <c r="G1765" s="152" t="s">
        <v>185</v>
      </c>
      <c r="H1765" s="155"/>
      <c r="I1765" s="33" t="str">
        <f t="shared" si="514"/>
        <v>Cancel</v>
      </c>
      <c r="J1765" s="186" t="s">
        <v>2690</v>
      </c>
      <c r="K1765" s="155" t="s">
        <v>1413</v>
      </c>
      <c r="L1765" s="17" t="s">
        <v>293</v>
      </c>
      <c r="M1765" s="13" t="s">
        <v>60</v>
      </c>
      <c r="N1765" s="13">
        <v>1</v>
      </c>
      <c r="O1765" s="13"/>
      <c r="P1765" s="33" t="str">
        <f t="shared" si="515"/>
        <v>MAIN UNIT</v>
      </c>
      <c r="Q1765" s="13" t="s">
        <v>68</v>
      </c>
      <c r="R1765" s="13" t="s">
        <v>62</v>
      </c>
      <c r="S1765" s="13" t="s">
        <v>49</v>
      </c>
      <c r="T1765" s="13" t="s">
        <v>78</v>
      </c>
      <c r="U1765" s="13" t="s">
        <v>79</v>
      </c>
      <c r="V1765" s="13" t="s">
        <v>131</v>
      </c>
      <c r="W1765" s="13" t="s">
        <v>109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499582152.5142017</v>
      </c>
      <c r="AJ1765" s="19">
        <f t="shared" si="519"/>
        <v>59520528.679470733</v>
      </c>
      <c r="AK1765" s="20">
        <f t="shared" si="520"/>
        <v>0.11914062257814291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  <c r="AU1765" s="22" t="s">
        <v>3752</v>
      </c>
    </row>
    <row r="1766" spans="1:47" s="12" customFormat="1">
      <c r="A1766" s="33" t="str">
        <f t="shared" si="512"/>
        <v>cancel</v>
      </c>
      <c r="B1766" s="152"/>
      <c r="C1766" s="152" t="s">
        <v>185</v>
      </c>
      <c r="D1766" s="33" t="str">
        <f t="shared" si="513"/>
        <v/>
      </c>
      <c r="E1766" s="33" t="s">
        <v>185</v>
      </c>
      <c r="F1766" s="13" t="s">
        <v>185</v>
      </c>
      <c r="G1766" s="152" t="s">
        <v>185</v>
      </c>
      <c r="H1766" s="155"/>
      <c r="I1766" s="33" t="str">
        <f t="shared" si="514"/>
        <v>Cancel</v>
      </c>
      <c r="J1766" s="186" t="s">
        <v>2690</v>
      </c>
      <c r="K1766" s="155" t="s">
        <v>1413</v>
      </c>
      <c r="L1766" s="17" t="s">
        <v>293</v>
      </c>
      <c r="M1766" s="13" t="s">
        <v>60</v>
      </c>
      <c r="N1766" s="13">
        <v>1</v>
      </c>
      <c r="O1766" s="13"/>
      <c r="P1766" s="33" t="str">
        <f t="shared" si="515"/>
        <v>MAIN UNIT</v>
      </c>
      <c r="Q1766" s="13" t="s">
        <v>68</v>
      </c>
      <c r="R1766" s="13" t="s">
        <v>62</v>
      </c>
      <c r="S1766" s="13" t="s">
        <v>49</v>
      </c>
      <c r="T1766" s="13" t="s">
        <v>78</v>
      </c>
      <c r="U1766" s="13" t="s">
        <v>79</v>
      </c>
      <c r="V1766" s="13" t="s">
        <v>131</v>
      </c>
      <c r="W1766" s="13" t="s">
        <v>109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499582152.5142017</v>
      </c>
      <c r="AJ1766" s="19">
        <f t="shared" si="519"/>
        <v>59520528.679470733</v>
      </c>
      <c r="AK1766" s="20">
        <f t="shared" si="520"/>
        <v>0.11914062257814291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  <c r="AU1766" s="22" t="s">
        <v>3752</v>
      </c>
    </row>
    <row r="1767" spans="1:47" s="12" customFormat="1">
      <c r="A1767" s="33" t="str">
        <f t="shared" si="512"/>
        <v>cancel</v>
      </c>
      <c r="B1767" s="152"/>
      <c r="C1767" s="152" t="s">
        <v>185</v>
      </c>
      <c r="D1767" s="33" t="str">
        <f t="shared" si="513"/>
        <v/>
      </c>
      <c r="E1767" s="33" t="s">
        <v>185</v>
      </c>
      <c r="F1767" s="13" t="s">
        <v>185</v>
      </c>
      <c r="G1767" s="152" t="s">
        <v>185</v>
      </c>
      <c r="H1767" s="155"/>
      <c r="I1767" s="33" t="str">
        <f t="shared" si="514"/>
        <v>Cancel</v>
      </c>
      <c r="J1767" s="186" t="s">
        <v>2690</v>
      </c>
      <c r="K1767" s="155" t="s">
        <v>1413</v>
      </c>
      <c r="L1767" s="17" t="s">
        <v>293</v>
      </c>
      <c r="M1767" s="13" t="s">
        <v>60</v>
      </c>
      <c r="N1767" s="13">
        <v>1</v>
      </c>
      <c r="O1767" s="13"/>
      <c r="P1767" s="33" t="str">
        <f t="shared" si="515"/>
        <v>MAIN UNIT</v>
      </c>
      <c r="Q1767" s="13" t="s">
        <v>68</v>
      </c>
      <c r="R1767" s="13" t="s">
        <v>62</v>
      </c>
      <c r="S1767" s="13" t="s">
        <v>49</v>
      </c>
      <c r="T1767" s="13" t="s">
        <v>78</v>
      </c>
      <c r="U1767" s="13" t="s">
        <v>79</v>
      </c>
      <c r="V1767" s="13" t="s">
        <v>131</v>
      </c>
      <c r="W1767" s="13" t="s">
        <v>109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499582152.5142017</v>
      </c>
      <c r="AJ1767" s="19">
        <f t="shared" si="519"/>
        <v>59520528.679470733</v>
      </c>
      <c r="AK1767" s="20">
        <f t="shared" si="520"/>
        <v>0.11914062257814291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  <c r="AU1767" s="22" t="s">
        <v>3752</v>
      </c>
    </row>
    <row r="1768" spans="1:47" s="12" customFormat="1">
      <c r="A1768" s="33" t="str">
        <f t="shared" si="512"/>
        <v>cancel</v>
      </c>
      <c r="B1768" s="152"/>
      <c r="C1768" s="152" t="s">
        <v>185</v>
      </c>
      <c r="D1768" s="33" t="str">
        <f t="shared" si="513"/>
        <v/>
      </c>
      <c r="E1768" s="33" t="s">
        <v>185</v>
      </c>
      <c r="F1768" s="13" t="s">
        <v>185</v>
      </c>
      <c r="G1768" s="152" t="s">
        <v>185</v>
      </c>
      <c r="H1768" s="155"/>
      <c r="I1768" s="33" t="str">
        <f t="shared" si="514"/>
        <v>Cancel</v>
      </c>
      <c r="J1768" s="186" t="s">
        <v>2690</v>
      </c>
      <c r="K1768" s="155" t="s">
        <v>1413</v>
      </c>
      <c r="L1768" s="17" t="s">
        <v>293</v>
      </c>
      <c r="M1768" s="13" t="s">
        <v>60</v>
      </c>
      <c r="N1768" s="13">
        <v>1</v>
      </c>
      <c r="O1768" s="13"/>
      <c r="P1768" s="33" t="str">
        <f t="shared" si="515"/>
        <v>MAIN UNIT</v>
      </c>
      <c r="Q1768" s="13" t="s">
        <v>68</v>
      </c>
      <c r="R1768" s="13" t="s">
        <v>62</v>
      </c>
      <c r="S1768" s="13" t="s">
        <v>49</v>
      </c>
      <c r="T1768" s="13" t="s">
        <v>78</v>
      </c>
      <c r="U1768" s="13" t="s">
        <v>79</v>
      </c>
      <c r="V1768" s="13" t="s">
        <v>131</v>
      </c>
      <c r="W1768" s="13" t="s">
        <v>109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499582152.5142017</v>
      </c>
      <c r="AJ1768" s="19">
        <f t="shared" si="519"/>
        <v>59520528.679470733</v>
      </c>
      <c r="AK1768" s="20">
        <f t="shared" si="520"/>
        <v>0.11914062257814291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  <c r="AU1768" s="22" t="s">
        <v>3752</v>
      </c>
    </row>
    <row r="1769" spans="1:47" s="12" customFormat="1">
      <c r="A1769" s="33" t="str">
        <f t="shared" si="512"/>
        <v>cancel</v>
      </c>
      <c r="B1769" s="152"/>
      <c r="C1769" s="152" t="s">
        <v>185</v>
      </c>
      <c r="D1769" s="33" t="str">
        <f t="shared" si="513"/>
        <v/>
      </c>
      <c r="E1769" s="33" t="s">
        <v>185</v>
      </c>
      <c r="F1769" s="13" t="s">
        <v>185</v>
      </c>
      <c r="G1769" s="152" t="s">
        <v>185</v>
      </c>
      <c r="H1769" s="155"/>
      <c r="I1769" s="33" t="str">
        <f t="shared" si="514"/>
        <v>Cancel</v>
      </c>
      <c r="J1769" s="186" t="s">
        <v>2690</v>
      </c>
      <c r="K1769" s="155" t="s">
        <v>1413</v>
      </c>
      <c r="L1769" s="17" t="s">
        <v>293</v>
      </c>
      <c r="M1769" s="13" t="s">
        <v>60</v>
      </c>
      <c r="N1769" s="13">
        <v>1</v>
      </c>
      <c r="O1769" s="13"/>
      <c r="P1769" s="33" t="str">
        <f t="shared" si="515"/>
        <v>MAIN UNIT</v>
      </c>
      <c r="Q1769" s="13" t="s">
        <v>68</v>
      </c>
      <c r="R1769" s="13" t="s">
        <v>62</v>
      </c>
      <c r="S1769" s="13" t="s">
        <v>49</v>
      </c>
      <c r="T1769" s="13" t="s">
        <v>78</v>
      </c>
      <c r="U1769" s="13" t="s">
        <v>79</v>
      </c>
      <c r="V1769" s="13" t="s">
        <v>131</v>
      </c>
      <c r="W1769" s="13" t="s">
        <v>109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499582152.5142017</v>
      </c>
      <c r="AJ1769" s="19">
        <f t="shared" si="519"/>
        <v>59520528.679470733</v>
      </c>
      <c r="AK1769" s="20">
        <f t="shared" si="520"/>
        <v>0.11914062257814291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  <c r="AU1769" s="22" t="s">
        <v>3752</v>
      </c>
    </row>
    <row r="1770" spans="1:47" s="12" customFormat="1">
      <c r="A1770" s="33" t="str">
        <f t="shared" si="512"/>
        <v>cancel</v>
      </c>
      <c r="B1770" s="152"/>
      <c r="C1770" s="152" t="s">
        <v>185</v>
      </c>
      <c r="D1770" s="33" t="str">
        <f t="shared" si="513"/>
        <v/>
      </c>
      <c r="E1770" s="33" t="s">
        <v>185</v>
      </c>
      <c r="F1770" s="13" t="s">
        <v>185</v>
      </c>
      <c r="G1770" s="152" t="s">
        <v>185</v>
      </c>
      <c r="H1770" s="155"/>
      <c r="I1770" s="33" t="str">
        <f t="shared" si="514"/>
        <v>Cancel</v>
      </c>
      <c r="J1770" s="186" t="s">
        <v>2690</v>
      </c>
      <c r="K1770" s="155" t="s">
        <v>1413</v>
      </c>
      <c r="L1770" s="17" t="s">
        <v>293</v>
      </c>
      <c r="M1770" s="13" t="s">
        <v>60</v>
      </c>
      <c r="N1770" s="13">
        <v>1</v>
      </c>
      <c r="O1770" s="13"/>
      <c r="P1770" s="33" t="str">
        <f t="shared" si="515"/>
        <v>MAIN UNIT</v>
      </c>
      <c r="Q1770" s="13" t="s">
        <v>68</v>
      </c>
      <c r="R1770" s="13" t="s">
        <v>62</v>
      </c>
      <c r="S1770" s="13" t="s">
        <v>49</v>
      </c>
      <c r="T1770" s="13" t="s">
        <v>78</v>
      </c>
      <c r="U1770" s="13" t="s">
        <v>79</v>
      </c>
      <c r="V1770" s="13" t="s">
        <v>131</v>
      </c>
      <c r="W1770" s="13" t="s">
        <v>109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499582152.5142017</v>
      </c>
      <c r="AJ1770" s="19">
        <f t="shared" si="519"/>
        <v>59520528.679470733</v>
      </c>
      <c r="AK1770" s="20">
        <f t="shared" si="520"/>
        <v>0.11914062257814291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  <c r="AU1770" s="22" t="s">
        <v>3752</v>
      </c>
    </row>
    <row r="1771" spans="1:47" s="12" customFormat="1">
      <c r="A1771" s="33" t="str">
        <f t="shared" si="512"/>
        <v>cancel</v>
      </c>
      <c r="B1771" s="152"/>
      <c r="C1771" s="152" t="s">
        <v>185</v>
      </c>
      <c r="D1771" s="33" t="str">
        <f t="shared" si="513"/>
        <v/>
      </c>
      <c r="E1771" s="33" t="s">
        <v>185</v>
      </c>
      <c r="F1771" s="13" t="s">
        <v>185</v>
      </c>
      <c r="G1771" s="152" t="s">
        <v>185</v>
      </c>
      <c r="H1771" s="155"/>
      <c r="I1771" s="33" t="str">
        <f t="shared" si="514"/>
        <v>Cancel</v>
      </c>
      <c r="J1771" s="186" t="s">
        <v>2723</v>
      </c>
      <c r="K1771" s="155" t="s">
        <v>2724</v>
      </c>
      <c r="L1771" s="17" t="s">
        <v>67</v>
      </c>
      <c r="M1771" s="13" t="s">
        <v>60</v>
      </c>
      <c r="N1771" s="13">
        <v>1</v>
      </c>
      <c r="O1771" s="13"/>
      <c r="P1771" s="33" t="str">
        <f t="shared" si="515"/>
        <v>MAIN UNIT</v>
      </c>
      <c r="Q1771" s="13" t="s">
        <v>68</v>
      </c>
      <c r="R1771" s="13" t="s">
        <v>62</v>
      </c>
      <c r="S1771" s="13" t="s">
        <v>49</v>
      </c>
      <c r="T1771" s="13" t="s">
        <v>78</v>
      </c>
      <c r="U1771" s="13" t="s">
        <v>79</v>
      </c>
      <c r="V1771" s="13" t="s">
        <v>1186</v>
      </c>
      <c r="W1771" s="13" t="s">
        <v>109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499582152.5142017</v>
      </c>
      <c r="AJ1771" s="19">
        <f t="shared" si="519"/>
        <v>59520528.679470733</v>
      </c>
      <c r="AK1771" s="20">
        <f t="shared" si="520"/>
        <v>0.11914062257814291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  <c r="AU1771" s="22" t="s">
        <v>3751</v>
      </c>
    </row>
    <row r="1772" spans="1:47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48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1535</v>
      </c>
      <c r="K1772" s="155" t="s">
        <v>1536</v>
      </c>
      <c r="L1772" s="17" t="s">
        <v>67</v>
      </c>
      <c r="M1772" s="13" t="s">
        <v>60</v>
      </c>
      <c r="N1772" s="13">
        <v>1</v>
      </c>
      <c r="O1772" s="13"/>
      <c r="P1772" s="33" t="str">
        <f t="shared" si="515"/>
        <v>MAIN UNIT</v>
      </c>
      <c r="Q1772" s="13" t="s">
        <v>68</v>
      </c>
      <c r="R1772" s="13" t="s">
        <v>62</v>
      </c>
      <c r="S1772" s="13" t="s">
        <v>49</v>
      </c>
      <c r="T1772" s="13" t="s">
        <v>78</v>
      </c>
      <c r="U1772" s="13" t="s">
        <v>79</v>
      </c>
      <c r="V1772" s="13" t="s">
        <v>311</v>
      </c>
      <c r="W1772" s="13" t="s">
        <v>109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  <c r="AU1772" s="22" t="s">
        <v>3751</v>
      </c>
    </row>
    <row r="1773" spans="1:47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48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1535</v>
      </c>
      <c r="K1773" s="155" t="s">
        <v>1536</v>
      </c>
      <c r="L1773" s="17" t="s">
        <v>67</v>
      </c>
      <c r="M1773" s="13" t="s">
        <v>60</v>
      </c>
      <c r="N1773" s="13">
        <v>1</v>
      </c>
      <c r="O1773" s="13"/>
      <c r="P1773" s="33" t="str">
        <f t="shared" si="515"/>
        <v>MAIN UNIT</v>
      </c>
      <c r="Q1773" s="13" t="s">
        <v>68</v>
      </c>
      <c r="R1773" s="13" t="s">
        <v>62</v>
      </c>
      <c r="S1773" s="13" t="s">
        <v>49</v>
      </c>
      <c r="T1773" s="13" t="s">
        <v>78</v>
      </c>
      <c r="U1773" s="13" t="s">
        <v>79</v>
      </c>
      <c r="V1773" s="13" t="s">
        <v>311</v>
      </c>
      <c r="W1773" s="13" t="s">
        <v>109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  <c r="AU1773" s="22" t="s">
        <v>3751</v>
      </c>
    </row>
    <row r="1774" spans="1:47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48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1535</v>
      </c>
      <c r="K1774" s="155" t="s">
        <v>1536</v>
      </c>
      <c r="L1774" s="17" t="s">
        <v>67</v>
      </c>
      <c r="M1774" s="13" t="s">
        <v>60</v>
      </c>
      <c r="N1774" s="13">
        <v>1</v>
      </c>
      <c r="O1774" s="13"/>
      <c r="P1774" s="33" t="str">
        <f t="shared" si="515"/>
        <v>MAIN UNIT</v>
      </c>
      <c r="Q1774" s="13" t="s">
        <v>61</v>
      </c>
      <c r="R1774" s="13" t="s">
        <v>62</v>
      </c>
      <c r="S1774" s="13" t="s">
        <v>49</v>
      </c>
      <c r="T1774" s="13" t="s">
        <v>78</v>
      </c>
      <c r="U1774" s="13" t="s">
        <v>79</v>
      </c>
      <c r="V1774" s="13" t="s">
        <v>311</v>
      </c>
      <c r="W1774" s="13" t="s">
        <v>109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  <c r="AU1774" s="22" t="s">
        <v>3751</v>
      </c>
    </row>
    <row r="1775" spans="1:47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48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1551</v>
      </c>
      <c r="K1775" s="155" t="s">
        <v>1536</v>
      </c>
      <c r="L1775" s="17" t="s">
        <v>67</v>
      </c>
      <c r="M1775" s="13" t="s">
        <v>60</v>
      </c>
      <c r="N1775" s="13">
        <v>1</v>
      </c>
      <c r="O1775" s="13"/>
      <c r="P1775" s="33" t="str">
        <f t="shared" si="515"/>
        <v>MAIN UNIT</v>
      </c>
      <c r="Q1775" s="13" t="s">
        <v>61</v>
      </c>
      <c r="R1775" s="13" t="s">
        <v>62</v>
      </c>
      <c r="S1775" s="13" t="s">
        <v>49</v>
      </c>
      <c r="T1775" s="13" t="s">
        <v>78</v>
      </c>
      <c r="U1775" s="13" t="s">
        <v>79</v>
      </c>
      <c r="V1775" s="13" t="s">
        <v>311</v>
      </c>
      <c r="W1775" s="13" t="s">
        <v>109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  <c r="AU1775" s="22" t="s">
        <v>3751</v>
      </c>
    </row>
    <row r="1776" spans="1:47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185</v>
      </c>
      <c r="F1776" s="13" t="s">
        <v>185</v>
      </c>
      <c r="G1776" s="152" t="s">
        <v>185</v>
      </c>
      <c r="H1776" s="155"/>
      <c r="I1776" s="33" t="str">
        <f t="shared" si="514"/>
        <v>Cancel</v>
      </c>
      <c r="J1776" s="186" t="s">
        <v>1632</v>
      </c>
      <c r="K1776" s="155" t="s">
        <v>1536</v>
      </c>
      <c r="L1776" s="17" t="s">
        <v>67</v>
      </c>
      <c r="M1776" s="13" t="s">
        <v>60</v>
      </c>
      <c r="N1776" s="13">
        <v>1</v>
      </c>
      <c r="O1776" s="13"/>
      <c r="P1776" s="33" t="str">
        <f t="shared" si="515"/>
        <v>MAIN UNIT</v>
      </c>
      <c r="Q1776" s="13" t="s">
        <v>68</v>
      </c>
      <c r="R1776" s="13" t="s">
        <v>62</v>
      </c>
      <c r="S1776" s="13" t="s">
        <v>49</v>
      </c>
      <c r="T1776" s="13" t="s">
        <v>78</v>
      </c>
      <c r="U1776" s="13" t="s">
        <v>79</v>
      </c>
      <c r="V1776" s="13" t="s">
        <v>311</v>
      </c>
      <c r="W1776" s="13" t="s">
        <v>109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499582152.5142017</v>
      </c>
      <c r="AJ1776" s="19">
        <f t="shared" si="519"/>
        <v>59520528.679470733</v>
      </c>
      <c r="AK1776" s="20">
        <f t="shared" si="520"/>
        <v>0.11914062257814291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  <c r="AU1776" s="22" t="s">
        <v>3751</v>
      </c>
    </row>
    <row r="1777" spans="1:47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185</v>
      </c>
      <c r="F1777" s="13" t="s">
        <v>185</v>
      </c>
      <c r="G1777" s="152" t="s">
        <v>185</v>
      </c>
      <c r="H1777" s="155"/>
      <c r="I1777" s="33" t="str">
        <f t="shared" si="514"/>
        <v>Cancel</v>
      </c>
      <c r="J1777" s="186" t="s">
        <v>1632</v>
      </c>
      <c r="K1777" s="155" t="s">
        <v>1536</v>
      </c>
      <c r="L1777" s="17" t="s">
        <v>67</v>
      </c>
      <c r="M1777" s="13" t="s">
        <v>60</v>
      </c>
      <c r="N1777" s="13">
        <v>1</v>
      </c>
      <c r="O1777" s="13"/>
      <c r="P1777" s="33" t="str">
        <f t="shared" si="515"/>
        <v>MAIN UNIT</v>
      </c>
      <c r="Q1777" s="13" t="s">
        <v>68</v>
      </c>
      <c r="R1777" s="13" t="s">
        <v>62</v>
      </c>
      <c r="S1777" s="13" t="s">
        <v>49</v>
      </c>
      <c r="T1777" s="13" t="s">
        <v>78</v>
      </c>
      <c r="U1777" s="13" t="s">
        <v>79</v>
      </c>
      <c r="V1777" s="13" t="s">
        <v>311</v>
      </c>
      <c r="W1777" s="13" t="s">
        <v>109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499582152.5142017</v>
      </c>
      <c r="AJ1777" s="19">
        <f t="shared" si="519"/>
        <v>59520528.679470733</v>
      </c>
      <c r="AK1777" s="20">
        <f t="shared" si="520"/>
        <v>0.11914062257814291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  <c r="AU1777" s="22" t="s">
        <v>3751</v>
      </c>
    </row>
    <row r="1778" spans="1:47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54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2004</v>
      </c>
      <c r="K1778" s="155" t="s">
        <v>1536</v>
      </c>
      <c r="L1778" s="17" t="s">
        <v>67</v>
      </c>
      <c r="M1778" s="13" t="s">
        <v>60</v>
      </c>
      <c r="N1778" s="13">
        <v>1</v>
      </c>
      <c r="O1778" s="13"/>
      <c r="P1778" s="33" t="str">
        <f t="shared" si="515"/>
        <v>MAIN UNIT</v>
      </c>
      <c r="Q1778" s="13" t="s">
        <v>61</v>
      </c>
      <c r="R1778" s="13" t="s">
        <v>62</v>
      </c>
      <c r="S1778" s="13" t="s">
        <v>49</v>
      </c>
      <c r="T1778" s="13" t="s">
        <v>78</v>
      </c>
      <c r="U1778" s="13" t="s">
        <v>79</v>
      </c>
      <c r="V1778" s="13" t="s">
        <v>311</v>
      </c>
      <c r="W1778" s="13" t="s">
        <v>109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  <c r="AU1778" s="22" t="s">
        <v>3751</v>
      </c>
    </row>
    <row r="1779" spans="1:47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54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2004</v>
      </c>
      <c r="K1779" s="155" t="s">
        <v>1536</v>
      </c>
      <c r="L1779" s="17" t="s">
        <v>92</v>
      </c>
      <c r="M1779" s="13" t="s">
        <v>60</v>
      </c>
      <c r="N1779" s="13">
        <v>1</v>
      </c>
      <c r="O1779" s="13"/>
      <c r="P1779" s="33" t="str">
        <f t="shared" si="515"/>
        <v>MAIN UNIT</v>
      </c>
      <c r="Q1779" s="13" t="s">
        <v>61</v>
      </c>
      <c r="R1779" s="13" t="s">
        <v>62</v>
      </c>
      <c r="S1779" s="13" t="s">
        <v>49</v>
      </c>
      <c r="T1779" s="13" t="s">
        <v>78</v>
      </c>
      <c r="U1779" s="13" t="s">
        <v>79</v>
      </c>
      <c r="V1779" s="13" t="s">
        <v>311</v>
      </c>
      <c r="W1779" s="13" t="s">
        <v>109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  <c r="AU1779" s="22" t="s">
        <v>3751</v>
      </c>
    </row>
    <row r="1780" spans="1:47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185</v>
      </c>
      <c r="F1780" s="13" t="s">
        <v>185</v>
      </c>
      <c r="G1780" s="152" t="s">
        <v>185</v>
      </c>
      <c r="H1780" s="155"/>
      <c r="I1780" s="33" t="str">
        <f t="shared" si="514"/>
        <v>Cancel</v>
      </c>
      <c r="J1780" s="186" t="s">
        <v>2356</v>
      </c>
      <c r="K1780" s="155" t="s">
        <v>1536</v>
      </c>
      <c r="L1780" s="17" t="s">
        <v>67</v>
      </c>
      <c r="M1780" s="13" t="s">
        <v>60</v>
      </c>
      <c r="N1780" s="13">
        <v>1</v>
      </c>
      <c r="O1780" s="13"/>
      <c r="P1780" s="33" t="str">
        <f t="shared" si="515"/>
        <v>MAIN UNIT</v>
      </c>
      <c r="Q1780" s="13" t="s">
        <v>61</v>
      </c>
      <c r="R1780" s="13" t="s">
        <v>62</v>
      </c>
      <c r="S1780" s="13" t="s">
        <v>49</v>
      </c>
      <c r="T1780" s="13" t="s">
        <v>78</v>
      </c>
      <c r="U1780" s="13" t="s">
        <v>79</v>
      </c>
      <c r="V1780" s="13" t="s">
        <v>311</v>
      </c>
      <c r="W1780" s="13" t="s">
        <v>64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499582152.5142017</v>
      </c>
      <c r="AJ1780" s="19">
        <f t="shared" si="519"/>
        <v>59520528.679470733</v>
      </c>
      <c r="AK1780" s="20">
        <f t="shared" si="520"/>
        <v>0.11914062257814291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  <c r="AU1780" s="22" t="s">
        <v>3757</v>
      </c>
    </row>
    <row r="1781" spans="1:47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185</v>
      </c>
      <c r="F1781" s="13" t="s">
        <v>185</v>
      </c>
      <c r="G1781" s="152" t="s">
        <v>185</v>
      </c>
      <c r="H1781" s="155"/>
      <c r="I1781" s="33" t="str">
        <f t="shared" si="514"/>
        <v>Cancel</v>
      </c>
      <c r="J1781" s="186" t="s">
        <v>2356</v>
      </c>
      <c r="K1781" s="155" t="s">
        <v>1536</v>
      </c>
      <c r="L1781" s="17" t="s">
        <v>92</v>
      </c>
      <c r="M1781" s="13" t="s">
        <v>60</v>
      </c>
      <c r="N1781" s="13">
        <v>1</v>
      </c>
      <c r="O1781" s="13"/>
      <c r="P1781" s="33" t="str">
        <f t="shared" si="515"/>
        <v>MAIN UNIT</v>
      </c>
      <c r="Q1781" s="13" t="s">
        <v>61</v>
      </c>
      <c r="R1781" s="13" t="s">
        <v>62</v>
      </c>
      <c r="S1781" s="13" t="s">
        <v>49</v>
      </c>
      <c r="T1781" s="13" t="s">
        <v>78</v>
      </c>
      <c r="U1781" s="13" t="s">
        <v>79</v>
      </c>
      <c r="V1781" s="13" t="s">
        <v>311</v>
      </c>
      <c r="W1781" s="13" t="s">
        <v>64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499582152.5142017</v>
      </c>
      <c r="AJ1781" s="19">
        <f t="shared" si="519"/>
        <v>59520528.679470733</v>
      </c>
      <c r="AK1781" s="20">
        <f t="shared" si="520"/>
        <v>0.11914062257814291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  <c r="AU1781" s="22" t="s">
        <v>3757</v>
      </c>
    </row>
    <row r="1782" spans="1:47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3092</v>
      </c>
      <c r="K1782" s="29" t="s">
        <v>1536</v>
      </c>
      <c r="L1782" s="17" t="s">
        <v>67</v>
      </c>
      <c r="M1782" s="22" t="s">
        <v>60</v>
      </c>
      <c r="N1782" s="22">
        <v>1</v>
      </c>
      <c r="O1782" s="22"/>
      <c r="P1782" s="33" t="str">
        <f t="shared" si="515"/>
        <v>MAIN UNIT</v>
      </c>
      <c r="Q1782" s="13" t="s">
        <v>61</v>
      </c>
      <c r="R1782" s="22" t="s">
        <v>62</v>
      </c>
      <c r="S1782" s="22" t="s">
        <v>49</v>
      </c>
      <c r="T1782" s="22" t="s">
        <v>78</v>
      </c>
      <c r="U1782" s="22" t="s">
        <v>79</v>
      </c>
      <c r="V1782" s="22" t="s">
        <v>311</v>
      </c>
      <c r="W1782" s="22" t="s">
        <v>109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23146578.081415929</v>
      </c>
      <c r="AJ1782" s="27">
        <f t="shared" si="519"/>
        <v>2745231.3889985834</v>
      </c>
      <c r="AK1782" s="28">
        <f t="shared" si="520"/>
        <v>0.11860204041143742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  <c r="AU1782" s="22" t="s">
        <v>3751</v>
      </c>
    </row>
    <row r="1783" spans="1:47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3092</v>
      </c>
      <c r="K1783" s="29" t="s">
        <v>1536</v>
      </c>
      <c r="L1783" s="17" t="s">
        <v>67</v>
      </c>
      <c r="M1783" s="22" t="s">
        <v>60</v>
      </c>
      <c r="N1783" s="22">
        <v>1</v>
      </c>
      <c r="O1783" s="22"/>
      <c r="P1783" s="33" t="str">
        <f t="shared" si="515"/>
        <v>MAIN UNIT</v>
      </c>
      <c r="Q1783" s="13" t="s">
        <v>61</v>
      </c>
      <c r="R1783" s="22" t="s">
        <v>62</v>
      </c>
      <c r="S1783" s="22" t="s">
        <v>49</v>
      </c>
      <c r="T1783" s="22" t="s">
        <v>78</v>
      </c>
      <c r="U1783" s="22" t="s">
        <v>79</v>
      </c>
      <c r="V1783" s="22" t="s">
        <v>311</v>
      </c>
      <c r="W1783" s="22" t="s">
        <v>109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23146578.081415929</v>
      </c>
      <c r="AJ1783" s="27">
        <f t="shared" si="519"/>
        <v>2745231.3889985834</v>
      </c>
      <c r="AK1783" s="28">
        <f t="shared" si="520"/>
        <v>0.11860204041143742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  <c r="AU1783" s="22" t="s">
        <v>3751</v>
      </c>
    </row>
    <row r="1784" spans="1:47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3092</v>
      </c>
      <c r="K1784" s="29" t="s">
        <v>1536</v>
      </c>
      <c r="L1784" s="17" t="s">
        <v>67</v>
      </c>
      <c r="M1784" s="22" t="s">
        <v>60</v>
      </c>
      <c r="N1784" s="22">
        <v>1</v>
      </c>
      <c r="O1784" s="22"/>
      <c r="P1784" s="33" t="str">
        <f t="shared" si="515"/>
        <v>MAIN UNIT</v>
      </c>
      <c r="Q1784" s="13" t="s">
        <v>61</v>
      </c>
      <c r="R1784" s="22" t="s">
        <v>62</v>
      </c>
      <c r="S1784" s="22" t="s">
        <v>49</v>
      </c>
      <c r="T1784" s="22" t="s">
        <v>78</v>
      </c>
      <c r="U1784" s="22" t="s">
        <v>79</v>
      </c>
      <c r="V1784" s="22" t="s">
        <v>311</v>
      </c>
      <c r="W1784" s="22" t="s">
        <v>109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23146578.081415929</v>
      </c>
      <c r="AJ1784" s="27">
        <f t="shared" si="519"/>
        <v>2745231.3889985834</v>
      </c>
      <c r="AK1784" s="28">
        <f t="shared" si="520"/>
        <v>0.11860204041143742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  <c r="AU1784" s="22" t="s">
        <v>3751</v>
      </c>
    </row>
    <row r="1785" spans="1:47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3092</v>
      </c>
      <c r="K1785" s="29" t="s">
        <v>1536</v>
      </c>
      <c r="L1785" s="17" t="s">
        <v>67</v>
      </c>
      <c r="M1785" s="22" t="s">
        <v>60</v>
      </c>
      <c r="N1785" s="22">
        <v>1</v>
      </c>
      <c r="O1785" s="22"/>
      <c r="P1785" s="33" t="str">
        <f t="shared" si="515"/>
        <v>MAIN UNIT</v>
      </c>
      <c r="Q1785" s="13" t="s">
        <v>61</v>
      </c>
      <c r="R1785" s="22" t="s">
        <v>62</v>
      </c>
      <c r="S1785" s="22" t="s">
        <v>49</v>
      </c>
      <c r="T1785" s="22" t="s">
        <v>78</v>
      </c>
      <c r="U1785" s="22" t="s">
        <v>79</v>
      </c>
      <c r="V1785" s="22" t="s">
        <v>311</v>
      </c>
      <c r="W1785" s="22" t="s">
        <v>109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23146578.081415929</v>
      </c>
      <c r="AJ1785" s="27">
        <f t="shared" si="519"/>
        <v>2745231.3889985834</v>
      </c>
      <c r="AK1785" s="28">
        <f t="shared" si="520"/>
        <v>0.11860204041143742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  <c r="AU1785" s="22" t="s">
        <v>3751</v>
      </c>
    </row>
    <row r="1786" spans="1:47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3092</v>
      </c>
      <c r="K1786" s="29" t="s">
        <v>1536</v>
      </c>
      <c r="L1786" s="17" t="s">
        <v>92</v>
      </c>
      <c r="M1786" s="22" t="s">
        <v>60</v>
      </c>
      <c r="N1786" s="22">
        <v>1</v>
      </c>
      <c r="O1786" s="22"/>
      <c r="P1786" s="33" t="str">
        <f t="shared" si="515"/>
        <v>MAIN UNIT</v>
      </c>
      <c r="Q1786" s="13" t="s">
        <v>61</v>
      </c>
      <c r="R1786" s="22" t="s">
        <v>62</v>
      </c>
      <c r="S1786" s="22" t="s">
        <v>49</v>
      </c>
      <c r="T1786" s="22" t="s">
        <v>78</v>
      </c>
      <c r="U1786" s="22" t="s">
        <v>79</v>
      </c>
      <c r="V1786" s="22" t="s">
        <v>311</v>
      </c>
      <c r="W1786" s="22" t="s">
        <v>109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23146578.081415929</v>
      </c>
      <c r="AJ1786" s="27">
        <f t="shared" si="519"/>
        <v>2745231.3889985834</v>
      </c>
      <c r="AK1786" s="28">
        <f t="shared" si="520"/>
        <v>0.11860204041143742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  <c r="AU1786" s="22" t="s">
        <v>3751</v>
      </c>
    </row>
    <row r="1787" spans="1:47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3092</v>
      </c>
      <c r="K1787" s="29" t="s">
        <v>1536</v>
      </c>
      <c r="L1787" s="17" t="s">
        <v>92</v>
      </c>
      <c r="M1787" s="22" t="s">
        <v>60</v>
      </c>
      <c r="N1787" s="22">
        <v>1</v>
      </c>
      <c r="O1787" s="22"/>
      <c r="P1787" s="33" t="str">
        <f t="shared" si="515"/>
        <v>MAIN UNIT</v>
      </c>
      <c r="Q1787" s="13" t="s">
        <v>61</v>
      </c>
      <c r="R1787" s="22" t="s">
        <v>62</v>
      </c>
      <c r="S1787" s="22" t="s">
        <v>49</v>
      </c>
      <c r="T1787" s="22" t="s">
        <v>78</v>
      </c>
      <c r="U1787" s="22" t="s">
        <v>79</v>
      </c>
      <c r="V1787" s="22" t="s">
        <v>311</v>
      </c>
      <c r="W1787" s="22" t="s">
        <v>109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23146578.081415929</v>
      </c>
      <c r="AJ1787" s="27">
        <f t="shared" si="519"/>
        <v>2745231.3889985834</v>
      </c>
      <c r="AK1787" s="28">
        <f t="shared" si="520"/>
        <v>0.11860204041143742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  <c r="AU1787" s="22" t="s">
        <v>3751</v>
      </c>
    </row>
    <row r="1788" spans="1:47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47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2882</v>
      </c>
      <c r="K1788" s="155" t="s">
        <v>2883</v>
      </c>
      <c r="L1788" s="17" t="s">
        <v>2786</v>
      </c>
      <c r="M1788" s="13" t="s">
        <v>60</v>
      </c>
      <c r="N1788" s="13">
        <v>1</v>
      </c>
      <c r="O1788" s="13"/>
      <c r="P1788" s="33" t="str">
        <f t="shared" si="515"/>
        <v>MAIN UNIT</v>
      </c>
      <c r="Q1788" s="13" t="s">
        <v>61</v>
      </c>
      <c r="R1788" s="13" t="s">
        <v>2055</v>
      </c>
      <c r="S1788" s="13" t="s">
        <v>49</v>
      </c>
      <c r="T1788" s="13" t="s">
        <v>78</v>
      </c>
      <c r="U1788" s="13" t="s">
        <v>79</v>
      </c>
      <c r="V1788" s="13" t="s">
        <v>2779</v>
      </c>
      <c r="W1788" s="13" t="s">
        <v>64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  <c r="AU1788" s="22" t="s">
        <v>3750</v>
      </c>
    </row>
    <row r="1789" spans="1:47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48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1235</v>
      </c>
      <c r="K1789" s="155" t="s">
        <v>1236</v>
      </c>
      <c r="L1789" s="17" t="s">
        <v>67</v>
      </c>
      <c r="M1789" s="13" t="s">
        <v>60</v>
      </c>
      <c r="N1789" s="13">
        <v>1</v>
      </c>
      <c r="O1789" s="13"/>
      <c r="P1789" s="33" t="str">
        <f t="shared" si="515"/>
        <v>MAIN UNIT</v>
      </c>
      <c r="Q1789" s="13" t="s">
        <v>61</v>
      </c>
      <c r="R1789" s="13" t="s">
        <v>62</v>
      </c>
      <c r="S1789" s="13" t="s">
        <v>49</v>
      </c>
      <c r="T1789" s="13" t="s">
        <v>78</v>
      </c>
      <c r="U1789" s="13" t="s">
        <v>79</v>
      </c>
      <c r="V1789" s="13" t="s">
        <v>134</v>
      </c>
      <c r="W1789" s="13" t="s">
        <v>64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  <c r="AU1789" s="22" t="s">
        <v>3750</v>
      </c>
    </row>
    <row r="1790" spans="1:47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53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1898</v>
      </c>
      <c r="K1790" s="155" t="s">
        <v>1236</v>
      </c>
      <c r="L1790" s="17" t="s">
        <v>67</v>
      </c>
      <c r="M1790" s="13" t="s">
        <v>60</v>
      </c>
      <c r="N1790" s="13">
        <v>1</v>
      </c>
      <c r="O1790" s="13"/>
      <c r="P1790" s="33" t="str">
        <f t="shared" si="515"/>
        <v>MAIN UNIT</v>
      </c>
      <c r="Q1790" s="13" t="s">
        <v>61</v>
      </c>
      <c r="R1790" s="13" t="s">
        <v>62</v>
      </c>
      <c r="S1790" s="13" t="s">
        <v>49</v>
      </c>
      <c r="T1790" s="13" t="s">
        <v>78</v>
      </c>
      <c r="U1790" s="13" t="s">
        <v>79</v>
      </c>
      <c r="V1790" s="13" t="s">
        <v>1407</v>
      </c>
      <c r="W1790" s="13" t="s">
        <v>64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  <c r="AU1790" s="22" t="s">
        <v>3757</v>
      </c>
    </row>
    <row r="1791" spans="1:47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41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399</v>
      </c>
      <c r="K1791" s="155" t="s">
        <v>400</v>
      </c>
      <c r="L1791" s="17" t="s">
        <v>67</v>
      </c>
      <c r="M1791" s="13" t="s">
        <v>60</v>
      </c>
      <c r="N1791" s="13">
        <v>2</v>
      </c>
      <c r="O1791" s="13"/>
      <c r="P1791" s="33" t="str">
        <f t="shared" si="515"/>
        <v>MAIN UNIT</v>
      </c>
      <c r="Q1791" s="13" t="s">
        <v>68</v>
      </c>
      <c r="R1791" s="13" t="s">
        <v>62</v>
      </c>
      <c r="S1791" s="13" t="s">
        <v>49</v>
      </c>
      <c r="T1791" s="13" t="s">
        <v>78</v>
      </c>
      <c r="U1791" s="13" t="s">
        <v>79</v>
      </c>
      <c r="V1791" s="13" t="s">
        <v>134</v>
      </c>
      <c r="W1791" s="13" t="s">
        <v>109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  <c r="AU1791" s="22" t="s">
        <v>3751</v>
      </c>
    </row>
    <row r="1792" spans="1:47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53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1030</v>
      </c>
      <c r="K1792" s="155" t="s">
        <v>400</v>
      </c>
      <c r="L1792" s="17" t="s">
        <v>1031</v>
      </c>
      <c r="M1792" s="13"/>
      <c r="N1792" s="13">
        <v>0</v>
      </c>
      <c r="O1792" s="13"/>
      <c r="P1792" s="33" t="str">
        <f t="shared" si="515"/>
        <v/>
      </c>
      <c r="Q1792" s="13" t="s">
        <v>68</v>
      </c>
      <c r="R1792" s="13" t="s">
        <v>62</v>
      </c>
      <c r="S1792" s="13" t="s">
        <v>49</v>
      </c>
      <c r="T1792" s="13" t="s">
        <v>78</v>
      </c>
      <c r="U1792" s="13" t="s">
        <v>79</v>
      </c>
      <c r="V1792" s="13" t="s">
        <v>134</v>
      </c>
      <c r="W1792" s="13" t="s">
        <v>64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  <c r="AU1792" s="22" t="s">
        <v>3240</v>
      </c>
    </row>
    <row r="1793" spans="1:47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185</v>
      </c>
      <c r="F1793" s="13" t="s">
        <v>185</v>
      </c>
      <c r="G1793" s="152" t="s">
        <v>185</v>
      </c>
      <c r="H1793" s="155"/>
      <c r="I1793" s="33" t="str">
        <f t="shared" si="514"/>
        <v>Cancel</v>
      </c>
      <c r="J1793" s="186" t="s">
        <v>1030</v>
      </c>
      <c r="K1793" s="155" t="s">
        <v>400</v>
      </c>
      <c r="L1793" s="17" t="s">
        <v>67</v>
      </c>
      <c r="M1793" s="13" t="s">
        <v>60</v>
      </c>
      <c r="N1793" s="13">
        <v>1</v>
      </c>
      <c r="O1793" s="13"/>
      <c r="P1793" s="33" t="str">
        <f t="shared" si="515"/>
        <v>MAIN UNIT</v>
      </c>
      <c r="Q1793" s="13" t="s">
        <v>61</v>
      </c>
      <c r="R1793" s="13" t="s">
        <v>260</v>
      </c>
      <c r="S1793" s="13" t="s">
        <v>261</v>
      </c>
      <c r="T1793" s="13" t="s">
        <v>78</v>
      </c>
      <c r="U1793" s="13" t="s">
        <v>79</v>
      </c>
      <c r="V1793" s="13" t="s">
        <v>1033</v>
      </c>
      <c r="W1793" s="13" t="s">
        <v>64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499582152.5142017</v>
      </c>
      <c r="AJ1793" s="19">
        <f t="shared" si="519"/>
        <v>59520528.679470733</v>
      </c>
      <c r="AK1793" s="20">
        <f t="shared" si="520"/>
        <v>0.11914062257814291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  <c r="AU1793" s="22" t="s">
        <v>3753</v>
      </c>
    </row>
    <row r="1794" spans="1:47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185</v>
      </c>
      <c r="F1794" s="13" t="s">
        <v>185</v>
      </c>
      <c r="G1794" s="152" t="s">
        <v>185</v>
      </c>
      <c r="H1794" s="155"/>
      <c r="I1794" s="33" t="str">
        <f t="shared" si="514"/>
        <v>Cancel</v>
      </c>
      <c r="J1794" s="186" t="s">
        <v>1030</v>
      </c>
      <c r="K1794" s="155" t="s">
        <v>1034</v>
      </c>
      <c r="L1794" s="17" t="s">
        <v>92</v>
      </c>
      <c r="M1794" s="13" t="s">
        <v>60</v>
      </c>
      <c r="N1794" s="13">
        <v>1</v>
      </c>
      <c r="O1794" s="13"/>
      <c r="P1794" s="33" t="str">
        <f t="shared" si="515"/>
        <v>MAIN UNIT</v>
      </c>
      <c r="Q1794" s="13" t="s">
        <v>61</v>
      </c>
      <c r="R1794" s="13" t="s">
        <v>260</v>
      </c>
      <c r="S1794" s="13" t="s">
        <v>261</v>
      </c>
      <c r="T1794" s="13" t="s">
        <v>78</v>
      </c>
      <c r="U1794" s="13" t="s">
        <v>79</v>
      </c>
      <c r="V1794" s="13" t="s">
        <v>1033</v>
      </c>
      <c r="W1794" s="13" t="s">
        <v>64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499582152.5142017</v>
      </c>
      <c r="AJ1794" s="19">
        <f t="shared" si="519"/>
        <v>59520528.679470733</v>
      </c>
      <c r="AK1794" s="20">
        <f t="shared" si="520"/>
        <v>0.11914062257814291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  <c r="AU1794" s="22" t="s">
        <v>3753</v>
      </c>
    </row>
    <row r="1795" spans="1:47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185</v>
      </c>
      <c r="F1795" s="13" t="s">
        <v>185</v>
      </c>
      <c r="G1795" s="152" t="s">
        <v>185</v>
      </c>
      <c r="H1795" s="155"/>
      <c r="I1795" s="33" t="str">
        <f t="shared" si="514"/>
        <v>Cancel</v>
      </c>
      <c r="J1795" s="186" t="s">
        <v>2065</v>
      </c>
      <c r="K1795" s="155" t="s">
        <v>2066</v>
      </c>
      <c r="L1795" s="17" t="s">
        <v>67</v>
      </c>
      <c r="M1795" s="13" t="s">
        <v>60</v>
      </c>
      <c r="N1795" s="13">
        <v>1</v>
      </c>
      <c r="O1795" s="13"/>
      <c r="P1795" s="33" t="str">
        <f t="shared" si="515"/>
        <v>MAIN UNIT</v>
      </c>
      <c r="Q1795" s="13" t="s">
        <v>68</v>
      </c>
      <c r="R1795" s="13" t="s">
        <v>62</v>
      </c>
      <c r="S1795" s="13" t="s">
        <v>49</v>
      </c>
      <c r="T1795" s="13" t="s">
        <v>78</v>
      </c>
      <c r="U1795" s="13" t="s">
        <v>79</v>
      </c>
      <c r="V1795" s="13" t="s">
        <v>112</v>
      </c>
      <c r="W1795" s="13" t="s">
        <v>109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499582152.5142017</v>
      </c>
      <c r="AJ1795" s="19">
        <f t="shared" si="519"/>
        <v>59520528.679470733</v>
      </c>
      <c r="AK1795" s="20">
        <f t="shared" si="520"/>
        <v>0.11914062257814291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  <c r="AU1795" s="22" t="s">
        <v>3751</v>
      </c>
    </row>
    <row r="1796" spans="1:47" s="12" customFormat="1">
      <c r="A1796" s="33" t="str">
        <f t="shared" si="512"/>
        <v>cancel</v>
      </c>
      <c r="B1796" s="152"/>
      <c r="C1796" s="152" t="s">
        <v>185</v>
      </c>
      <c r="D1796" s="33" t="str">
        <f t="shared" si="513"/>
        <v/>
      </c>
      <c r="E1796" s="33" t="s">
        <v>185</v>
      </c>
      <c r="F1796" s="13" t="s">
        <v>185</v>
      </c>
      <c r="G1796" s="152" t="s">
        <v>185</v>
      </c>
      <c r="H1796" s="155"/>
      <c r="I1796" s="33" t="str">
        <f t="shared" si="514"/>
        <v>Cancel</v>
      </c>
      <c r="J1796" s="186" t="s">
        <v>2681</v>
      </c>
      <c r="K1796" s="155" t="s">
        <v>2682</v>
      </c>
      <c r="L1796" s="17" t="s">
        <v>92</v>
      </c>
      <c r="M1796" s="13" t="s">
        <v>60</v>
      </c>
      <c r="N1796" s="13">
        <v>1</v>
      </c>
      <c r="O1796" s="13"/>
      <c r="P1796" s="33" t="str">
        <f t="shared" si="515"/>
        <v>MAIN UNIT</v>
      </c>
      <c r="Q1796" s="13" t="s">
        <v>61</v>
      </c>
      <c r="R1796" s="13" t="s">
        <v>62</v>
      </c>
      <c r="S1796" s="13" t="s">
        <v>50</v>
      </c>
      <c r="T1796" s="13" t="s">
        <v>93</v>
      </c>
      <c r="U1796" s="13" t="s">
        <v>70</v>
      </c>
      <c r="V1796" s="13" t="s">
        <v>169</v>
      </c>
      <c r="W1796" s="13" t="s">
        <v>64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499582152.5142017</v>
      </c>
      <c r="AJ1796" s="19">
        <f t="shared" si="519"/>
        <v>59520528.679470733</v>
      </c>
      <c r="AK1796" s="20">
        <f t="shared" si="520"/>
        <v>0.11914062257814291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  <c r="AU1796" s="22" t="s">
        <v>3240</v>
      </c>
    </row>
    <row r="1797" spans="1:47" s="12" customFormat="1">
      <c r="A1797" s="33" t="str">
        <f t="shared" si="512"/>
        <v>cancel</v>
      </c>
      <c r="B1797" s="152"/>
      <c r="C1797" s="152" t="s">
        <v>185</v>
      </c>
      <c r="D1797" s="33" t="str">
        <f t="shared" si="513"/>
        <v/>
      </c>
      <c r="E1797" s="33" t="s">
        <v>185</v>
      </c>
      <c r="F1797" s="13" t="s">
        <v>185</v>
      </c>
      <c r="G1797" s="152" t="s">
        <v>185</v>
      </c>
      <c r="H1797" s="155"/>
      <c r="I1797" s="33" t="str">
        <f t="shared" si="514"/>
        <v>Cancel</v>
      </c>
      <c r="J1797" s="186" t="s">
        <v>2681</v>
      </c>
      <c r="K1797" s="155" t="s">
        <v>2682</v>
      </c>
      <c r="L1797" s="17" t="s">
        <v>67</v>
      </c>
      <c r="M1797" s="13" t="s">
        <v>60</v>
      </c>
      <c r="N1797" s="13">
        <v>1</v>
      </c>
      <c r="O1797" s="13"/>
      <c r="P1797" s="33" t="str">
        <f t="shared" si="515"/>
        <v>MAIN UNIT</v>
      </c>
      <c r="Q1797" s="13" t="s">
        <v>61</v>
      </c>
      <c r="R1797" s="13" t="s">
        <v>62</v>
      </c>
      <c r="S1797" s="13" t="s">
        <v>50</v>
      </c>
      <c r="T1797" s="13" t="s">
        <v>93</v>
      </c>
      <c r="U1797" s="13" t="s">
        <v>70</v>
      </c>
      <c r="V1797" s="13" t="s">
        <v>169</v>
      </c>
      <c r="W1797" s="13" t="s">
        <v>64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499582152.5142017</v>
      </c>
      <c r="AJ1797" s="19">
        <f t="shared" si="519"/>
        <v>59520528.679470733</v>
      </c>
      <c r="AK1797" s="20">
        <f t="shared" si="520"/>
        <v>0.11914062257814291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  <c r="AU1797" s="22" t="s">
        <v>3240</v>
      </c>
    </row>
    <row r="1798" spans="1:47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47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641</v>
      </c>
      <c r="K1798" s="155" t="s">
        <v>642</v>
      </c>
      <c r="L1798" s="17" t="s">
        <v>92</v>
      </c>
      <c r="M1798" s="13" t="s">
        <v>60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61</v>
      </c>
      <c r="R1798" s="13" t="s">
        <v>62</v>
      </c>
      <c r="S1798" s="13" t="s">
        <v>49</v>
      </c>
      <c r="T1798" s="13" t="s">
        <v>249</v>
      </c>
      <c r="U1798" s="13" t="s">
        <v>79</v>
      </c>
      <c r="V1798" s="13" t="s">
        <v>126</v>
      </c>
      <c r="W1798" s="13" t="s">
        <v>109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  <c r="AU1798" s="22" t="s">
        <v>3751</v>
      </c>
    </row>
    <row r="1799" spans="1:47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48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1047</v>
      </c>
      <c r="K1799" s="155" t="s">
        <v>642</v>
      </c>
      <c r="L1799" s="17" t="s">
        <v>92</v>
      </c>
      <c r="M1799" s="13" t="s">
        <v>60</v>
      </c>
      <c r="N1799" s="13">
        <v>1</v>
      </c>
      <c r="O1799" s="13"/>
      <c r="P1799" s="33" t="str">
        <f t="shared" si="535"/>
        <v>MAIN UNIT</v>
      </c>
      <c r="Q1799" s="13" t="s">
        <v>61</v>
      </c>
      <c r="R1799" s="13" t="s">
        <v>62</v>
      </c>
      <c r="S1799" s="13" t="s">
        <v>49</v>
      </c>
      <c r="T1799" s="13" t="s">
        <v>249</v>
      </c>
      <c r="U1799" s="13" t="s">
        <v>79</v>
      </c>
      <c r="V1799" s="13" t="s">
        <v>126</v>
      </c>
      <c r="W1799" s="13" t="s">
        <v>64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  <c r="AU1799" s="22" t="s">
        <v>3751</v>
      </c>
    </row>
    <row r="1800" spans="1:47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48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1047</v>
      </c>
      <c r="K1800" s="155" t="s">
        <v>642</v>
      </c>
      <c r="L1800" s="17" t="s">
        <v>67</v>
      </c>
      <c r="M1800" s="13" t="s">
        <v>60</v>
      </c>
      <c r="N1800" s="13">
        <v>1</v>
      </c>
      <c r="O1800" s="13"/>
      <c r="P1800" s="33" t="str">
        <f t="shared" si="535"/>
        <v>MAIN UNIT</v>
      </c>
      <c r="Q1800" s="13" t="s">
        <v>61</v>
      </c>
      <c r="R1800" s="13" t="s">
        <v>62</v>
      </c>
      <c r="S1800" s="13" t="s">
        <v>49</v>
      </c>
      <c r="T1800" s="13" t="s">
        <v>249</v>
      </c>
      <c r="U1800" s="13" t="s">
        <v>79</v>
      </c>
      <c r="V1800" s="13" t="s">
        <v>126</v>
      </c>
      <c r="W1800" s="13" t="s">
        <v>64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  <c r="AU1800" s="22" t="s">
        <v>3751</v>
      </c>
    </row>
    <row r="1801" spans="1:47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53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1684</v>
      </c>
      <c r="K1801" s="155" t="s">
        <v>1685</v>
      </c>
      <c r="L1801" s="17" t="s">
        <v>92</v>
      </c>
      <c r="M1801" s="13" t="s">
        <v>60</v>
      </c>
      <c r="N1801" s="13">
        <v>1</v>
      </c>
      <c r="O1801" s="13"/>
      <c r="P1801" s="33" t="str">
        <f t="shared" si="535"/>
        <v>MAIN UNIT</v>
      </c>
      <c r="Q1801" s="13" t="s">
        <v>61</v>
      </c>
      <c r="R1801" s="13" t="s">
        <v>62</v>
      </c>
      <c r="S1801" s="13" t="s">
        <v>49</v>
      </c>
      <c r="T1801" s="13" t="s">
        <v>78</v>
      </c>
      <c r="U1801" s="13" t="s">
        <v>79</v>
      </c>
      <c r="V1801" s="13" t="s">
        <v>126</v>
      </c>
      <c r="W1801" s="13" t="s">
        <v>109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  <c r="AU1801" s="22" t="s">
        <v>3752</v>
      </c>
    </row>
    <row r="1802" spans="1:47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53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1684</v>
      </c>
      <c r="K1802" s="155" t="s">
        <v>1685</v>
      </c>
      <c r="L1802" s="17" t="s">
        <v>67</v>
      </c>
      <c r="M1802" s="13" t="s">
        <v>60</v>
      </c>
      <c r="N1802" s="13">
        <v>1</v>
      </c>
      <c r="O1802" s="13"/>
      <c r="P1802" s="33" t="str">
        <f t="shared" si="535"/>
        <v>MAIN UNIT</v>
      </c>
      <c r="Q1802" s="13" t="s">
        <v>61</v>
      </c>
      <c r="R1802" s="13" t="s">
        <v>62</v>
      </c>
      <c r="S1802" s="13" t="s">
        <v>49</v>
      </c>
      <c r="T1802" s="13" t="s">
        <v>78</v>
      </c>
      <c r="U1802" s="13" t="s">
        <v>79</v>
      </c>
      <c r="V1802" s="13" t="s">
        <v>126</v>
      </c>
      <c r="W1802" s="13" t="s">
        <v>109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  <c r="AU1802" s="22" t="s">
        <v>3752</v>
      </c>
    </row>
    <row r="1803" spans="1:47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53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1771</v>
      </c>
      <c r="K1803" s="155" t="s">
        <v>1772</v>
      </c>
      <c r="L1803" s="17" t="s">
        <v>67</v>
      </c>
      <c r="M1803" s="13" t="s">
        <v>60</v>
      </c>
      <c r="N1803" s="13">
        <v>1</v>
      </c>
      <c r="O1803" s="13"/>
      <c r="P1803" s="33" t="str">
        <f t="shared" si="535"/>
        <v>MAIN UNIT</v>
      </c>
      <c r="Q1803" s="13" t="s">
        <v>61</v>
      </c>
      <c r="R1803" s="13" t="s">
        <v>62</v>
      </c>
      <c r="S1803" s="13" t="s">
        <v>49</v>
      </c>
      <c r="T1803" s="13" t="s">
        <v>78</v>
      </c>
      <c r="U1803" s="13" t="s">
        <v>79</v>
      </c>
      <c r="V1803" s="13" t="s">
        <v>311</v>
      </c>
      <c r="W1803" s="13" t="s">
        <v>64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  <c r="AU1803" s="22" t="s">
        <v>3750</v>
      </c>
    </row>
    <row r="1804" spans="1:47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53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1771</v>
      </c>
      <c r="K1804" s="155" t="s">
        <v>1772</v>
      </c>
      <c r="L1804" s="17" t="s">
        <v>67</v>
      </c>
      <c r="M1804" s="13" t="s">
        <v>60</v>
      </c>
      <c r="N1804" s="13">
        <v>1</v>
      </c>
      <c r="O1804" s="13"/>
      <c r="P1804" s="33" t="str">
        <f t="shared" si="535"/>
        <v>MAIN UNIT</v>
      </c>
      <c r="Q1804" s="13" t="s">
        <v>61</v>
      </c>
      <c r="R1804" s="13" t="s">
        <v>62</v>
      </c>
      <c r="S1804" s="13" t="s">
        <v>49</v>
      </c>
      <c r="T1804" s="13" t="s">
        <v>78</v>
      </c>
      <c r="U1804" s="13" t="s">
        <v>79</v>
      </c>
      <c r="V1804" s="13" t="s">
        <v>311</v>
      </c>
      <c r="W1804" s="13" t="s">
        <v>64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  <c r="AU1804" s="22" t="s">
        <v>3750</v>
      </c>
    </row>
    <row r="1805" spans="1:47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53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1771</v>
      </c>
      <c r="K1805" s="155" t="s">
        <v>1772</v>
      </c>
      <c r="L1805" s="17" t="s">
        <v>92</v>
      </c>
      <c r="M1805" s="13" t="s">
        <v>60</v>
      </c>
      <c r="N1805" s="13">
        <v>1</v>
      </c>
      <c r="O1805" s="13"/>
      <c r="P1805" s="33" t="str">
        <f t="shared" si="535"/>
        <v>MAIN UNIT</v>
      </c>
      <c r="Q1805" s="13" t="s">
        <v>61</v>
      </c>
      <c r="R1805" s="13" t="s">
        <v>62</v>
      </c>
      <c r="S1805" s="13" t="s">
        <v>49</v>
      </c>
      <c r="T1805" s="13" t="s">
        <v>78</v>
      </c>
      <c r="U1805" s="13" t="s">
        <v>79</v>
      </c>
      <c r="V1805" s="13" t="s">
        <v>311</v>
      </c>
      <c r="W1805" s="13" t="s">
        <v>64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  <c r="AU1805" s="22" t="s">
        <v>3750</v>
      </c>
    </row>
    <row r="1806" spans="1:47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53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1771</v>
      </c>
      <c r="K1806" s="155" t="s">
        <v>1772</v>
      </c>
      <c r="L1806" s="17" t="s">
        <v>92</v>
      </c>
      <c r="M1806" s="13" t="s">
        <v>60</v>
      </c>
      <c r="N1806" s="13">
        <v>1</v>
      </c>
      <c r="O1806" s="13"/>
      <c r="P1806" s="33" t="str">
        <f t="shared" si="535"/>
        <v>MAIN UNIT</v>
      </c>
      <c r="Q1806" s="13" t="s">
        <v>61</v>
      </c>
      <c r="R1806" s="13" t="s">
        <v>62</v>
      </c>
      <c r="S1806" s="13" t="s">
        <v>49</v>
      </c>
      <c r="T1806" s="13" t="s">
        <v>78</v>
      </c>
      <c r="U1806" s="13" t="s">
        <v>79</v>
      </c>
      <c r="V1806" s="13" t="s">
        <v>311</v>
      </c>
      <c r="W1806" s="13" t="s">
        <v>64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  <c r="AU1806" s="22" t="s">
        <v>3750</v>
      </c>
    </row>
    <row r="1807" spans="1:47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53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2986</v>
      </c>
      <c r="K1807" s="155" t="s">
        <v>2987</v>
      </c>
      <c r="L1807" s="17" t="s">
        <v>2956</v>
      </c>
      <c r="M1807" s="13" t="s">
        <v>2832</v>
      </c>
      <c r="N1807" s="13">
        <v>1</v>
      </c>
      <c r="O1807" s="13"/>
      <c r="P1807" s="33" t="str">
        <f t="shared" si="535"/>
        <v>MAIN UNIT</v>
      </c>
      <c r="Q1807" s="13" t="s">
        <v>68</v>
      </c>
      <c r="R1807" s="13" t="s">
        <v>2055</v>
      </c>
      <c r="S1807" s="13" t="s">
        <v>52</v>
      </c>
      <c r="T1807" s="13" t="s">
        <v>176</v>
      </c>
      <c r="U1807" s="13" t="s">
        <v>177</v>
      </c>
      <c r="V1807" s="13" t="s">
        <v>178</v>
      </c>
      <c r="W1807" s="13" t="s">
        <v>64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  <c r="AU1807" s="22" t="s">
        <v>3240</v>
      </c>
    </row>
    <row r="1808" spans="1:47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53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2986</v>
      </c>
      <c r="K1808" s="155" t="s">
        <v>2987</v>
      </c>
      <c r="L1808" s="17" t="s">
        <v>2956</v>
      </c>
      <c r="M1808" s="13" t="s">
        <v>2832</v>
      </c>
      <c r="N1808" s="13">
        <v>1</v>
      </c>
      <c r="O1808" s="13"/>
      <c r="P1808" s="33" t="str">
        <f t="shared" si="535"/>
        <v>MAIN UNIT</v>
      </c>
      <c r="Q1808" s="13" t="s">
        <v>68</v>
      </c>
      <c r="R1808" s="13" t="s">
        <v>2055</v>
      </c>
      <c r="S1808" s="13" t="s">
        <v>52</v>
      </c>
      <c r="T1808" s="13" t="s">
        <v>176</v>
      </c>
      <c r="U1808" s="13" t="s">
        <v>177</v>
      </c>
      <c r="V1808" s="13" t="s">
        <v>178</v>
      </c>
      <c r="W1808" s="13" t="s">
        <v>64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  <c r="AU1808" s="22" t="s">
        <v>3240</v>
      </c>
    </row>
    <row r="1809" spans="1:47" s="12" customFormat="1">
      <c r="A1809" s="33" t="str">
        <f t="shared" si="532"/>
        <v>cancel</v>
      </c>
      <c r="B1809" s="152"/>
      <c r="C1809" s="152" t="s">
        <v>185</v>
      </c>
      <c r="D1809" s="33" t="str">
        <f t="shared" si="533"/>
        <v/>
      </c>
      <c r="E1809" s="33" t="s">
        <v>185</v>
      </c>
      <c r="F1809" s="13" t="s">
        <v>185</v>
      </c>
      <c r="G1809" s="152" t="s">
        <v>1616</v>
      </c>
      <c r="H1809" s="155" t="s">
        <v>1617</v>
      </c>
      <c r="I1809" s="33" t="str">
        <f t="shared" si="534"/>
        <v>Cancel</v>
      </c>
      <c r="J1809" s="186" t="s">
        <v>2756</v>
      </c>
      <c r="K1809" s="155" t="s">
        <v>2757</v>
      </c>
      <c r="L1809" s="17" t="s">
        <v>67</v>
      </c>
      <c r="M1809" s="13" t="s">
        <v>60</v>
      </c>
      <c r="N1809" s="13">
        <v>1</v>
      </c>
      <c r="O1809" s="13"/>
      <c r="P1809" s="33" t="str">
        <f t="shared" si="535"/>
        <v>MAIN UNIT</v>
      </c>
      <c r="Q1809" s="13" t="s">
        <v>68</v>
      </c>
      <c r="R1809" s="13" t="s">
        <v>62</v>
      </c>
      <c r="S1809" s="13" t="s">
        <v>49</v>
      </c>
      <c r="T1809" s="13" t="s">
        <v>78</v>
      </c>
      <c r="U1809" s="13" t="s">
        <v>79</v>
      </c>
      <c r="V1809" s="13" t="s">
        <v>112</v>
      </c>
      <c r="W1809" s="13" t="s">
        <v>109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499582152.5142017</v>
      </c>
      <c r="AJ1809" s="19">
        <f t="shared" si="539"/>
        <v>59520528.679470733</v>
      </c>
      <c r="AK1809" s="20">
        <f t="shared" si="540"/>
        <v>0.11914062257814291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  <c r="AU1809" s="22" t="s">
        <v>3751</v>
      </c>
    </row>
    <row r="1810" spans="1:47" s="12" customFormat="1">
      <c r="A1810" s="33" t="str">
        <f t="shared" si="532"/>
        <v>cancel</v>
      </c>
      <c r="B1810" s="152"/>
      <c r="C1810" s="152" t="s">
        <v>185</v>
      </c>
      <c r="D1810" s="33" t="str">
        <f t="shared" si="533"/>
        <v/>
      </c>
      <c r="E1810" s="33" t="s">
        <v>185</v>
      </c>
      <c r="F1810" s="13" t="s">
        <v>185</v>
      </c>
      <c r="G1810" s="152" t="s">
        <v>185</v>
      </c>
      <c r="H1810" s="155" t="s">
        <v>2758</v>
      </c>
      <c r="I1810" s="33" t="str">
        <f t="shared" si="534"/>
        <v>Cancel</v>
      </c>
      <c r="J1810" s="186" t="s">
        <v>2759</v>
      </c>
      <c r="K1810" s="155" t="s">
        <v>2757</v>
      </c>
      <c r="L1810" s="17" t="s">
        <v>92</v>
      </c>
      <c r="M1810" s="13" t="s">
        <v>60</v>
      </c>
      <c r="N1810" s="13">
        <v>1</v>
      </c>
      <c r="O1810" s="13"/>
      <c r="P1810" s="33" t="str">
        <f t="shared" si="535"/>
        <v>MAIN UNIT</v>
      </c>
      <c r="Q1810" s="13" t="s">
        <v>68</v>
      </c>
      <c r="R1810" s="13" t="s">
        <v>62</v>
      </c>
      <c r="S1810" s="13" t="s">
        <v>49</v>
      </c>
      <c r="T1810" s="13" t="s">
        <v>78</v>
      </c>
      <c r="U1810" s="13" t="s">
        <v>79</v>
      </c>
      <c r="V1810" s="13" t="s">
        <v>112</v>
      </c>
      <c r="W1810" s="13" t="s">
        <v>109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499582152.5142017</v>
      </c>
      <c r="AJ1810" s="19">
        <f t="shared" si="539"/>
        <v>59520528.679470733</v>
      </c>
      <c r="AK1810" s="20">
        <f t="shared" si="540"/>
        <v>0.11914062257814291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  <c r="AU1810" s="22" t="s">
        <v>3751</v>
      </c>
    </row>
    <row r="1811" spans="1:47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41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382</v>
      </c>
      <c r="K1811" s="155" t="s">
        <v>383</v>
      </c>
      <c r="L1811" s="17" t="s">
        <v>67</v>
      </c>
      <c r="M1811" s="13" t="s">
        <v>60</v>
      </c>
      <c r="N1811" s="13">
        <v>1</v>
      </c>
      <c r="O1811" s="13"/>
      <c r="P1811" s="33" t="str">
        <f t="shared" si="535"/>
        <v>MAIN UNIT</v>
      </c>
      <c r="Q1811" s="13" t="s">
        <v>68</v>
      </c>
      <c r="R1811" s="13" t="s">
        <v>62</v>
      </c>
      <c r="S1811" s="13" t="s">
        <v>370</v>
      </c>
      <c r="T1811" s="13" t="s">
        <v>78</v>
      </c>
      <c r="U1811" s="13" t="s">
        <v>79</v>
      </c>
      <c r="V1811" s="13" t="s">
        <v>134</v>
      </c>
      <c r="W1811" s="13" t="s">
        <v>64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  <c r="AU1811" s="22" t="s">
        <v>3750</v>
      </c>
    </row>
    <row r="1812" spans="1:47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41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536</v>
      </c>
      <c r="K1812" s="155" t="s">
        <v>537</v>
      </c>
      <c r="L1812" s="17" t="s">
        <v>92</v>
      </c>
      <c r="M1812" s="13" t="s">
        <v>60</v>
      </c>
      <c r="N1812" s="13">
        <v>1</v>
      </c>
      <c r="O1812" s="13"/>
      <c r="P1812" s="33" t="str">
        <f t="shared" si="535"/>
        <v>MAIN UNIT</v>
      </c>
      <c r="Q1812" s="13" t="s">
        <v>61</v>
      </c>
      <c r="R1812" s="13" t="s">
        <v>538</v>
      </c>
      <c r="S1812" s="13" t="s">
        <v>49</v>
      </c>
      <c r="T1812" s="13" t="s">
        <v>78</v>
      </c>
      <c r="U1812" s="13" t="s">
        <v>79</v>
      </c>
      <c r="V1812" s="13" t="s">
        <v>134</v>
      </c>
      <c r="W1812" s="13" t="s">
        <v>64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  <c r="AU1812" s="22" t="s">
        <v>3750</v>
      </c>
    </row>
    <row r="1813" spans="1:47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185</v>
      </c>
      <c r="F1813" s="13" t="s">
        <v>185</v>
      </c>
      <c r="G1813" s="152" t="s">
        <v>185</v>
      </c>
      <c r="H1813" s="155"/>
      <c r="I1813" s="33" t="str">
        <f t="shared" si="534"/>
        <v>Cancel</v>
      </c>
      <c r="J1813" s="186" t="s">
        <v>590</v>
      </c>
      <c r="K1813" s="155" t="s">
        <v>591</v>
      </c>
      <c r="L1813" s="17" t="s">
        <v>92</v>
      </c>
      <c r="M1813" s="13" t="s">
        <v>60</v>
      </c>
      <c r="N1813" s="13">
        <v>2</v>
      </c>
      <c r="O1813" s="13"/>
      <c r="P1813" s="33" t="str">
        <f t="shared" si="535"/>
        <v>MAIN UNIT</v>
      </c>
      <c r="Q1813" s="13" t="s">
        <v>61</v>
      </c>
      <c r="R1813" s="13" t="s">
        <v>62</v>
      </c>
      <c r="S1813" s="13" t="s">
        <v>49</v>
      </c>
      <c r="T1813" s="13" t="s">
        <v>78</v>
      </c>
      <c r="U1813" s="13" t="s">
        <v>79</v>
      </c>
      <c r="V1813" s="13" t="s">
        <v>126</v>
      </c>
      <c r="W1813" s="13" t="s">
        <v>109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499582152.5142017</v>
      </c>
      <c r="AJ1813" s="19">
        <f t="shared" si="539"/>
        <v>59520528.679470733</v>
      </c>
      <c r="AK1813" s="20">
        <f t="shared" si="540"/>
        <v>0.11914062257814291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  <c r="AU1813" s="22" t="s">
        <v>3751</v>
      </c>
    </row>
    <row r="1814" spans="1:47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48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1241</v>
      </c>
      <c r="K1814" s="155" t="s">
        <v>1242</v>
      </c>
      <c r="L1814" s="17" t="s">
        <v>92</v>
      </c>
      <c r="M1814" s="13" t="s">
        <v>60</v>
      </c>
      <c r="N1814" s="13">
        <v>1</v>
      </c>
      <c r="O1814" s="13"/>
      <c r="P1814" s="33" t="str">
        <f t="shared" si="535"/>
        <v>MAIN UNIT</v>
      </c>
      <c r="Q1814" s="13" t="s">
        <v>61</v>
      </c>
      <c r="R1814" s="13" t="s">
        <v>62</v>
      </c>
      <c r="S1814" s="13" t="s">
        <v>49</v>
      </c>
      <c r="T1814" s="13" t="s">
        <v>78</v>
      </c>
      <c r="U1814" s="13" t="s">
        <v>79</v>
      </c>
      <c r="V1814" s="13" t="s">
        <v>1186</v>
      </c>
      <c r="W1814" s="13" t="s">
        <v>109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  <c r="AU1814" s="22" t="s">
        <v>3751</v>
      </c>
    </row>
    <row r="1815" spans="1:47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48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1241</v>
      </c>
      <c r="K1815" s="155" t="s">
        <v>1242</v>
      </c>
      <c r="L1815" s="17" t="s">
        <v>67</v>
      </c>
      <c r="M1815" s="13" t="s">
        <v>60</v>
      </c>
      <c r="N1815" s="13">
        <v>1</v>
      </c>
      <c r="O1815" s="13"/>
      <c r="P1815" s="33" t="str">
        <f t="shared" si="535"/>
        <v>MAIN UNIT</v>
      </c>
      <c r="Q1815" s="13" t="s">
        <v>61</v>
      </c>
      <c r="R1815" s="13" t="s">
        <v>62</v>
      </c>
      <c r="S1815" s="13" t="s">
        <v>49</v>
      </c>
      <c r="T1815" s="13" t="s">
        <v>78</v>
      </c>
      <c r="U1815" s="13" t="s">
        <v>79</v>
      </c>
      <c r="V1815" s="13" t="s">
        <v>1186</v>
      </c>
      <c r="W1815" s="13" t="s">
        <v>109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  <c r="AU1815" s="22" t="s">
        <v>3751</v>
      </c>
    </row>
    <row r="1816" spans="1:47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185</v>
      </c>
      <c r="F1816" s="13" t="s">
        <v>185</v>
      </c>
      <c r="G1816" s="152" t="s">
        <v>185</v>
      </c>
      <c r="H1816" s="155"/>
      <c r="I1816" s="33" t="str">
        <f t="shared" si="534"/>
        <v>Cancel</v>
      </c>
      <c r="J1816" s="186" t="s">
        <v>1633</v>
      </c>
      <c r="K1816" s="155" t="s">
        <v>1634</v>
      </c>
      <c r="L1816" s="17" t="s">
        <v>92</v>
      </c>
      <c r="M1816" s="13" t="s">
        <v>60</v>
      </c>
      <c r="N1816" s="13">
        <v>1</v>
      </c>
      <c r="O1816" s="13"/>
      <c r="P1816" s="33" t="str">
        <f t="shared" si="535"/>
        <v>MAIN UNIT</v>
      </c>
      <c r="Q1816" s="13" t="s">
        <v>61</v>
      </c>
      <c r="R1816" s="13" t="s">
        <v>62</v>
      </c>
      <c r="S1816" s="13" t="s">
        <v>49</v>
      </c>
      <c r="T1816" s="13" t="s">
        <v>78</v>
      </c>
      <c r="U1816" s="13" t="s">
        <v>79</v>
      </c>
      <c r="V1816" s="13" t="s">
        <v>126</v>
      </c>
      <c r="W1816" s="13" t="s">
        <v>109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499582152.5142017</v>
      </c>
      <c r="AJ1816" s="19">
        <f t="shared" si="539"/>
        <v>59520528.679470733</v>
      </c>
      <c r="AK1816" s="20">
        <f t="shared" si="540"/>
        <v>0.11914062257814291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  <c r="AU1816" s="22" t="s">
        <v>3752</v>
      </c>
    </row>
    <row r="1817" spans="1:47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185</v>
      </c>
      <c r="F1817" s="13" t="s">
        <v>185</v>
      </c>
      <c r="G1817" s="152" t="s">
        <v>185</v>
      </c>
      <c r="H1817" s="155"/>
      <c r="I1817" s="33" t="str">
        <f t="shared" si="534"/>
        <v>Cancel</v>
      </c>
      <c r="J1817" s="186" t="s">
        <v>1633</v>
      </c>
      <c r="K1817" s="155" t="s">
        <v>1634</v>
      </c>
      <c r="L1817" s="17" t="s">
        <v>92</v>
      </c>
      <c r="M1817" s="13" t="s">
        <v>60</v>
      </c>
      <c r="N1817" s="13">
        <v>1</v>
      </c>
      <c r="O1817" s="13"/>
      <c r="P1817" s="33" t="str">
        <f t="shared" si="535"/>
        <v>MAIN UNIT</v>
      </c>
      <c r="Q1817" s="13" t="s">
        <v>61</v>
      </c>
      <c r="R1817" s="13" t="s">
        <v>62</v>
      </c>
      <c r="S1817" s="13" t="s">
        <v>49</v>
      </c>
      <c r="T1817" s="13" t="s">
        <v>78</v>
      </c>
      <c r="U1817" s="13" t="s">
        <v>79</v>
      </c>
      <c r="V1817" s="13" t="s">
        <v>126</v>
      </c>
      <c r="W1817" s="13" t="s">
        <v>109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499582152.5142017</v>
      </c>
      <c r="AJ1817" s="19">
        <f t="shared" si="539"/>
        <v>59520528.679470733</v>
      </c>
      <c r="AK1817" s="20">
        <f t="shared" si="540"/>
        <v>0.11914062257814291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  <c r="AU1817" s="22" t="s">
        <v>3752</v>
      </c>
    </row>
    <row r="1818" spans="1:47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185</v>
      </c>
      <c r="F1818" s="13" t="s">
        <v>185</v>
      </c>
      <c r="G1818" s="152" t="s">
        <v>185</v>
      </c>
      <c r="H1818" s="155"/>
      <c r="I1818" s="33" t="str">
        <f t="shared" si="534"/>
        <v>Cancel</v>
      </c>
      <c r="J1818" s="186" t="s">
        <v>1633</v>
      </c>
      <c r="K1818" s="155" t="s">
        <v>1634</v>
      </c>
      <c r="L1818" s="17" t="s">
        <v>92</v>
      </c>
      <c r="M1818" s="13" t="s">
        <v>60</v>
      </c>
      <c r="N1818" s="13">
        <v>1</v>
      </c>
      <c r="O1818" s="13"/>
      <c r="P1818" s="33" t="str">
        <f t="shared" si="535"/>
        <v>MAIN UNIT</v>
      </c>
      <c r="Q1818" s="13" t="s">
        <v>61</v>
      </c>
      <c r="R1818" s="13" t="s">
        <v>62</v>
      </c>
      <c r="S1818" s="13" t="s">
        <v>49</v>
      </c>
      <c r="T1818" s="13" t="s">
        <v>78</v>
      </c>
      <c r="U1818" s="13" t="s">
        <v>79</v>
      </c>
      <c r="V1818" s="13" t="s">
        <v>126</v>
      </c>
      <c r="W1818" s="13" t="s">
        <v>109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499582152.5142017</v>
      </c>
      <c r="AJ1818" s="19">
        <f t="shared" si="539"/>
        <v>59520528.679470733</v>
      </c>
      <c r="AK1818" s="20">
        <f t="shared" si="540"/>
        <v>0.11914062257814291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  <c r="AU1818" s="22" t="s">
        <v>3752</v>
      </c>
    </row>
    <row r="1819" spans="1:47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185</v>
      </c>
      <c r="F1819" s="13" t="s">
        <v>185</v>
      </c>
      <c r="G1819" s="152" t="s">
        <v>185</v>
      </c>
      <c r="H1819" s="155"/>
      <c r="I1819" s="33" t="str">
        <f t="shared" si="534"/>
        <v>Cancel</v>
      </c>
      <c r="J1819" s="186" t="s">
        <v>1633</v>
      </c>
      <c r="K1819" s="155" t="s">
        <v>1634</v>
      </c>
      <c r="L1819" s="17" t="s">
        <v>92</v>
      </c>
      <c r="M1819" s="13" t="s">
        <v>60</v>
      </c>
      <c r="N1819" s="13">
        <v>1</v>
      </c>
      <c r="O1819" s="13"/>
      <c r="P1819" s="33" t="str">
        <f t="shared" si="535"/>
        <v>MAIN UNIT</v>
      </c>
      <c r="Q1819" s="13" t="s">
        <v>61</v>
      </c>
      <c r="R1819" s="13" t="s">
        <v>62</v>
      </c>
      <c r="S1819" s="13" t="s">
        <v>49</v>
      </c>
      <c r="T1819" s="13" t="s">
        <v>78</v>
      </c>
      <c r="U1819" s="13" t="s">
        <v>79</v>
      </c>
      <c r="V1819" s="13" t="s">
        <v>126</v>
      </c>
      <c r="W1819" s="13" t="s">
        <v>109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499582152.5142017</v>
      </c>
      <c r="AJ1819" s="19">
        <f t="shared" si="539"/>
        <v>59520528.679470733</v>
      </c>
      <c r="AK1819" s="20">
        <f t="shared" si="540"/>
        <v>0.11914062257814291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  <c r="AU1819" s="22" t="s">
        <v>3752</v>
      </c>
    </row>
    <row r="1820" spans="1:47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185</v>
      </c>
      <c r="F1820" s="13" t="s">
        <v>185</v>
      </c>
      <c r="G1820" s="152" t="s">
        <v>185</v>
      </c>
      <c r="H1820" s="155"/>
      <c r="I1820" s="33" t="str">
        <f t="shared" si="534"/>
        <v>Cancel</v>
      </c>
      <c r="J1820" s="186" t="s">
        <v>1633</v>
      </c>
      <c r="K1820" s="155" t="s">
        <v>1634</v>
      </c>
      <c r="L1820" s="17" t="s">
        <v>67</v>
      </c>
      <c r="M1820" s="13" t="s">
        <v>60</v>
      </c>
      <c r="N1820" s="13">
        <v>1</v>
      </c>
      <c r="O1820" s="13"/>
      <c r="P1820" s="33" t="str">
        <f t="shared" si="535"/>
        <v>MAIN UNIT</v>
      </c>
      <c r="Q1820" s="13" t="s">
        <v>61</v>
      </c>
      <c r="R1820" s="13" t="s">
        <v>62</v>
      </c>
      <c r="S1820" s="13" t="s">
        <v>49</v>
      </c>
      <c r="T1820" s="13" t="s">
        <v>78</v>
      </c>
      <c r="U1820" s="13" t="s">
        <v>79</v>
      </c>
      <c r="V1820" s="13" t="s">
        <v>126</v>
      </c>
      <c r="W1820" s="13" t="s">
        <v>109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499582152.5142017</v>
      </c>
      <c r="AJ1820" s="19">
        <f t="shared" si="539"/>
        <v>59520528.679470733</v>
      </c>
      <c r="AK1820" s="20">
        <f t="shared" si="540"/>
        <v>0.11914062257814291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  <c r="AU1820" s="22" t="s">
        <v>3752</v>
      </c>
    </row>
    <row r="1821" spans="1:47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185</v>
      </c>
      <c r="F1821" s="13" t="s">
        <v>185</v>
      </c>
      <c r="G1821" s="152" t="s">
        <v>185</v>
      </c>
      <c r="H1821" s="155"/>
      <c r="I1821" s="33" t="str">
        <f t="shared" si="534"/>
        <v>Cancel</v>
      </c>
      <c r="J1821" s="186" t="s">
        <v>1633</v>
      </c>
      <c r="K1821" s="155" t="s">
        <v>1634</v>
      </c>
      <c r="L1821" s="17" t="s">
        <v>67</v>
      </c>
      <c r="M1821" s="13" t="s">
        <v>60</v>
      </c>
      <c r="N1821" s="13">
        <v>1</v>
      </c>
      <c r="O1821" s="13"/>
      <c r="P1821" s="33" t="str">
        <f t="shared" si="535"/>
        <v>MAIN UNIT</v>
      </c>
      <c r="Q1821" s="13" t="s">
        <v>61</v>
      </c>
      <c r="R1821" s="13" t="s">
        <v>62</v>
      </c>
      <c r="S1821" s="13" t="s">
        <v>49</v>
      </c>
      <c r="T1821" s="13" t="s">
        <v>78</v>
      </c>
      <c r="U1821" s="13" t="s">
        <v>79</v>
      </c>
      <c r="V1821" s="13" t="s">
        <v>126</v>
      </c>
      <c r="W1821" s="13" t="s">
        <v>109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499582152.5142017</v>
      </c>
      <c r="AJ1821" s="19">
        <f t="shared" si="539"/>
        <v>59520528.679470733</v>
      </c>
      <c r="AK1821" s="20">
        <f t="shared" si="540"/>
        <v>0.11914062257814291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  <c r="AU1821" s="22" t="s">
        <v>3752</v>
      </c>
    </row>
    <row r="1822" spans="1:47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185</v>
      </c>
      <c r="F1822" s="13" t="s">
        <v>185</v>
      </c>
      <c r="G1822" s="152" t="s">
        <v>185</v>
      </c>
      <c r="H1822" s="155"/>
      <c r="I1822" s="33" t="str">
        <f t="shared" si="534"/>
        <v>Cancel</v>
      </c>
      <c r="J1822" s="186" t="s">
        <v>1633</v>
      </c>
      <c r="K1822" s="155" t="s">
        <v>1634</v>
      </c>
      <c r="L1822" s="17" t="s">
        <v>67</v>
      </c>
      <c r="M1822" s="13" t="s">
        <v>60</v>
      </c>
      <c r="N1822" s="13">
        <v>1</v>
      </c>
      <c r="O1822" s="13"/>
      <c r="P1822" s="33" t="str">
        <f t="shared" si="535"/>
        <v>MAIN UNIT</v>
      </c>
      <c r="Q1822" s="13" t="s">
        <v>61</v>
      </c>
      <c r="R1822" s="13" t="s">
        <v>62</v>
      </c>
      <c r="S1822" s="13" t="s">
        <v>49</v>
      </c>
      <c r="T1822" s="13" t="s">
        <v>78</v>
      </c>
      <c r="U1822" s="13" t="s">
        <v>79</v>
      </c>
      <c r="V1822" s="13" t="s">
        <v>126</v>
      </c>
      <c r="W1822" s="13" t="s">
        <v>109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499582152.5142017</v>
      </c>
      <c r="AJ1822" s="19">
        <f t="shared" si="539"/>
        <v>59520528.679470733</v>
      </c>
      <c r="AK1822" s="20">
        <f t="shared" si="540"/>
        <v>0.11914062257814291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  <c r="AU1822" s="22" t="s">
        <v>3752</v>
      </c>
    </row>
    <row r="1823" spans="1:47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185</v>
      </c>
      <c r="F1823" s="13" t="s">
        <v>185</v>
      </c>
      <c r="G1823" s="152" t="s">
        <v>185</v>
      </c>
      <c r="H1823" s="155"/>
      <c r="I1823" s="33" t="str">
        <f t="shared" si="534"/>
        <v>Cancel</v>
      </c>
      <c r="J1823" s="186" t="s">
        <v>1633</v>
      </c>
      <c r="K1823" s="155" t="s">
        <v>1634</v>
      </c>
      <c r="L1823" s="17" t="s">
        <v>67</v>
      </c>
      <c r="M1823" s="13" t="s">
        <v>60</v>
      </c>
      <c r="N1823" s="13">
        <v>1</v>
      </c>
      <c r="O1823" s="13"/>
      <c r="P1823" s="33" t="str">
        <f t="shared" si="535"/>
        <v>MAIN UNIT</v>
      </c>
      <c r="Q1823" s="13" t="s">
        <v>61</v>
      </c>
      <c r="R1823" s="13" t="s">
        <v>62</v>
      </c>
      <c r="S1823" s="13" t="s">
        <v>49</v>
      </c>
      <c r="T1823" s="13" t="s">
        <v>78</v>
      </c>
      <c r="U1823" s="13" t="s">
        <v>79</v>
      </c>
      <c r="V1823" s="13" t="s">
        <v>126</v>
      </c>
      <c r="W1823" s="13" t="s">
        <v>109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499582152.5142017</v>
      </c>
      <c r="AJ1823" s="19">
        <f t="shared" si="539"/>
        <v>59520528.679470733</v>
      </c>
      <c r="AK1823" s="20">
        <f t="shared" si="540"/>
        <v>0.11914062257814291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  <c r="AU1823" s="22" t="s">
        <v>3752</v>
      </c>
    </row>
    <row r="1824" spans="1:47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185</v>
      </c>
      <c r="F1824" s="13" t="s">
        <v>185</v>
      </c>
      <c r="G1824" s="152" t="s">
        <v>185</v>
      </c>
      <c r="H1824" s="155"/>
      <c r="I1824" s="33" t="str">
        <f t="shared" si="534"/>
        <v>Cancel</v>
      </c>
      <c r="J1824" s="186" t="s">
        <v>1635</v>
      </c>
      <c r="K1824" s="155" t="s">
        <v>1634</v>
      </c>
      <c r="L1824" s="17" t="s">
        <v>92</v>
      </c>
      <c r="M1824" s="13" t="s">
        <v>60</v>
      </c>
      <c r="N1824" s="13">
        <v>1</v>
      </c>
      <c r="O1824" s="13"/>
      <c r="P1824" s="33" t="str">
        <f t="shared" si="535"/>
        <v>MAIN UNIT</v>
      </c>
      <c r="Q1824" s="13" t="s">
        <v>61</v>
      </c>
      <c r="R1824" s="13" t="s">
        <v>62</v>
      </c>
      <c r="S1824" s="13" t="s">
        <v>49</v>
      </c>
      <c r="T1824" s="13" t="s">
        <v>78</v>
      </c>
      <c r="U1824" s="13" t="s">
        <v>79</v>
      </c>
      <c r="V1824" s="13" t="s">
        <v>126</v>
      </c>
      <c r="W1824" s="13" t="s">
        <v>109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499582152.5142017</v>
      </c>
      <c r="AJ1824" s="19">
        <f t="shared" si="539"/>
        <v>59520528.679470733</v>
      </c>
      <c r="AK1824" s="20">
        <f t="shared" si="540"/>
        <v>0.11914062257814291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  <c r="AU1824" s="22" t="s">
        <v>3752</v>
      </c>
    </row>
    <row r="1825" spans="1:47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185</v>
      </c>
      <c r="F1825" s="13" t="s">
        <v>185</v>
      </c>
      <c r="G1825" s="152" t="s">
        <v>185</v>
      </c>
      <c r="H1825" s="155"/>
      <c r="I1825" s="33" t="str">
        <f t="shared" si="534"/>
        <v>Cancel</v>
      </c>
      <c r="J1825" s="186" t="s">
        <v>1635</v>
      </c>
      <c r="K1825" s="155" t="s">
        <v>1634</v>
      </c>
      <c r="L1825" s="17" t="s">
        <v>92</v>
      </c>
      <c r="M1825" s="13" t="s">
        <v>60</v>
      </c>
      <c r="N1825" s="13">
        <v>1</v>
      </c>
      <c r="O1825" s="13"/>
      <c r="P1825" s="33" t="str">
        <f t="shared" si="535"/>
        <v>MAIN UNIT</v>
      </c>
      <c r="Q1825" s="13" t="s">
        <v>61</v>
      </c>
      <c r="R1825" s="13" t="s">
        <v>62</v>
      </c>
      <c r="S1825" s="13" t="s">
        <v>49</v>
      </c>
      <c r="T1825" s="13" t="s">
        <v>78</v>
      </c>
      <c r="U1825" s="13" t="s">
        <v>79</v>
      </c>
      <c r="V1825" s="13" t="s">
        <v>126</v>
      </c>
      <c r="W1825" s="13" t="s">
        <v>109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499582152.5142017</v>
      </c>
      <c r="AJ1825" s="19">
        <f t="shared" si="539"/>
        <v>59520528.679470733</v>
      </c>
      <c r="AK1825" s="20">
        <f t="shared" si="540"/>
        <v>0.11914062257814291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  <c r="AU1825" s="22" t="s">
        <v>3752</v>
      </c>
    </row>
    <row r="1826" spans="1:47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185</v>
      </c>
      <c r="F1826" s="13" t="s">
        <v>185</v>
      </c>
      <c r="G1826" s="152" t="s">
        <v>185</v>
      </c>
      <c r="H1826" s="155"/>
      <c r="I1826" s="33" t="str">
        <f t="shared" si="534"/>
        <v>Cancel</v>
      </c>
      <c r="J1826" s="186" t="s">
        <v>1635</v>
      </c>
      <c r="K1826" s="155" t="s">
        <v>1634</v>
      </c>
      <c r="L1826" s="17" t="s">
        <v>92</v>
      </c>
      <c r="M1826" s="13" t="s">
        <v>60</v>
      </c>
      <c r="N1826" s="13">
        <v>1</v>
      </c>
      <c r="O1826" s="13"/>
      <c r="P1826" s="33" t="str">
        <f t="shared" si="535"/>
        <v>MAIN UNIT</v>
      </c>
      <c r="Q1826" s="13" t="s">
        <v>61</v>
      </c>
      <c r="R1826" s="13" t="s">
        <v>62</v>
      </c>
      <c r="S1826" s="13" t="s">
        <v>49</v>
      </c>
      <c r="T1826" s="13" t="s">
        <v>78</v>
      </c>
      <c r="U1826" s="13" t="s">
        <v>79</v>
      </c>
      <c r="V1826" s="13" t="s">
        <v>126</v>
      </c>
      <c r="W1826" s="13" t="s">
        <v>109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499582152.5142017</v>
      </c>
      <c r="AJ1826" s="19">
        <f t="shared" si="539"/>
        <v>59520528.679470733</v>
      </c>
      <c r="AK1826" s="20">
        <f t="shared" si="540"/>
        <v>0.11914062257814291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  <c r="AU1826" s="22" t="s">
        <v>3752</v>
      </c>
    </row>
    <row r="1827" spans="1:47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185</v>
      </c>
      <c r="F1827" s="13" t="s">
        <v>185</v>
      </c>
      <c r="G1827" s="152" t="s">
        <v>185</v>
      </c>
      <c r="H1827" s="155"/>
      <c r="I1827" s="33" t="str">
        <f t="shared" si="534"/>
        <v>Cancel</v>
      </c>
      <c r="J1827" s="186" t="s">
        <v>1635</v>
      </c>
      <c r="K1827" s="155" t="s">
        <v>1634</v>
      </c>
      <c r="L1827" s="17" t="s">
        <v>92</v>
      </c>
      <c r="M1827" s="13" t="s">
        <v>60</v>
      </c>
      <c r="N1827" s="13">
        <v>1</v>
      </c>
      <c r="O1827" s="13"/>
      <c r="P1827" s="33" t="str">
        <f t="shared" si="535"/>
        <v>MAIN UNIT</v>
      </c>
      <c r="Q1827" s="13" t="s">
        <v>61</v>
      </c>
      <c r="R1827" s="13" t="s">
        <v>62</v>
      </c>
      <c r="S1827" s="13" t="s">
        <v>49</v>
      </c>
      <c r="T1827" s="13" t="s">
        <v>78</v>
      </c>
      <c r="U1827" s="13" t="s">
        <v>79</v>
      </c>
      <c r="V1827" s="13" t="s">
        <v>126</v>
      </c>
      <c r="W1827" s="13" t="s">
        <v>109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499582152.5142017</v>
      </c>
      <c r="AJ1827" s="19">
        <f t="shared" si="539"/>
        <v>59520528.679470733</v>
      </c>
      <c r="AK1827" s="20">
        <f t="shared" si="540"/>
        <v>0.11914062257814291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  <c r="AU1827" s="22" t="s">
        <v>3752</v>
      </c>
    </row>
    <row r="1828" spans="1:47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185</v>
      </c>
      <c r="F1828" s="13" t="s">
        <v>185</v>
      </c>
      <c r="G1828" s="152" t="s">
        <v>185</v>
      </c>
      <c r="H1828" s="155"/>
      <c r="I1828" s="33" t="str">
        <f t="shared" si="534"/>
        <v>Cancel</v>
      </c>
      <c r="J1828" s="186" t="s">
        <v>1635</v>
      </c>
      <c r="K1828" s="155" t="s">
        <v>1634</v>
      </c>
      <c r="L1828" s="17" t="s">
        <v>67</v>
      </c>
      <c r="M1828" s="13" t="s">
        <v>60</v>
      </c>
      <c r="N1828" s="13">
        <v>1</v>
      </c>
      <c r="O1828" s="13"/>
      <c r="P1828" s="33" t="str">
        <f t="shared" si="535"/>
        <v>MAIN UNIT</v>
      </c>
      <c r="Q1828" s="13" t="s">
        <v>61</v>
      </c>
      <c r="R1828" s="13" t="s">
        <v>62</v>
      </c>
      <c r="S1828" s="13" t="s">
        <v>49</v>
      </c>
      <c r="T1828" s="13" t="s">
        <v>78</v>
      </c>
      <c r="U1828" s="13" t="s">
        <v>79</v>
      </c>
      <c r="V1828" s="13" t="s">
        <v>126</v>
      </c>
      <c r="W1828" s="13" t="s">
        <v>109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499582152.5142017</v>
      </c>
      <c r="AJ1828" s="19">
        <f t="shared" si="539"/>
        <v>59520528.679470733</v>
      </c>
      <c r="AK1828" s="20">
        <f t="shared" si="540"/>
        <v>0.11914062257814291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  <c r="AU1828" s="22" t="s">
        <v>3752</v>
      </c>
    </row>
    <row r="1829" spans="1:47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185</v>
      </c>
      <c r="F1829" s="13" t="s">
        <v>185</v>
      </c>
      <c r="G1829" s="152" t="s">
        <v>185</v>
      </c>
      <c r="H1829" s="155"/>
      <c r="I1829" s="33" t="str">
        <f t="shared" si="534"/>
        <v>Cancel</v>
      </c>
      <c r="J1829" s="186" t="s">
        <v>1635</v>
      </c>
      <c r="K1829" s="155" t="s">
        <v>1634</v>
      </c>
      <c r="L1829" s="17" t="s">
        <v>67</v>
      </c>
      <c r="M1829" s="13" t="s">
        <v>60</v>
      </c>
      <c r="N1829" s="13">
        <v>1</v>
      </c>
      <c r="O1829" s="13"/>
      <c r="P1829" s="33" t="str">
        <f t="shared" si="535"/>
        <v>MAIN UNIT</v>
      </c>
      <c r="Q1829" s="13" t="s">
        <v>61</v>
      </c>
      <c r="R1829" s="13" t="s">
        <v>62</v>
      </c>
      <c r="S1829" s="13" t="s">
        <v>49</v>
      </c>
      <c r="T1829" s="13" t="s">
        <v>78</v>
      </c>
      <c r="U1829" s="13" t="s">
        <v>79</v>
      </c>
      <c r="V1829" s="13" t="s">
        <v>126</v>
      </c>
      <c r="W1829" s="13" t="s">
        <v>109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499582152.5142017</v>
      </c>
      <c r="AJ1829" s="19">
        <f t="shared" si="539"/>
        <v>59520528.679470733</v>
      </c>
      <c r="AK1829" s="20">
        <f t="shared" si="540"/>
        <v>0.11914062257814291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  <c r="AU1829" s="22" t="s">
        <v>3752</v>
      </c>
    </row>
    <row r="1830" spans="1:47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185</v>
      </c>
      <c r="F1830" s="13" t="s">
        <v>185</v>
      </c>
      <c r="G1830" s="152" t="s">
        <v>185</v>
      </c>
      <c r="H1830" s="155"/>
      <c r="I1830" s="33" t="str">
        <f t="shared" si="534"/>
        <v>Cancel</v>
      </c>
      <c r="J1830" s="186" t="s">
        <v>1635</v>
      </c>
      <c r="K1830" s="155" t="s">
        <v>1634</v>
      </c>
      <c r="L1830" s="17" t="s">
        <v>67</v>
      </c>
      <c r="M1830" s="13" t="s">
        <v>60</v>
      </c>
      <c r="N1830" s="13">
        <v>1</v>
      </c>
      <c r="O1830" s="13"/>
      <c r="P1830" s="33" t="str">
        <f t="shared" si="535"/>
        <v>MAIN UNIT</v>
      </c>
      <c r="Q1830" s="13" t="s">
        <v>61</v>
      </c>
      <c r="R1830" s="13" t="s">
        <v>62</v>
      </c>
      <c r="S1830" s="13" t="s">
        <v>49</v>
      </c>
      <c r="T1830" s="13" t="s">
        <v>78</v>
      </c>
      <c r="U1830" s="13" t="s">
        <v>79</v>
      </c>
      <c r="V1830" s="13" t="s">
        <v>126</v>
      </c>
      <c r="W1830" s="13" t="s">
        <v>109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499582152.5142017</v>
      </c>
      <c r="AJ1830" s="19">
        <f t="shared" si="539"/>
        <v>59520528.679470733</v>
      </c>
      <c r="AK1830" s="20">
        <f t="shared" si="540"/>
        <v>0.11914062257814291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  <c r="AU1830" s="22" t="s">
        <v>3752</v>
      </c>
    </row>
    <row r="1831" spans="1:47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185</v>
      </c>
      <c r="F1831" s="13" t="s">
        <v>185</v>
      </c>
      <c r="G1831" s="152" t="s">
        <v>185</v>
      </c>
      <c r="H1831" s="155"/>
      <c r="I1831" s="33" t="str">
        <f t="shared" si="534"/>
        <v>Cancel</v>
      </c>
      <c r="J1831" s="186" t="s">
        <v>1635</v>
      </c>
      <c r="K1831" s="155" t="s">
        <v>1634</v>
      </c>
      <c r="L1831" s="17" t="s">
        <v>67</v>
      </c>
      <c r="M1831" s="13" t="s">
        <v>60</v>
      </c>
      <c r="N1831" s="13">
        <v>1</v>
      </c>
      <c r="O1831" s="13"/>
      <c r="P1831" s="33" t="str">
        <f t="shared" si="535"/>
        <v>MAIN UNIT</v>
      </c>
      <c r="Q1831" s="13" t="s">
        <v>61</v>
      </c>
      <c r="R1831" s="13" t="s">
        <v>62</v>
      </c>
      <c r="S1831" s="13" t="s">
        <v>49</v>
      </c>
      <c r="T1831" s="13" t="s">
        <v>78</v>
      </c>
      <c r="U1831" s="13" t="s">
        <v>79</v>
      </c>
      <c r="V1831" s="13" t="s">
        <v>126</v>
      </c>
      <c r="W1831" s="13" t="s">
        <v>109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499582152.5142017</v>
      </c>
      <c r="AJ1831" s="19">
        <f t="shared" si="539"/>
        <v>59520528.679470733</v>
      </c>
      <c r="AK1831" s="20">
        <f t="shared" si="540"/>
        <v>0.11914062257814291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  <c r="AU1831" s="22" t="s">
        <v>3752</v>
      </c>
    </row>
    <row r="1832" spans="1:47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48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1667</v>
      </c>
      <c r="K1832" s="155" t="s">
        <v>1634</v>
      </c>
      <c r="L1832" s="17" t="s">
        <v>92</v>
      </c>
      <c r="M1832" s="13" t="s">
        <v>60</v>
      </c>
      <c r="N1832" s="13">
        <v>1</v>
      </c>
      <c r="O1832" s="13"/>
      <c r="P1832" s="33" t="str">
        <f t="shared" si="535"/>
        <v>MAIN UNIT</v>
      </c>
      <c r="Q1832" s="13" t="s">
        <v>61</v>
      </c>
      <c r="R1832" s="13" t="s">
        <v>62</v>
      </c>
      <c r="S1832" s="13" t="s">
        <v>49</v>
      </c>
      <c r="T1832" s="13" t="s">
        <v>78</v>
      </c>
      <c r="U1832" s="13" t="s">
        <v>79</v>
      </c>
      <c r="V1832" s="13" t="s">
        <v>126</v>
      </c>
      <c r="W1832" s="13" t="s">
        <v>109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  <c r="AU1832" s="22" t="s">
        <v>3752</v>
      </c>
    </row>
    <row r="1833" spans="1:47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48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1667</v>
      </c>
      <c r="K1833" s="155" t="s">
        <v>1634</v>
      </c>
      <c r="L1833" s="17" t="s">
        <v>92</v>
      </c>
      <c r="M1833" s="13" t="s">
        <v>60</v>
      </c>
      <c r="N1833" s="13">
        <v>1</v>
      </c>
      <c r="O1833" s="13"/>
      <c r="P1833" s="33" t="str">
        <f t="shared" si="535"/>
        <v>MAIN UNIT</v>
      </c>
      <c r="Q1833" s="13" t="s">
        <v>61</v>
      </c>
      <c r="R1833" s="13" t="s">
        <v>62</v>
      </c>
      <c r="S1833" s="13" t="s">
        <v>49</v>
      </c>
      <c r="T1833" s="13" t="s">
        <v>78</v>
      </c>
      <c r="U1833" s="13" t="s">
        <v>79</v>
      </c>
      <c r="V1833" s="13" t="s">
        <v>126</v>
      </c>
      <c r="W1833" s="13" t="s">
        <v>109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  <c r="AU1833" s="22" t="s">
        <v>3752</v>
      </c>
    </row>
    <row r="1834" spans="1:47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48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1667</v>
      </c>
      <c r="K1834" s="155" t="s">
        <v>1634</v>
      </c>
      <c r="L1834" s="17" t="s">
        <v>92</v>
      </c>
      <c r="M1834" s="13" t="s">
        <v>60</v>
      </c>
      <c r="N1834" s="13">
        <v>1</v>
      </c>
      <c r="O1834" s="13"/>
      <c r="P1834" s="33" t="str">
        <f t="shared" si="535"/>
        <v>MAIN UNIT</v>
      </c>
      <c r="Q1834" s="13" t="s">
        <v>61</v>
      </c>
      <c r="R1834" s="13" t="s">
        <v>62</v>
      </c>
      <c r="S1834" s="13" t="s">
        <v>49</v>
      </c>
      <c r="T1834" s="13" t="s">
        <v>78</v>
      </c>
      <c r="U1834" s="13" t="s">
        <v>79</v>
      </c>
      <c r="V1834" s="13" t="s">
        <v>126</v>
      </c>
      <c r="W1834" s="13" t="s">
        <v>109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  <c r="AU1834" s="22" t="s">
        <v>3752</v>
      </c>
    </row>
    <row r="1835" spans="1:47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48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1667</v>
      </c>
      <c r="K1835" s="155" t="s">
        <v>1634</v>
      </c>
      <c r="L1835" s="17" t="s">
        <v>92</v>
      </c>
      <c r="M1835" s="13" t="s">
        <v>60</v>
      </c>
      <c r="N1835" s="13">
        <v>1</v>
      </c>
      <c r="O1835" s="13"/>
      <c r="P1835" s="33" t="str">
        <f t="shared" si="535"/>
        <v>MAIN UNIT</v>
      </c>
      <c r="Q1835" s="13" t="s">
        <v>61</v>
      </c>
      <c r="R1835" s="13" t="s">
        <v>62</v>
      </c>
      <c r="S1835" s="13" t="s">
        <v>49</v>
      </c>
      <c r="T1835" s="13" t="s">
        <v>78</v>
      </c>
      <c r="U1835" s="13" t="s">
        <v>79</v>
      </c>
      <c r="V1835" s="13" t="s">
        <v>126</v>
      </c>
      <c r="W1835" s="13" t="s">
        <v>109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  <c r="AU1835" s="22" t="s">
        <v>3752</v>
      </c>
    </row>
    <row r="1836" spans="1:47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48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1667</v>
      </c>
      <c r="K1836" s="155" t="s">
        <v>1634</v>
      </c>
      <c r="L1836" s="17" t="s">
        <v>67</v>
      </c>
      <c r="M1836" s="13" t="s">
        <v>60</v>
      </c>
      <c r="N1836" s="13">
        <v>1</v>
      </c>
      <c r="O1836" s="13"/>
      <c r="P1836" s="33" t="str">
        <f t="shared" si="535"/>
        <v>MAIN UNIT</v>
      </c>
      <c r="Q1836" s="13" t="s">
        <v>61</v>
      </c>
      <c r="R1836" s="13" t="s">
        <v>62</v>
      </c>
      <c r="S1836" s="13" t="s">
        <v>49</v>
      </c>
      <c r="T1836" s="13" t="s">
        <v>78</v>
      </c>
      <c r="U1836" s="13" t="s">
        <v>79</v>
      </c>
      <c r="V1836" s="13" t="s">
        <v>126</v>
      </c>
      <c r="W1836" s="13" t="s">
        <v>109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  <c r="AU1836" s="22" t="s">
        <v>3752</v>
      </c>
    </row>
    <row r="1837" spans="1:47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48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1667</v>
      </c>
      <c r="K1837" s="155" t="s">
        <v>1634</v>
      </c>
      <c r="L1837" s="17" t="s">
        <v>67</v>
      </c>
      <c r="M1837" s="13" t="s">
        <v>60</v>
      </c>
      <c r="N1837" s="13">
        <v>1</v>
      </c>
      <c r="O1837" s="13"/>
      <c r="P1837" s="33" t="str">
        <f t="shared" si="535"/>
        <v>MAIN UNIT</v>
      </c>
      <c r="Q1837" s="13" t="s">
        <v>61</v>
      </c>
      <c r="R1837" s="13" t="s">
        <v>62</v>
      </c>
      <c r="S1837" s="13" t="s">
        <v>49</v>
      </c>
      <c r="T1837" s="13" t="s">
        <v>78</v>
      </c>
      <c r="U1837" s="13" t="s">
        <v>79</v>
      </c>
      <c r="V1837" s="13" t="s">
        <v>126</v>
      </c>
      <c r="W1837" s="13" t="s">
        <v>109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  <c r="AU1837" s="22" t="s">
        <v>3752</v>
      </c>
    </row>
    <row r="1838" spans="1:47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48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1667</v>
      </c>
      <c r="K1838" s="155" t="s">
        <v>1634</v>
      </c>
      <c r="L1838" s="17" t="s">
        <v>67</v>
      </c>
      <c r="M1838" s="13" t="s">
        <v>60</v>
      </c>
      <c r="N1838" s="13">
        <v>1</v>
      </c>
      <c r="O1838" s="13"/>
      <c r="P1838" s="33" t="str">
        <f t="shared" si="535"/>
        <v>MAIN UNIT</v>
      </c>
      <c r="Q1838" s="13" t="s">
        <v>61</v>
      </c>
      <c r="R1838" s="13" t="s">
        <v>62</v>
      </c>
      <c r="S1838" s="13" t="s">
        <v>49</v>
      </c>
      <c r="T1838" s="13" t="s">
        <v>78</v>
      </c>
      <c r="U1838" s="13" t="s">
        <v>79</v>
      </c>
      <c r="V1838" s="13" t="s">
        <v>126</v>
      </c>
      <c r="W1838" s="13" t="s">
        <v>109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  <c r="AU1838" s="22" t="s">
        <v>3752</v>
      </c>
    </row>
    <row r="1839" spans="1:47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48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1667</v>
      </c>
      <c r="K1839" s="155" t="s">
        <v>1634</v>
      </c>
      <c r="L1839" s="17" t="s">
        <v>67</v>
      </c>
      <c r="M1839" s="13" t="s">
        <v>60</v>
      </c>
      <c r="N1839" s="13">
        <v>1</v>
      </c>
      <c r="O1839" s="13"/>
      <c r="P1839" s="33" t="str">
        <f t="shared" si="535"/>
        <v>MAIN UNIT</v>
      </c>
      <c r="Q1839" s="13" t="s">
        <v>61</v>
      </c>
      <c r="R1839" s="13" t="s">
        <v>62</v>
      </c>
      <c r="S1839" s="13" t="s">
        <v>49</v>
      </c>
      <c r="T1839" s="13" t="s">
        <v>78</v>
      </c>
      <c r="U1839" s="13" t="s">
        <v>79</v>
      </c>
      <c r="V1839" s="13" t="s">
        <v>126</v>
      </c>
      <c r="W1839" s="13" t="s">
        <v>109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  <c r="AU1839" s="22" t="s">
        <v>3752</v>
      </c>
    </row>
    <row r="1840" spans="1:47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53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1985</v>
      </c>
      <c r="K1840" s="155" t="s">
        <v>1634</v>
      </c>
      <c r="L1840" s="17" t="s">
        <v>92</v>
      </c>
      <c r="M1840" s="13" t="s">
        <v>60</v>
      </c>
      <c r="N1840" s="13">
        <v>1</v>
      </c>
      <c r="O1840" s="13"/>
      <c r="P1840" s="33" t="str">
        <f t="shared" si="535"/>
        <v>MAIN UNIT</v>
      </c>
      <c r="Q1840" s="13" t="s">
        <v>61</v>
      </c>
      <c r="R1840" s="13" t="s">
        <v>62</v>
      </c>
      <c r="S1840" s="13" t="s">
        <v>49</v>
      </c>
      <c r="T1840" s="13" t="s">
        <v>78</v>
      </c>
      <c r="U1840" s="13" t="s">
        <v>79</v>
      </c>
      <c r="V1840" s="13" t="s">
        <v>126</v>
      </c>
      <c r="W1840" s="13" t="s">
        <v>109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  <c r="AU1840" s="22" t="s">
        <v>3752</v>
      </c>
    </row>
    <row r="1841" spans="1:47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53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1985</v>
      </c>
      <c r="K1841" s="155" t="s">
        <v>1634</v>
      </c>
      <c r="L1841" s="17" t="s">
        <v>67</v>
      </c>
      <c r="M1841" s="13" t="s">
        <v>60</v>
      </c>
      <c r="N1841" s="13">
        <v>1</v>
      </c>
      <c r="O1841" s="13"/>
      <c r="P1841" s="33" t="str">
        <f t="shared" si="535"/>
        <v>MAIN UNIT</v>
      </c>
      <c r="Q1841" s="13" t="s">
        <v>61</v>
      </c>
      <c r="R1841" s="13" t="s">
        <v>62</v>
      </c>
      <c r="S1841" s="13" t="s">
        <v>49</v>
      </c>
      <c r="T1841" s="13" t="s">
        <v>78</v>
      </c>
      <c r="U1841" s="13" t="s">
        <v>79</v>
      </c>
      <c r="V1841" s="13" t="s">
        <v>126</v>
      </c>
      <c r="W1841" s="13" t="s">
        <v>109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  <c r="AU1841" s="22" t="s">
        <v>3752</v>
      </c>
    </row>
    <row r="1842" spans="1:47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54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1985</v>
      </c>
      <c r="K1842" s="155" t="s">
        <v>1634</v>
      </c>
      <c r="L1842" s="17" t="s">
        <v>92</v>
      </c>
      <c r="M1842" s="13" t="s">
        <v>60</v>
      </c>
      <c r="N1842" s="13">
        <v>1</v>
      </c>
      <c r="O1842" s="13"/>
      <c r="P1842" s="33" t="str">
        <f t="shared" si="535"/>
        <v>MAIN UNIT</v>
      </c>
      <c r="Q1842" s="13" t="s">
        <v>61</v>
      </c>
      <c r="R1842" s="13" t="s">
        <v>62</v>
      </c>
      <c r="S1842" s="13" t="s">
        <v>49</v>
      </c>
      <c r="T1842" s="13" t="s">
        <v>78</v>
      </c>
      <c r="U1842" s="13" t="s">
        <v>79</v>
      </c>
      <c r="V1842" s="13" t="s">
        <v>126</v>
      </c>
      <c r="W1842" s="13" t="s">
        <v>109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  <c r="AU1842" s="22" t="s">
        <v>3752</v>
      </c>
    </row>
    <row r="1843" spans="1:47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54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1985</v>
      </c>
      <c r="K1843" s="155" t="s">
        <v>1634</v>
      </c>
      <c r="L1843" s="17" t="s">
        <v>67</v>
      </c>
      <c r="M1843" s="13" t="s">
        <v>60</v>
      </c>
      <c r="N1843" s="13">
        <v>1</v>
      </c>
      <c r="O1843" s="13"/>
      <c r="P1843" s="33" t="str">
        <f t="shared" si="535"/>
        <v>MAIN UNIT</v>
      </c>
      <c r="Q1843" s="13" t="s">
        <v>61</v>
      </c>
      <c r="R1843" s="13" t="s">
        <v>62</v>
      </c>
      <c r="S1843" s="13" t="s">
        <v>49</v>
      </c>
      <c r="T1843" s="13" t="s">
        <v>78</v>
      </c>
      <c r="U1843" s="13" t="s">
        <v>79</v>
      </c>
      <c r="V1843" s="13" t="s">
        <v>126</v>
      </c>
      <c r="W1843" s="13" t="s">
        <v>109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  <c r="AU1843" s="22" t="s">
        <v>3752</v>
      </c>
    </row>
    <row r="1844" spans="1:47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54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1985</v>
      </c>
      <c r="K1844" s="155" t="s">
        <v>1634</v>
      </c>
      <c r="L1844" s="17" t="s">
        <v>67</v>
      </c>
      <c r="M1844" s="13" t="s">
        <v>60</v>
      </c>
      <c r="N1844" s="13">
        <v>1</v>
      </c>
      <c r="O1844" s="13"/>
      <c r="P1844" s="33" t="str">
        <f t="shared" si="535"/>
        <v>MAIN UNIT</v>
      </c>
      <c r="Q1844" s="13" t="s">
        <v>61</v>
      </c>
      <c r="R1844" s="13" t="s">
        <v>62</v>
      </c>
      <c r="S1844" s="13" t="s">
        <v>49</v>
      </c>
      <c r="T1844" s="13" t="s">
        <v>78</v>
      </c>
      <c r="U1844" s="13" t="s">
        <v>79</v>
      </c>
      <c r="V1844" s="13" t="s">
        <v>126</v>
      </c>
      <c r="W1844" s="13" t="s">
        <v>109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  <c r="AU1844" s="22" t="s">
        <v>3752</v>
      </c>
    </row>
    <row r="1845" spans="1:47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185</v>
      </c>
      <c r="F1845" s="13" t="s">
        <v>185</v>
      </c>
      <c r="G1845" s="152" t="s">
        <v>185</v>
      </c>
      <c r="H1845" s="155"/>
      <c r="I1845" s="33" t="str">
        <f t="shared" si="534"/>
        <v>Cancel</v>
      </c>
      <c r="J1845" s="186" t="s">
        <v>2061</v>
      </c>
      <c r="K1845" s="155" t="s">
        <v>1634</v>
      </c>
      <c r="L1845" s="17" t="s">
        <v>92</v>
      </c>
      <c r="M1845" s="13" t="s">
        <v>60</v>
      </c>
      <c r="N1845" s="13">
        <v>1</v>
      </c>
      <c r="O1845" s="13"/>
      <c r="P1845" s="33" t="str">
        <f t="shared" si="535"/>
        <v>MAIN UNIT</v>
      </c>
      <c r="Q1845" s="13" t="s">
        <v>61</v>
      </c>
      <c r="R1845" s="13" t="s">
        <v>62</v>
      </c>
      <c r="S1845" s="13" t="s">
        <v>49</v>
      </c>
      <c r="T1845" s="13" t="s">
        <v>78</v>
      </c>
      <c r="U1845" s="13" t="s">
        <v>79</v>
      </c>
      <c r="V1845" s="13" t="s">
        <v>126</v>
      </c>
      <c r="W1845" s="13" t="s">
        <v>109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499582152.5142017</v>
      </c>
      <c r="AJ1845" s="19">
        <f t="shared" si="539"/>
        <v>59520528.679470733</v>
      </c>
      <c r="AK1845" s="20">
        <f t="shared" si="540"/>
        <v>0.11914062257814291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  <c r="AU1845" s="22" t="s">
        <v>3752</v>
      </c>
    </row>
    <row r="1846" spans="1:47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185</v>
      </c>
      <c r="F1846" s="13" t="s">
        <v>185</v>
      </c>
      <c r="G1846" s="152" t="s">
        <v>185</v>
      </c>
      <c r="H1846" s="155"/>
      <c r="I1846" s="33" t="str">
        <f t="shared" si="534"/>
        <v>Cancel</v>
      </c>
      <c r="J1846" s="186" t="s">
        <v>2061</v>
      </c>
      <c r="K1846" s="155" t="s">
        <v>1634</v>
      </c>
      <c r="L1846" s="17" t="s">
        <v>92</v>
      </c>
      <c r="M1846" s="13" t="s">
        <v>60</v>
      </c>
      <c r="N1846" s="13">
        <v>1</v>
      </c>
      <c r="O1846" s="13"/>
      <c r="P1846" s="33" t="str">
        <f t="shared" si="535"/>
        <v>MAIN UNIT</v>
      </c>
      <c r="Q1846" s="13" t="s">
        <v>61</v>
      </c>
      <c r="R1846" s="13" t="s">
        <v>62</v>
      </c>
      <c r="S1846" s="13" t="s">
        <v>49</v>
      </c>
      <c r="T1846" s="13" t="s">
        <v>78</v>
      </c>
      <c r="U1846" s="13" t="s">
        <v>79</v>
      </c>
      <c r="V1846" s="13" t="s">
        <v>126</v>
      </c>
      <c r="W1846" s="13" t="s">
        <v>109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499582152.5142017</v>
      </c>
      <c r="AJ1846" s="19">
        <f t="shared" si="539"/>
        <v>59520528.679470733</v>
      </c>
      <c r="AK1846" s="20">
        <f t="shared" si="540"/>
        <v>0.11914062257814291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  <c r="AU1846" s="22" t="s">
        <v>3752</v>
      </c>
    </row>
    <row r="1847" spans="1:47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185</v>
      </c>
      <c r="F1847" s="13" t="s">
        <v>185</v>
      </c>
      <c r="G1847" s="152" t="s">
        <v>185</v>
      </c>
      <c r="H1847" s="155"/>
      <c r="I1847" s="33" t="str">
        <f t="shared" si="534"/>
        <v>Cancel</v>
      </c>
      <c r="J1847" s="186" t="s">
        <v>2061</v>
      </c>
      <c r="K1847" s="155" t="s">
        <v>1634</v>
      </c>
      <c r="L1847" s="17" t="s">
        <v>92</v>
      </c>
      <c r="M1847" s="13" t="s">
        <v>60</v>
      </c>
      <c r="N1847" s="13">
        <v>1</v>
      </c>
      <c r="O1847" s="13"/>
      <c r="P1847" s="33" t="str">
        <f t="shared" si="535"/>
        <v>MAIN UNIT</v>
      </c>
      <c r="Q1847" s="13" t="s">
        <v>61</v>
      </c>
      <c r="R1847" s="13" t="s">
        <v>62</v>
      </c>
      <c r="S1847" s="13" t="s">
        <v>49</v>
      </c>
      <c r="T1847" s="13" t="s">
        <v>78</v>
      </c>
      <c r="U1847" s="13" t="s">
        <v>79</v>
      </c>
      <c r="V1847" s="13" t="s">
        <v>126</v>
      </c>
      <c r="W1847" s="13" t="s">
        <v>109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499582152.5142017</v>
      </c>
      <c r="AJ1847" s="19">
        <f t="shared" si="539"/>
        <v>59520528.679470733</v>
      </c>
      <c r="AK1847" s="20">
        <f t="shared" si="540"/>
        <v>0.11914062257814291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  <c r="AU1847" s="22" t="s">
        <v>3752</v>
      </c>
    </row>
    <row r="1848" spans="1:47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185</v>
      </c>
      <c r="F1848" s="13" t="s">
        <v>185</v>
      </c>
      <c r="G1848" s="152" t="s">
        <v>185</v>
      </c>
      <c r="H1848" s="155"/>
      <c r="I1848" s="33" t="str">
        <f t="shared" si="534"/>
        <v>Cancel</v>
      </c>
      <c r="J1848" s="186" t="s">
        <v>2061</v>
      </c>
      <c r="K1848" s="155" t="s">
        <v>1634</v>
      </c>
      <c r="L1848" s="17" t="s">
        <v>67</v>
      </c>
      <c r="M1848" s="13" t="s">
        <v>60</v>
      </c>
      <c r="N1848" s="13">
        <v>1</v>
      </c>
      <c r="O1848" s="13"/>
      <c r="P1848" s="33" t="str">
        <f t="shared" si="535"/>
        <v>MAIN UNIT</v>
      </c>
      <c r="Q1848" s="13" t="s">
        <v>61</v>
      </c>
      <c r="R1848" s="13" t="s">
        <v>62</v>
      </c>
      <c r="S1848" s="13" t="s">
        <v>49</v>
      </c>
      <c r="T1848" s="13" t="s">
        <v>78</v>
      </c>
      <c r="U1848" s="13" t="s">
        <v>79</v>
      </c>
      <c r="V1848" s="13" t="s">
        <v>126</v>
      </c>
      <c r="W1848" s="13" t="s">
        <v>109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499582152.5142017</v>
      </c>
      <c r="AJ1848" s="19">
        <f t="shared" si="539"/>
        <v>59520528.679470733</v>
      </c>
      <c r="AK1848" s="20">
        <f t="shared" si="540"/>
        <v>0.11914062257814291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  <c r="AU1848" s="22" t="s">
        <v>3752</v>
      </c>
    </row>
    <row r="1849" spans="1:47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185</v>
      </c>
      <c r="F1849" s="13" t="s">
        <v>185</v>
      </c>
      <c r="G1849" s="152" t="s">
        <v>185</v>
      </c>
      <c r="H1849" s="155"/>
      <c r="I1849" s="33" t="str">
        <f t="shared" si="534"/>
        <v>Cancel</v>
      </c>
      <c r="J1849" s="186" t="s">
        <v>2061</v>
      </c>
      <c r="K1849" s="155" t="s">
        <v>1634</v>
      </c>
      <c r="L1849" s="17" t="s">
        <v>67</v>
      </c>
      <c r="M1849" s="13" t="s">
        <v>60</v>
      </c>
      <c r="N1849" s="13">
        <v>1</v>
      </c>
      <c r="O1849" s="13"/>
      <c r="P1849" s="33" t="str">
        <f t="shared" si="535"/>
        <v>MAIN UNIT</v>
      </c>
      <c r="Q1849" s="13" t="s">
        <v>61</v>
      </c>
      <c r="R1849" s="13" t="s">
        <v>62</v>
      </c>
      <c r="S1849" s="13" t="s">
        <v>49</v>
      </c>
      <c r="T1849" s="13" t="s">
        <v>78</v>
      </c>
      <c r="U1849" s="13" t="s">
        <v>79</v>
      </c>
      <c r="V1849" s="13" t="s">
        <v>126</v>
      </c>
      <c r="W1849" s="13" t="s">
        <v>109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499582152.5142017</v>
      </c>
      <c r="AJ1849" s="19">
        <f t="shared" si="539"/>
        <v>59520528.679470733</v>
      </c>
      <c r="AK1849" s="20">
        <f t="shared" si="540"/>
        <v>0.11914062257814291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  <c r="AU1849" s="22" t="s">
        <v>3752</v>
      </c>
    </row>
    <row r="1850" spans="1:47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185</v>
      </c>
      <c r="F1850" s="13" t="s">
        <v>185</v>
      </c>
      <c r="G1850" s="152" t="s">
        <v>185</v>
      </c>
      <c r="H1850" s="155"/>
      <c r="I1850" s="33" t="str">
        <f t="shared" si="534"/>
        <v>Cancel</v>
      </c>
      <c r="J1850" s="186" t="s">
        <v>2061</v>
      </c>
      <c r="K1850" s="155" t="s">
        <v>1634</v>
      </c>
      <c r="L1850" s="17" t="s">
        <v>67</v>
      </c>
      <c r="M1850" s="13" t="s">
        <v>60</v>
      </c>
      <c r="N1850" s="13">
        <v>1</v>
      </c>
      <c r="O1850" s="13"/>
      <c r="P1850" s="33" t="str">
        <f t="shared" si="535"/>
        <v>MAIN UNIT</v>
      </c>
      <c r="Q1850" s="13" t="s">
        <v>61</v>
      </c>
      <c r="R1850" s="13" t="s">
        <v>62</v>
      </c>
      <c r="S1850" s="13" t="s">
        <v>49</v>
      </c>
      <c r="T1850" s="13" t="s">
        <v>78</v>
      </c>
      <c r="U1850" s="13" t="s">
        <v>79</v>
      </c>
      <c r="V1850" s="13" t="s">
        <v>126</v>
      </c>
      <c r="W1850" s="13" t="s">
        <v>109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499582152.5142017</v>
      </c>
      <c r="AJ1850" s="19">
        <f t="shared" si="539"/>
        <v>59520528.679470733</v>
      </c>
      <c r="AK1850" s="20">
        <f t="shared" si="540"/>
        <v>0.11914062257814291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  <c r="AU1850" s="22" t="s">
        <v>3752</v>
      </c>
    </row>
    <row r="1851" spans="1:47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185</v>
      </c>
      <c r="F1851" s="13" t="s">
        <v>185</v>
      </c>
      <c r="G1851" s="152" t="s">
        <v>185</v>
      </c>
      <c r="H1851" s="155"/>
      <c r="I1851" s="33" t="str">
        <f t="shared" si="534"/>
        <v>Cancel</v>
      </c>
      <c r="J1851" s="186" t="s">
        <v>2061</v>
      </c>
      <c r="K1851" s="155" t="s">
        <v>1634</v>
      </c>
      <c r="L1851" s="17" t="s">
        <v>67</v>
      </c>
      <c r="M1851" s="13" t="s">
        <v>60</v>
      </c>
      <c r="N1851" s="13">
        <v>1</v>
      </c>
      <c r="O1851" s="13"/>
      <c r="P1851" s="33" t="str">
        <f t="shared" si="535"/>
        <v>MAIN UNIT</v>
      </c>
      <c r="Q1851" s="13" t="s">
        <v>61</v>
      </c>
      <c r="R1851" s="13" t="s">
        <v>62</v>
      </c>
      <c r="S1851" s="13" t="s">
        <v>49</v>
      </c>
      <c r="T1851" s="13" t="s">
        <v>78</v>
      </c>
      <c r="U1851" s="13" t="s">
        <v>79</v>
      </c>
      <c r="V1851" s="13" t="s">
        <v>126</v>
      </c>
      <c r="W1851" s="13" t="s">
        <v>109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499582152.5142017</v>
      </c>
      <c r="AJ1851" s="19">
        <f t="shared" si="539"/>
        <v>59520528.679470733</v>
      </c>
      <c r="AK1851" s="20">
        <f t="shared" si="540"/>
        <v>0.11914062257814291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  <c r="AU1851" s="22" t="s">
        <v>3752</v>
      </c>
    </row>
    <row r="1852" spans="1:47" s="12" customFormat="1">
      <c r="A1852" s="33" t="str">
        <f t="shared" si="532"/>
        <v>cancel</v>
      </c>
      <c r="B1852" s="152"/>
      <c r="C1852" s="152" t="s">
        <v>185</v>
      </c>
      <c r="D1852" s="33" t="str">
        <f t="shared" si="533"/>
        <v/>
      </c>
      <c r="E1852" s="33" t="s">
        <v>185</v>
      </c>
      <c r="F1852" s="13" t="s">
        <v>185</v>
      </c>
      <c r="G1852" s="152" t="s">
        <v>185</v>
      </c>
      <c r="H1852" s="155"/>
      <c r="I1852" s="33" t="str">
        <f t="shared" si="534"/>
        <v>Cancel</v>
      </c>
      <c r="J1852" s="186" t="s">
        <v>2703</v>
      </c>
      <c r="K1852" s="155" t="s">
        <v>591</v>
      </c>
      <c r="L1852" s="17" t="s">
        <v>92</v>
      </c>
      <c r="M1852" s="13" t="s">
        <v>60</v>
      </c>
      <c r="N1852" s="13">
        <v>1</v>
      </c>
      <c r="O1852" s="13"/>
      <c r="P1852" s="33" t="str">
        <f t="shared" si="535"/>
        <v>MAIN UNIT</v>
      </c>
      <c r="Q1852" s="13" t="s">
        <v>61</v>
      </c>
      <c r="R1852" s="13" t="s">
        <v>62</v>
      </c>
      <c r="S1852" s="13" t="s">
        <v>49</v>
      </c>
      <c r="T1852" s="13" t="s">
        <v>78</v>
      </c>
      <c r="U1852" s="13" t="s">
        <v>79</v>
      </c>
      <c r="V1852" s="13" t="s">
        <v>126</v>
      </c>
      <c r="W1852" s="13" t="s">
        <v>109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499582152.5142017</v>
      </c>
      <c r="AJ1852" s="19">
        <f t="shared" si="539"/>
        <v>59520528.679470733</v>
      </c>
      <c r="AK1852" s="20">
        <f t="shared" si="540"/>
        <v>0.11914062257814291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  <c r="AU1852" s="22" t="s">
        <v>3751</v>
      </c>
    </row>
    <row r="1853" spans="1:47" s="12" customFormat="1">
      <c r="A1853" s="33" t="str">
        <f t="shared" si="532"/>
        <v>cancel</v>
      </c>
      <c r="B1853" s="152"/>
      <c r="C1853" s="152" t="s">
        <v>185</v>
      </c>
      <c r="D1853" s="33" t="str">
        <f t="shared" si="533"/>
        <v/>
      </c>
      <c r="E1853" s="33" t="s">
        <v>185</v>
      </c>
      <c r="F1853" s="13" t="s">
        <v>185</v>
      </c>
      <c r="G1853" s="152" t="s">
        <v>185</v>
      </c>
      <c r="H1853" s="155"/>
      <c r="I1853" s="33" t="str">
        <f t="shared" si="534"/>
        <v>Cancel</v>
      </c>
      <c r="J1853" s="186" t="s">
        <v>2703</v>
      </c>
      <c r="K1853" s="155" t="s">
        <v>591</v>
      </c>
      <c r="L1853" s="17" t="s">
        <v>92</v>
      </c>
      <c r="M1853" s="13" t="s">
        <v>60</v>
      </c>
      <c r="N1853" s="13">
        <v>1</v>
      </c>
      <c r="O1853" s="13"/>
      <c r="P1853" s="33" t="str">
        <f t="shared" si="535"/>
        <v>MAIN UNIT</v>
      </c>
      <c r="Q1853" s="13" t="s">
        <v>61</v>
      </c>
      <c r="R1853" s="13" t="s">
        <v>62</v>
      </c>
      <c r="S1853" s="13" t="s">
        <v>49</v>
      </c>
      <c r="T1853" s="13" t="s">
        <v>78</v>
      </c>
      <c r="U1853" s="13" t="s">
        <v>79</v>
      </c>
      <c r="V1853" s="13" t="s">
        <v>126</v>
      </c>
      <c r="W1853" s="13" t="s">
        <v>109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499582152.5142017</v>
      </c>
      <c r="AJ1853" s="19">
        <f t="shared" si="539"/>
        <v>59520528.679470733</v>
      </c>
      <c r="AK1853" s="20">
        <f t="shared" si="540"/>
        <v>0.11914062257814291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  <c r="AU1853" s="22" t="s">
        <v>3751</v>
      </c>
    </row>
    <row r="1854" spans="1:47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3340</v>
      </c>
      <c r="K1854" s="29" t="s">
        <v>3341</v>
      </c>
      <c r="L1854" s="17" t="s">
        <v>92</v>
      </c>
      <c r="M1854" s="22" t="s">
        <v>60</v>
      </c>
      <c r="N1854" s="22">
        <v>1</v>
      </c>
      <c r="O1854" s="22"/>
      <c r="P1854" s="33" t="str">
        <f t="shared" si="535"/>
        <v>MAIN UNIT</v>
      </c>
      <c r="Q1854" s="13" t="s">
        <v>61</v>
      </c>
      <c r="R1854" s="22" t="s">
        <v>62</v>
      </c>
      <c r="S1854" s="22" t="s">
        <v>49</v>
      </c>
      <c r="T1854" s="22" t="s">
        <v>78</v>
      </c>
      <c r="U1854" s="22" t="s">
        <v>78</v>
      </c>
      <c r="V1854" s="22" t="s">
        <v>112</v>
      </c>
      <c r="W1854" s="22" t="s">
        <v>109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  <c r="AU1854" s="22" t="s">
        <v>3751</v>
      </c>
    </row>
    <row r="1855" spans="1:47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3340</v>
      </c>
      <c r="K1855" s="29" t="s">
        <v>3341</v>
      </c>
      <c r="L1855" s="17" t="s">
        <v>92</v>
      </c>
      <c r="M1855" s="22" t="s">
        <v>60</v>
      </c>
      <c r="N1855" s="22">
        <v>1</v>
      </c>
      <c r="O1855" s="22"/>
      <c r="P1855" s="33" t="str">
        <f t="shared" si="535"/>
        <v>MAIN UNIT</v>
      </c>
      <c r="Q1855" s="13" t="s">
        <v>61</v>
      </c>
      <c r="R1855" s="22" t="s">
        <v>62</v>
      </c>
      <c r="S1855" s="22" t="s">
        <v>49</v>
      </c>
      <c r="T1855" s="22" t="s">
        <v>78</v>
      </c>
      <c r="U1855" s="22" t="s">
        <v>78</v>
      </c>
      <c r="V1855" s="22" t="s">
        <v>112</v>
      </c>
      <c r="W1855" s="22" t="s">
        <v>109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  <c r="AU1855" s="22" t="s">
        <v>3751</v>
      </c>
    </row>
    <row r="1856" spans="1:47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3340</v>
      </c>
      <c r="K1856" s="29" t="s">
        <v>3341</v>
      </c>
      <c r="L1856" s="17" t="s">
        <v>92</v>
      </c>
      <c r="M1856" s="22" t="s">
        <v>60</v>
      </c>
      <c r="N1856" s="22">
        <v>1</v>
      </c>
      <c r="O1856" s="22"/>
      <c r="P1856" s="33" t="str">
        <f t="shared" si="535"/>
        <v>MAIN UNIT</v>
      </c>
      <c r="Q1856" s="13" t="s">
        <v>61</v>
      </c>
      <c r="R1856" s="22" t="s">
        <v>62</v>
      </c>
      <c r="S1856" s="22" t="s">
        <v>49</v>
      </c>
      <c r="T1856" s="22" t="s">
        <v>78</v>
      </c>
      <c r="U1856" s="22" t="s">
        <v>78</v>
      </c>
      <c r="V1856" s="22" t="s">
        <v>112</v>
      </c>
      <c r="W1856" s="22" t="s">
        <v>109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  <c r="AU1856" s="22" t="s">
        <v>3751</v>
      </c>
    </row>
    <row r="1857" spans="1:47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3340</v>
      </c>
      <c r="K1857" s="29" t="s">
        <v>3341</v>
      </c>
      <c r="L1857" s="17" t="s">
        <v>92</v>
      </c>
      <c r="M1857" s="22" t="s">
        <v>60</v>
      </c>
      <c r="N1857" s="22">
        <v>1</v>
      </c>
      <c r="O1857" s="22"/>
      <c r="P1857" s="33" t="str">
        <f t="shared" si="535"/>
        <v>MAIN UNIT</v>
      </c>
      <c r="Q1857" s="13" t="s">
        <v>61</v>
      </c>
      <c r="R1857" s="22" t="s">
        <v>62</v>
      </c>
      <c r="S1857" s="22" t="s">
        <v>49</v>
      </c>
      <c r="T1857" s="22" t="s">
        <v>78</v>
      </c>
      <c r="U1857" s="22" t="s">
        <v>78</v>
      </c>
      <c r="V1857" s="22" t="s">
        <v>112</v>
      </c>
      <c r="W1857" s="22" t="s">
        <v>109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  <c r="AU1857" s="22" t="s">
        <v>3751</v>
      </c>
    </row>
    <row r="1858" spans="1:47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3340</v>
      </c>
      <c r="K1858" s="29" t="s">
        <v>3341</v>
      </c>
      <c r="L1858" s="17" t="s">
        <v>92</v>
      </c>
      <c r="M1858" s="22" t="s">
        <v>60</v>
      </c>
      <c r="N1858" s="22">
        <v>1</v>
      </c>
      <c r="O1858" s="22"/>
      <c r="P1858" s="33" t="str">
        <f t="shared" si="535"/>
        <v>MAIN UNIT</v>
      </c>
      <c r="Q1858" s="13" t="s">
        <v>61</v>
      </c>
      <c r="R1858" s="22" t="s">
        <v>62</v>
      </c>
      <c r="S1858" s="22" t="s">
        <v>49</v>
      </c>
      <c r="T1858" s="22" t="s">
        <v>78</v>
      </c>
      <c r="U1858" s="22" t="s">
        <v>78</v>
      </c>
      <c r="V1858" s="22" t="s">
        <v>112</v>
      </c>
      <c r="W1858" s="22" t="s">
        <v>109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  <c r="AU1858" s="22" t="s">
        <v>3751</v>
      </c>
    </row>
    <row r="1859" spans="1:47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53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2139</v>
      </c>
      <c r="K1859" s="155" t="s">
        <v>2140</v>
      </c>
      <c r="L1859" s="17" t="s">
        <v>92</v>
      </c>
      <c r="M1859" s="13" t="s">
        <v>60</v>
      </c>
      <c r="N1859" s="13">
        <v>1</v>
      </c>
      <c r="O1859" s="13"/>
      <c r="P1859" s="33" t="str">
        <f t="shared" si="535"/>
        <v>MAIN UNIT</v>
      </c>
      <c r="Q1859" s="13" t="s">
        <v>68</v>
      </c>
      <c r="R1859" s="13" t="s">
        <v>62</v>
      </c>
      <c r="S1859" s="13" t="s">
        <v>49</v>
      </c>
      <c r="T1859" s="13" t="s">
        <v>78</v>
      </c>
      <c r="U1859" s="13" t="s">
        <v>79</v>
      </c>
      <c r="V1859" s="13" t="s">
        <v>80</v>
      </c>
      <c r="W1859" s="13" t="s">
        <v>109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  <c r="AU1859" s="22" t="s">
        <v>3751</v>
      </c>
    </row>
    <row r="1860" spans="1:47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3340</v>
      </c>
      <c r="K1860" s="29" t="s">
        <v>3341</v>
      </c>
      <c r="L1860" s="17" t="s">
        <v>92</v>
      </c>
      <c r="M1860" s="22" t="s">
        <v>60</v>
      </c>
      <c r="N1860" s="22">
        <v>1</v>
      </c>
      <c r="O1860" s="22"/>
      <c r="P1860" s="33" t="str">
        <f t="shared" si="535"/>
        <v>MAIN UNIT</v>
      </c>
      <c r="Q1860" s="13" t="s">
        <v>61</v>
      </c>
      <c r="R1860" s="22" t="s">
        <v>62</v>
      </c>
      <c r="S1860" s="22" t="s">
        <v>49</v>
      </c>
      <c r="T1860" s="22" t="s">
        <v>78</v>
      </c>
      <c r="U1860" s="22" t="s">
        <v>78</v>
      </c>
      <c r="V1860" s="22" t="s">
        <v>112</v>
      </c>
      <c r="W1860" s="22" t="s">
        <v>109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  <c r="AU1860" s="22" t="s">
        <v>3751</v>
      </c>
    </row>
    <row r="1861" spans="1:47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55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2470</v>
      </c>
      <c r="K1861" s="155" t="s">
        <v>2471</v>
      </c>
      <c r="L1861" s="17" t="s">
        <v>516</v>
      </c>
      <c r="M1861" s="13" t="s">
        <v>60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61</v>
      </c>
      <c r="R1861" s="13" t="s">
        <v>62</v>
      </c>
      <c r="S1861" s="13" t="s">
        <v>52</v>
      </c>
      <c r="T1861" s="13" t="s">
        <v>274</v>
      </c>
      <c r="U1861" s="13" t="s">
        <v>177</v>
      </c>
      <c r="V1861" s="13" t="s">
        <v>178</v>
      </c>
      <c r="W1861" s="13" t="s">
        <v>64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  <c r="AU1861" s="22" t="s">
        <v>3240</v>
      </c>
    </row>
    <row r="1862" spans="1:47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55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2470</v>
      </c>
      <c r="K1862" s="155" t="s">
        <v>2471</v>
      </c>
      <c r="L1862" s="17" t="s">
        <v>516</v>
      </c>
      <c r="M1862" s="13" t="s">
        <v>60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61</v>
      </c>
      <c r="R1862" s="13" t="s">
        <v>62</v>
      </c>
      <c r="S1862" s="13" t="s">
        <v>52</v>
      </c>
      <c r="T1862" s="13" t="s">
        <v>274</v>
      </c>
      <c r="U1862" s="13" t="s">
        <v>177</v>
      </c>
      <c r="V1862" s="13" t="s">
        <v>178</v>
      </c>
      <c r="W1862" s="13" t="s">
        <v>64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  <c r="AU1862" s="22" t="s">
        <v>3240</v>
      </c>
    </row>
    <row r="1863" spans="1:47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55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2470</v>
      </c>
      <c r="K1863" s="155" t="s">
        <v>2471</v>
      </c>
      <c r="L1863" s="17" t="s">
        <v>516</v>
      </c>
      <c r="M1863" s="13" t="s">
        <v>60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61</v>
      </c>
      <c r="R1863" s="13" t="s">
        <v>62</v>
      </c>
      <c r="S1863" s="13" t="s">
        <v>52</v>
      </c>
      <c r="T1863" s="13" t="s">
        <v>274</v>
      </c>
      <c r="U1863" s="13" t="s">
        <v>177</v>
      </c>
      <c r="V1863" s="13" t="s">
        <v>178</v>
      </c>
      <c r="W1863" s="13" t="s">
        <v>64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  <c r="AU1863" s="22" t="s">
        <v>3240</v>
      </c>
    </row>
    <row r="1864" spans="1:47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41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2849</v>
      </c>
      <c r="K1864" s="155" t="s">
        <v>2850</v>
      </c>
      <c r="L1864" s="17" t="s">
        <v>2837</v>
      </c>
      <c r="M1864" s="13" t="s">
        <v>2832</v>
      </c>
      <c r="N1864" s="13">
        <v>1</v>
      </c>
      <c r="O1864" s="13"/>
      <c r="P1864" s="33" t="str">
        <f t="shared" si="553"/>
        <v>MAIN UNIT</v>
      </c>
      <c r="Q1864" s="13" t="s">
        <v>61</v>
      </c>
      <c r="R1864" s="13" t="s">
        <v>2055</v>
      </c>
      <c r="S1864" s="13" t="s">
        <v>49</v>
      </c>
      <c r="T1864" s="13" t="s">
        <v>2851</v>
      </c>
      <c r="U1864" s="13" t="s">
        <v>79</v>
      </c>
      <c r="V1864" s="13" t="s">
        <v>2828</v>
      </c>
      <c r="W1864" s="13" t="s">
        <v>64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  <c r="AU1864" s="22" t="s">
        <v>3750</v>
      </c>
    </row>
    <row r="1865" spans="1:47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41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272</v>
      </c>
      <c r="K1865" s="155" t="s">
        <v>273</v>
      </c>
      <c r="L1865" s="17" t="s">
        <v>92</v>
      </c>
      <c r="M1865" s="13" t="s">
        <v>60</v>
      </c>
      <c r="N1865" s="13">
        <v>1</v>
      </c>
      <c r="O1865" s="13"/>
      <c r="P1865" s="33" t="str">
        <f t="shared" si="553"/>
        <v>MAIN UNIT</v>
      </c>
      <c r="Q1865" s="13" t="s">
        <v>68</v>
      </c>
      <c r="R1865" s="13" t="s">
        <v>62</v>
      </c>
      <c r="S1865" s="13" t="s">
        <v>52</v>
      </c>
      <c r="T1865" s="13" t="s">
        <v>274</v>
      </c>
      <c r="U1865" s="13" t="s">
        <v>275</v>
      </c>
      <c r="V1865" s="13" t="s">
        <v>178</v>
      </c>
      <c r="W1865" s="13" t="s">
        <v>64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61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  <c r="AU1865" s="22" t="s">
        <v>3240</v>
      </c>
    </row>
    <row r="1866" spans="1:47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41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272</v>
      </c>
      <c r="K1866" s="155" t="s">
        <v>273</v>
      </c>
      <c r="L1866" s="17" t="s">
        <v>92</v>
      </c>
      <c r="M1866" s="13" t="s">
        <v>60</v>
      </c>
      <c r="N1866" s="13">
        <v>1</v>
      </c>
      <c r="O1866" s="13"/>
      <c r="P1866" s="33" t="str">
        <f t="shared" si="553"/>
        <v>MAIN UNIT</v>
      </c>
      <c r="Q1866" s="13" t="s">
        <v>68</v>
      </c>
      <c r="R1866" s="13" t="s">
        <v>62</v>
      </c>
      <c r="S1866" s="13" t="s">
        <v>52</v>
      </c>
      <c r="T1866" s="13" t="s">
        <v>274</v>
      </c>
      <c r="U1866" s="13" t="s">
        <v>275</v>
      </c>
      <c r="V1866" s="13" t="s">
        <v>178</v>
      </c>
      <c r="W1866" s="13" t="s">
        <v>64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61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  <c r="AU1866" s="22" t="s">
        <v>3240</v>
      </c>
    </row>
    <row r="1867" spans="1:47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48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1453</v>
      </c>
      <c r="K1867" s="155" t="s">
        <v>273</v>
      </c>
      <c r="L1867" s="17" t="s">
        <v>92</v>
      </c>
      <c r="M1867" s="13" t="s">
        <v>60</v>
      </c>
      <c r="N1867" s="13">
        <v>1</v>
      </c>
      <c r="O1867" s="13"/>
      <c r="P1867" s="33" t="str">
        <f t="shared" si="553"/>
        <v>MAIN UNIT</v>
      </c>
      <c r="Q1867" s="13" t="s">
        <v>61</v>
      </c>
      <c r="R1867" s="13" t="s">
        <v>62</v>
      </c>
      <c r="S1867" s="13" t="s">
        <v>52</v>
      </c>
      <c r="T1867" s="13" t="s">
        <v>274</v>
      </c>
      <c r="U1867" s="13" t="s">
        <v>177</v>
      </c>
      <c r="V1867" s="13" t="s">
        <v>178</v>
      </c>
      <c r="W1867" s="13" t="s">
        <v>64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  <c r="AU1867" s="22" t="s">
        <v>3240</v>
      </c>
    </row>
    <row r="1868" spans="1:47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48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1453</v>
      </c>
      <c r="K1868" s="155" t="s">
        <v>273</v>
      </c>
      <c r="L1868" s="17" t="s">
        <v>92</v>
      </c>
      <c r="M1868" s="13" t="s">
        <v>60</v>
      </c>
      <c r="N1868" s="13">
        <v>1</v>
      </c>
      <c r="O1868" s="13"/>
      <c r="P1868" s="33" t="str">
        <f t="shared" si="553"/>
        <v>MAIN UNIT</v>
      </c>
      <c r="Q1868" s="13" t="s">
        <v>61</v>
      </c>
      <c r="R1868" s="13" t="s">
        <v>62</v>
      </c>
      <c r="S1868" s="13" t="s">
        <v>52</v>
      </c>
      <c r="T1868" s="13" t="s">
        <v>274</v>
      </c>
      <c r="U1868" s="13" t="s">
        <v>177</v>
      </c>
      <c r="V1868" s="13" t="s">
        <v>178</v>
      </c>
      <c r="W1868" s="13" t="s">
        <v>64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  <c r="AU1868" s="22" t="s">
        <v>3240</v>
      </c>
    </row>
    <row r="1869" spans="1:47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48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2937</v>
      </c>
      <c r="K1869" s="155" t="s">
        <v>273</v>
      </c>
      <c r="L1869" s="17" t="s">
        <v>2915</v>
      </c>
      <c r="M1869" s="13" t="s">
        <v>2832</v>
      </c>
      <c r="N1869" s="13">
        <v>1</v>
      </c>
      <c r="O1869" s="13"/>
      <c r="P1869" s="33" t="str">
        <f t="shared" si="553"/>
        <v>MAIN UNIT</v>
      </c>
      <c r="Q1869" s="13" t="s">
        <v>61</v>
      </c>
      <c r="R1869" s="13" t="s">
        <v>2055</v>
      </c>
      <c r="S1869" s="13" t="s">
        <v>52</v>
      </c>
      <c r="T1869" s="13" t="s">
        <v>274</v>
      </c>
      <c r="U1869" s="13" t="s">
        <v>177</v>
      </c>
      <c r="V1869" s="13" t="s">
        <v>178</v>
      </c>
      <c r="W1869" s="13" t="s">
        <v>64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  <c r="AU1869" s="22" t="s">
        <v>3240</v>
      </c>
    </row>
    <row r="1870" spans="1:47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48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2938</v>
      </c>
      <c r="K1870" s="155" t="s">
        <v>273</v>
      </c>
      <c r="L1870" s="17" t="s">
        <v>2620</v>
      </c>
      <c r="M1870" s="13" t="s">
        <v>60</v>
      </c>
      <c r="N1870" s="13">
        <v>1</v>
      </c>
      <c r="O1870" s="13"/>
      <c r="P1870" s="33" t="str">
        <f t="shared" si="553"/>
        <v>MAIN UNIT</v>
      </c>
      <c r="Q1870" s="13" t="s">
        <v>61</v>
      </c>
      <c r="R1870" s="13" t="s">
        <v>2055</v>
      </c>
      <c r="S1870" s="13" t="s">
        <v>52</v>
      </c>
      <c r="T1870" s="13" t="s">
        <v>274</v>
      </c>
      <c r="U1870" s="13" t="s">
        <v>177</v>
      </c>
      <c r="V1870" s="13" t="s">
        <v>178</v>
      </c>
      <c r="W1870" s="13" t="s">
        <v>64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  <c r="AU1870" s="22" t="s">
        <v>3240</v>
      </c>
    </row>
    <row r="1871" spans="1:47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54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3028</v>
      </c>
      <c r="K1871" s="155" t="s">
        <v>3029</v>
      </c>
      <c r="L1871" s="17" t="s">
        <v>2837</v>
      </c>
      <c r="M1871" s="13" t="s">
        <v>2832</v>
      </c>
      <c r="N1871" s="13">
        <v>2</v>
      </c>
      <c r="O1871" s="13"/>
      <c r="P1871" s="33" t="str">
        <f t="shared" si="553"/>
        <v>MAIN UNIT</v>
      </c>
      <c r="Q1871" s="13" t="s">
        <v>68</v>
      </c>
      <c r="R1871" s="13" t="s">
        <v>2055</v>
      </c>
      <c r="S1871" s="13" t="s">
        <v>51</v>
      </c>
      <c r="T1871" s="13" t="s">
        <v>412</v>
      </c>
      <c r="U1871" s="13" t="s">
        <v>149</v>
      </c>
      <c r="V1871" s="13" t="s">
        <v>2833</v>
      </c>
      <c r="W1871" s="13" t="s">
        <v>64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  <c r="AU1871" s="22" t="s">
        <v>3240</v>
      </c>
    </row>
    <row r="1872" spans="1:47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48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1585</v>
      </c>
      <c r="K1872" s="155" t="s">
        <v>1586</v>
      </c>
      <c r="L1872" s="17" t="s">
        <v>67</v>
      </c>
      <c r="M1872" s="13" t="s">
        <v>60</v>
      </c>
      <c r="N1872" s="13">
        <v>1</v>
      </c>
      <c r="O1872" s="13"/>
      <c r="P1872" s="33" t="str">
        <f t="shared" si="553"/>
        <v>MAIN UNIT</v>
      </c>
      <c r="Q1872" s="13" t="s">
        <v>61</v>
      </c>
      <c r="R1872" s="13" t="s">
        <v>62</v>
      </c>
      <c r="S1872" s="13" t="s">
        <v>52</v>
      </c>
      <c r="T1872" s="13" t="s">
        <v>412</v>
      </c>
      <c r="U1872" s="13" t="s">
        <v>1077</v>
      </c>
      <c r="V1872" s="13" t="s">
        <v>143</v>
      </c>
      <c r="W1872" s="13" t="s">
        <v>64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  <c r="AU1872" s="22" t="s">
        <v>3240</v>
      </c>
    </row>
    <row r="1873" spans="1:47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54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2233</v>
      </c>
      <c r="K1873" s="155" t="s">
        <v>2234</v>
      </c>
      <c r="L1873" s="17" t="s">
        <v>67</v>
      </c>
      <c r="M1873" s="13" t="s">
        <v>60</v>
      </c>
      <c r="N1873" s="13">
        <v>1</v>
      </c>
      <c r="O1873" s="13"/>
      <c r="P1873" s="33" t="str">
        <f t="shared" si="553"/>
        <v>MAIN UNIT</v>
      </c>
      <c r="Q1873" s="13" t="s">
        <v>68</v>
      </c>
      <c r="R1873" s="13" t="s">
        <v>62</v>
      </c>
      <c r="S1873" s="13" t="s">
        <v>52</v>
      </c>
      <c r="T1873" s="13" t="s">
        <v>412</v>
      </c>
      <c r="U1873" s="13" t="s">
        <v>1077</v>
      </c>
      <c r="V1873" s="13" t="s">
        <v>143</v>
      </c>
      <c r="W1873" s="13" t="s">
        <v>64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  <c r="AU1873" s="22" t="s">
        <v>3240</v>
      </c>
    </row>
    <row r="1874" spans="1:47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47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934</v>
      </c>
      <c r="K1874" s="155" t="s">
        <v>935</v>
      </c>
      <c r="L1874" s="17" t="s">
        <v>67</v>
      </c>
      <c r="M1874" s="13" t="s">
        <v>60</v>
      </c>
      <c r="N1874" s="13">
        <v>1</v>
      </c>
      <c r="O1874" s="13"/>
      <c r="P1874" s="33" t="str">
        <f t="shared" si="553"/>
        <v>MAIN UNIT</v>
      </c>
      <c r="Q1874" s="13" t="s">
        <v>61</v>
      </c>
      <c r="R1874" s="13" t="s">
        <v>62</v>
      </c>
      <c r="S1874" s="13" t="s">
        <v>52</v>
      </c>
      <c r="T1874" s="13" t="s">
        <v>936</v>
      </c>
      <c r="U1874" s="13" t="s">
        <v>275</v>
      </c>
      <c r="V1874" s="13" t="s">
        <v>178</v>
      </c>
      <c r="W1874" s="13" t="s">
        <v>64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  <c r="AU1874" s="22" t="s">
        <v>3240</v>
      </c>
    </row>
    <row r="1875" spans="1:47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55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2595</v>
      </c>
      <c r="K1875" s="155" t="s">
        <v>2596</v>
      </c>
      <c r="L1875" s="17" t="s">
        <v>67</v>
      </c>
      <c r="M1875" s="13" t="s">
        <v>60</v>
      </c>
      <c r="N1875" s="13">
        <v>1</v>
      </c>
      <c r="O1875" s="13"/>
      <c r="P1875" s="33" t="str">
        <f t="shared" si="553"/>
        <v>MAIN UNIT</v>
      </c>
      <c r="Q1875" s="13" t="s">
        <v>68</v>
      </c>
      <c r="R1875" s="13" t="s">
        <v>62</v>
      </c>
      <c r="S1875" s="13" t="s">
        <v>52</v>
      </c>
      <c r="T1875" s="13" t="s">
        <v>1659</v>
      </c>
      <c r="U1875" s="13" t="s">
        <v>177</v>
      </c>
      <c r="V1875" s="13" t="s">
        <v>178</v>
      </c>
      <c r="W1875" s="13" t="s">
        <v>64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  <c r="AU1875" s="22" t="s">
        <v>3240</v>
      </c>
    </row>
    <row r="1876" spans="1:47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55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2595</v>
      </c>
      <c r="K1876" s="155" t="s">
        <v>2596</v>
      </c>
      <c r="L1876" s="17" t="s">
        <v>67</v>
      </c>
      <c r="M1876" s="13" t="s">
        <v>60</v>
      </c>
      <c r="N1876" s="13">
        <v>1</v>
      </c>
      <c r="O1876" s="13"/>
      <c r="P1876" s="33" t="str">
        <f t="shared" si="553"/>
        <v>MAIN UNIT</v>
      </c>
      <c r="Q1876" s="13" t="s">
        <v>68</v>
      </c>
      <c r="R1876" s="13" t="s">
        <v>62</v>
      </c>
      <c r="S1876" s="13" t="s">
        <v>52</v>
      </c>
      <c r="T1876" s="13" t="s">
        <v>1659</v>
      </c>
      <c r="U1876" s="13" t="s">
        <v>177</v>
      </c>
      <c r="V1876" s="13" t="s">
        <v>178</v>
      </c>
      <c r="W1876" s="13" t="s">
        <v>64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  <c r="AU1876" s="22" t="s">
        <v>3240</v>
      </c>
    </row>
    <row r="1877" spans="1:47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53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1671</v>
      </c>
      <c r="K1877" s="155" t="s">
        <v>1672</v>
      </c>
      <c r="L1877" s="17" t="s">
        <v>67</v>
      </c>
      <c r="M1877" s="13" t="s">
        <v>60</v>
      </c>
      <c r="N1877" s="13">
        <v>1</v>
      </c>
      <c r="O1877" s="13"/>
      <c r="P1877" s="33" t="str">
        <f t="shared" si="553"/>
        <v>MAIN UNIT</v>
      </c>
      <c r="Q1877" s="13" t="s">
        <v>68</v>
      </c>
      <c r="R1877" s="13" t="s">
        <v>62</v>
      </c>
      <c r="S1877" s="13" t="s">
        <v>52</v>
      </c>
      <c r="T1877" s="13" t="s">
        <v>176</v>
      </c>
      <c r="U1877" s="13" t="s">
        <v>177</v>
      </c>
      <c r="V1877" s="13" t="s">
        <v>178</v>
      </c>
      <c r="W1877" s="13" t="s">
        <v>64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  <c r="AU1877" s="22" t="s">
        <v>3240</v>
      </c>
    </row>
    <row r="1878" spans="1:47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53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1904</v>
      </c>
      <c r="K1878" s="155" t="s">
        <v>1905</v>
      </c>
      <c r="L1878" s="17" t="s">
        <v>92</v>
      </c>
      <c r="M1878" s="13" t="s">
        <v>60</v>
      </c>
      <c r="N1878" s="13">
        <v>1</v>
      </c>
      <c r="O1878" s="13"/>
      <c r="P1878" s="33" t="str">
        <f t="shared" si="553"/>
        <v>MAIN UNIT</v>
      </c>
      <c r="Q1878" s="13" t="s">
        <v>61</v>
      </c>
      <c r="R1878" s="13" t="s">
        <v>62</v>
      </c>
      <c r="S1878" s="13" t="s">
        <v>52</v>
      </c>
      <c r="T1878" s="13" t="s">
        <v>176</v>
      </c>
      <c r="U1878" s="13" t="s">
        <v>177</v>
      </c>
      <c r="V1878" s="13" t="s">
        <v>178</v>
      </c>
      <c r="W1878" s="13" t="s">
        <v>64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  <c r="AU1878" s="22" t="s">
        <v>3240</v>
      </c>
    </row>
    <row r="1879" spans="1:47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53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1904</v>
      </c>
      <c r="K1879" s="155" t="s">
        <v>1905</v>
      </c>
      <c r="L1879" s="17" t="s">
        <v>92</v>
      </c>
      <c r="M1879" s="13" t="s">
        <v>60</v>
      </c>
      <c r="N1879" s="13">
        <v>1</v>
      </c>
      <c r="O1879" s="13"/>
      <c r="P1879" s="33" t="str">
        <f t="shared" si="553"/>
        <v>MAIN UNIT</v>
      </c>
      <c r="Q1879" s="13" t="s">
        <v>61</v>
      </c>
      <c r="R1879" s="13" t="s">
        <v>62</v>
      </c>
      <c r="S1879" s="13" t="s">
        <v>52</v>
      </c>
      <c r="T1879" s="13" t="s">
        <v>176</v>
      </c>
      <c r="U1879" s="13" t="s">
        <v>177</v>
      </c>
      <c r="V1879" s="13" t="s">
        <v>178</v>
      </c>
      <c r="W1879" s="13" t="s">
        <v>64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  <c r="AU1879" s="22" t="s">
        <v>3240</v>
      </c>
    </row>
    <row r="1880" spans="1:47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3340</v>
      </c>
      <c r="K1880" s="29" t="s">
        <v>3341</v>
      </c>
      <c r="L1880" s="17" t="s">
        <v>92</v>
      </c>
      <c r="M1880" s="22" t="s">
        <v>60</v>
      </c>
      <c r="N1880" s="22">
        <v>1</v>
      </c>
      <c r="O1880" s="22"/>
      <c r="P1880" s="33" t="str">
        <f t="shared" si="553"/>
        <v>MAIN UNIT</v>
      </c>
      <c r="Q1880" s="13" t="s">
        <v>61</v>
      </c>
      <c r="R1880" s="22" t="s">
        <v>62</v>
      </c>
      <c r="S1880" s="22" t="s">
        <v>49</v>
      </c>
      <c r="T1880" s="22" t="s">
        <v>78</v>
      </c>
      <c r="U1880" s="22" t="s">
        <v>78</v>
      </c>
      <c r="V1880" s="22" t="s">
        <v>112</v>
      </c>
      <c r="W1880" s="22" t="s">
        <v>109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  <c r="AU1880" s="22" t="s">
        <v>3751</v>
      </c>
    </row>
    <row r="1881" spans="1:47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3397</v>
      </c>
      <c r="K1881" s="29" t="s">
        <v>3398</v>
      </c>
      <c r="L1881" s="17" t="s">
        <v>92</v>
      </c>
      <c r="M1881" s="22" t="s">
        <v>60</v>
      </c>
      <c r="N1881" s="22">
        <v>1</v>
      </c>
      <c r="O1881" s="22"/>
      <c r="P1881" s="33" t="str">
        <f t="shared" si="553"/>
        <v>MAIN UNIT</v>
      </c>
      <c r="Q1881" s="13" t="s">
        <v>61</v>
      </c>
      <c r="R1881" s="22" t="s">
        <v>62</v>
      </c>
      <c r="S1881" s="22" t="s">
        <v>49</v>
      </c>
      <c r="T1881" s="22" t="s">
        <v>78</v>
      </c>
      <c r="U1881" s="22" t="s">
        <v>78</v>
      </c>
      <c r="V1881" s="22" t="s">
        <v>112</v>
      </c>
      <c r="W1881" s="22" t="s">
        <v>64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  <c r="AU1881" s="22" t="s">
        <v>3757</v>
      </c>
    </row>
    <row r="1882" spans="1:47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3397</v>
      </c>
      <c r="K1882" s="29" t="s">
        <v>3398</v>
      </c>
      <c r="L1882" s="17" t="s">
        <v>92</v>
      </c>
      <c r="M1882" s="22" t="s">
        <v>60</v>
      </c>
      <c r="N1882" s="22">
        <v>1</v>
      </c>
      <c r="O1882" s="22"/>
      <c r="P1882" s="33" t="str">
        <f t="shared" si="553"/>
        <v>MAIN UNIT</v>
      </c>
      <c r="Q1882" s="13" t="s">
        <v>61</v>
      </c>
      <c r="R1882" s="22" t="s">
        <v>62</v>
      </c>
      <c r="S1882" s="22" t="s">
        <v>49</v>
      </c>
      <c r="T1882" s="22" t="s">
        <v>78</v>
      </c>
      <c r="U1882" s="22" t="s">
        <v>78</v>
      </c>
      <c r="V1882" s="22" t="s">
        <v>112</v>
      </c>
      <c r="W1882" s="22" t="s">
        <v>64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  <c r="AU1882" s="22" t="s">
        <v>3757</v>
      </c>
    </row>
    <row r="1883" spans="1:47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3412</v>
      </c>
      <c r="K1883" s="29" t="s">
        <v>1448</v>
      </c>
      <c r="L1883" s="17" t="s">
        <v>67</v>
      </c>
      <c r="M1883" s="22" t="s">
        <v>60</v>
      </c>
      <c r="N1883" s="22">
        <v>1</v>
      </c>
      <c r="O1883" s="22"/>
      <c r="P1883" s="33" t="str">
        <f t="shared" si="553"/>
        <v>MAIN UNIT</v>
      </c>
      <c r="Q1883" s="13" t="s">
        <v>61</v>
      </c>
      <c r="R1883" s="22" t="s">
        <v>62</v>
      </c>
      <c r="S1883" s="22" t="s">
        <v>50</v>
      </c>
      <c r="T1883" s="22" t="s">
        <v>2374</v>
      </c>
      <c r="U1883" s="22" t="s">
        <v>70</v>
      </c>
      <c r="V1883" s="22" t="s">
        <v>2123</v>
      </c>
      <c r="W1883" s="22" t="s">
        <v>109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  <c r="AU1883" s="22" t="s">
        <v>3240</v>
      </c>
    </row>
    <row r="1884" spans="1:47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3412</v>
      </c>
      <c r="K1884" s="29" t="s">
        <v>1448</v>
      </c>
      <c r="L1884" s="17" t="s">
        <v>67</v>
      </c>
      <c r="M1884" s="22" t="s">
        <v>60</v>
      </c>
      <c r="N1884" s="22">
        <v>1</v>
      </c>
      <c r="O1884" s="22"/>
      <c r="P1884" s="33" t="str">
        <f t="shared" si="553"/>
        <v>MAIN UNIT</v>
      </c>
      <c r="Q1884" s="13" t="s">
        <v>61</v>
      </c>
      <c r="R1884" s="22" t="s">
        <v>62</v>
      </c>
      <c r="S1884" s="22" t="s">
        <v>50</v>
      </c>
      <c r="T1884" s="22" t="s">
        <v>2374</v>
      </c>
      <c r="U1884" s="22" t="s">
        <v>70</v>
      </c>
      <c r="V1884" s="22" t="s">
        <v>2123</v>
      </c>
      <c r="W1884" s="22" t="s">
        <v>109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  <c r="AU1884" s="22" t="s">
        <v>3240</v>
      </c>
    </row>
    <row r="1885" spans="1:47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3412</v>
      </c>
      <c r="K1885" s="29" t="s">
        <v>1448</v>
      </c>
      <c r="L1885" s="17" t="s">
        <v>67</v>
      </c>
      <c r="M1885" s="22" t="s">
        <v>60</v>
      </c>
      <c r="N1885" s="22">
        <v>1</v>
      </c>
      <c r="O1885" s="22"/>
      <c r="P1885" s="33" t="str">
        <f t="shared" si="553"/>
        <v>MAIN UNIT</v>
      </c>
      <c r="Q1885" s="13" t="s">
        <v>61</v>
      </c>
      <c r="R1885" s="22" t="s">
        <v>62</v>
      </c>
      <c r="S1885" s="22" t="s">
        <v>50</v>
      </c>
      <c r="T1885" s="22" t="s">
        <v>2374</v>
      </c>
      <c r="U1885" s="22" t="s">
        <v>70</v>
      </c>
      <c r="V1885" s="22" t="s">
        <v>2123</v>
      </c>
      <c r="W1885" s="22" t="s">
        <v>109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  <c r="AU1885" s="22" t="s">
        <v>3240</v>
      </c>
    </row>
    <row r="1886" spans="1:47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3412</v>
      </c>
      <c r="K1886" s="29" t="s">
        <v>1448</v>
      </c>
      <c r="L1886" s="17" t="s">
        <v>67</v>
      </c>
      <c r="M1886" s="22" t="s">
        <v>60</v>
      </c>
      <c r="N1886" s="22">
        <v>1</v>
      </c>
      <c r="O1886" s="22"/>
      <c r="P1886" s="33" t="str">
        <f t="shared" si="553"/>
        <v>MAIN UNIT</v>
      </c>
      <c r="Q1886" s="13" t="s">
        <v>61</v>
      </c>
      <c r="R1886" s="22" t="s">
        <v>62</v>
      </c>
      <c r="S1886" s="22" t="s">
        <v>50</v>
      </c>
      <c r="T1886" s="22" t="s">
        <v>2374</v>
      </c>
      <c r="U1886" s="22" t="s">
        <v>70</v>
      </c>
      <c r="V1886" s="22" t="s">
        <v>2123</v>
      </c>
      <c r="W1886" s="22" t="s">
        <v>109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  <c r="AU1886" s="22" t="s">
        <v>3240</v>
      </c>
    </row>
    <row r="1887" spans="1:47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41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174</v>
      </c>
      <c r="K1887" s="155" t="s">
        <v>175</v>
      </c>
      <c r="L1887" s="17" t="s">
        <v>77</v>
      </c>
      <c r="M1887" s="13" t="s">
        <v>60</v>
      </c>
      <c r="N1887" s="13">
        <v>1</v>
      </c>
      <c r="O1887" s="13"/>
      <c r="P1887" s="33" t="str">
        <f t="shared" si="553"/>
        <v>MAIN UNIT</v>
      </c>
      <c r="Q1887" s="13" t="s">
        <v>61</v>
      </c>
      <c r="R1887" s="13" t="s">
        <v>62</v>
      </c>
      <c r="S1887" s="13" t="s">
        <v>52</v>
      </c>
      <c r="T1887" s="13" t="s">
        <v>176</v>
      </c>
      <c r="U1887" s="13" t="s">
        <v>177</v>
      </c>
      <c r="V1887" s="13" t="s">
        <v>178</v>
      </c>
      <c r="W1887" s="13" t="s">
        <v>64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179</v>
      </c>
      <c r="AM1887" s="17">
        <v>800000</v>
      </c>
      <c r="AN1887" s="17" t="s">
        <v>180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  <c r="AU1887" s="22" t="s">
        <v>3240</v>
      </c>
    </row>
    <row r="1888" spans="1:47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41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174</v>
      </c>
      <c r="K1888" s="155" t="s">
        <v>175</v>
      </c>
      <c r="L1888" s="17" t="s">
        <v>100</v>
      </c>
      <c r="M1888" s="13" t="s">
        <v>60</v>
      </c>
      <c r="N1888" s="13">
        <v>1</v>
      </c>
      <c r="O1888" s="13"/>
      <c r="P1888" s="33" t="str">
        <f t="shared" si="553"/>
        <v>MAIN UNIT</v>
      </c>
      <c r="Q1888" s="13" t="s">
        <v>61</v>
      </c>
      <c r="R1888" s="13" t="s">
        <v>62</v>
      </c>
      <c r="S1888" s="13" t="s">
        <v>52</v>
      </c>
      <c r="T1888" s="13" t="s">
        <v>176</v>
      </c>
      <c r="U1888" s="13" t="s">
        <v>177</v>
      </c>
      <c r="V1888" s="13" t="s">
        <v>178</v>
      </c>
      <c r="W1888" s="13" t="s">
        <v>64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179</v>
      </c>
      <c r="AM1888" s="17">
        <v>697094</v>
      </c>
      <c r="AN1888" s="17" t="s">
        <v>181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  <c r="AU1888" s="22" t="s">
        <v>3240</v>
      </c>
    </row>
    <row r="1889" spans="1:47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53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1944</v>
      </c>
      <c r="K1889" s="155" t="s">
        <v>1945</v>
      </c>
      <c r="L1889" s="17" t="s">
        <v>67</v>
      </c>
      <c r="M1889" s="13" t="s">
        <v>60</v>
      </c>
      <c r="N1889" s="13">
        <v>1</v>
      </c>
      <c r="O1889" s="13"/>
      <c r="P1889" s="33" t="str">
        <f t="shared" si="553"/>
        <v>MAIN UNIT</v>
      </c>
      <c r="Q1889" s="13" t="s">
        <v>68</v>
      </c>
      <c r="R1889" s="13" t="s">
        <v>62</v>
      </c>
      <c r="S1889" s="13" t="s">
        <v>52</v>
      </c>
      <c r="T1889" s="13" t="s">
        <v>176</v>
      </c>
      <c r="U1889" s="13" t="s">
        <v>177</v>
      </c>
      <c r="V1889" s="13" t="s">
        <v>178</v>
      </c>
      <c r="W1889" s="13" t="s">
        <v>64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  <c r="AU1889" s="22" t="s">
        <v>3240</v>
      </c>
    </row>
    <row r="1890" spans="1:47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53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1944</v>
      </c>
      <c r="K1890" s="155" t="s">
        <v>1945</v>
      </c>
      <c r="L1890" s="17" t="s">
        <v>92</v>
      </c>
      <c r="M1890" s="13" t="s">
        <v>60</v>
      </c>
      <c r="N1890" s="13">
        <v>1</v>
      </c>
      <c r="O1890" s="13"/>
      <c r="P1890" s="33" t="str">
        <f t="shared" si="553"/>
        <v>MAIN UNIT</v>
      </c>
      <c r="Q1890" s="13" t="s">
        <v>68</v>
      </c>
      <c r="R1890" s="13" t="s">
        <v>62</v>
      </c>
      <c r="S1890" s="13" t="s">
        <v>52</v>
      </c>
      <c r="T1890" s="13" t="s">
        <v>176</v>
      </c>
      <c r="U1890" s="13" t="s">
        <v>177</v>
      </c>
      <c r="V1890" s="13" t="s">
        <v>178</v>
      </c>
      <c r="W1890" s="13" t="s">
        <v>64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  <c r="AU1890" s="22" t="s">
        <v>3240</v>
      </c>
    </row>
    <row r="1891" spans="1:47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54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2194</v>
      </c>
      <c r="K1891" s="155" t="s">
        <v>2195</v>
      </c>
      <c r="L1891" s="17" t="s">
        <v>92</v>
      </c>
      <c r="M1891" s="13" t="s">
        <v>60</v>
      </c>
      <c r="N1891" s="13">
        <v>1</v>
      </c>
      <c r="O1891" s="13"/>
      <c r="P1891" s="33" t="str">
        <f t="shared" si="553"/>
        <v>MAIN UNIT</v>
      </c>
      <c r="Q1891" s="13" t="s">
        <v>61</v>
      </c>
      <c r="R1891" s="13" t="s">
        <v>62</v>
      </c>
      <c r="S1891" s="13" t="s">
        <v>52</v>
      </c>
      <c r="T1891" s="13" t="s">
        <v>176</v>
      </c>
      <c r="U1891" s="13" t="s">
        <v>177</v>
      </c>
      <c r="V1891" s="13" t="s">
        <v>178</v>
      </c>
      <c r="W1891" s="13" t="s">
        <v>64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  <c r="AU1891" s="22" t="s">
        <v>3240</v>
      </c>
    </row>
    <row r="1892" spans="1:47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54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2194</v>
      </c>
      <c r="K1892" s="155" t="s">
        <v>2195</v>
      </c>
      <c r="L1892" s="17" t="s">
        <v>67</v>
      </c>
      <c r="M1892" s="13" t="s">
        <v>60</v>
      </c>
      <c r="N1892" s="13">
        <v>1</v>
      </c>
      <c r="O1892" s="13"/>
      <c r="P1892" s="33" t="str">
        <f t="shared" si="553"/>
        <v>MAIN UNIT</v>
      </c>
      <c r="Q1892" s="13" t="s">
        <v>61</v>
      </c>
      <c r="R1892" s="13" t="s">
        <v>62</v>
      </c>
      <c r="S1892" s="13" t="s">
        <v>52</v>
      </c>
      <c r="T1892" s="13" t="s">
        <v>176</v>
      </c>
      <c r="U1892" s="13" t="s">
        <v>177</v>
      </c>
      <c r="V1892" s="13" t="s">
        <v>178</v>
      </c>
      <c r="W1892" s="13" t="s">
        <v>64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  <c r="AU1892" s="22" t="s">
        <v>3240</v>
      </c>
    </row>
    <row r="1893" spans="1:47" s="12" customFormat="1">
      <c r="A1893" s="33" t="str">
        <f t="shared" si="550"/>
        <v>cancel</v>
      </c>
      <c r="B1893" s="152"/>
      <c r="C1893" s="152" t="s">
        <v>185</v>
      </c>
      <c r="D1893" s="33" t="str">
        <f t="shared" si="551"/>
        <v/>
      </c>
      <c r="E1893" s="33" t="s">
        <v>185</v>
      </c>
      <c r="F1893" s="13" t="s">
        <v>185</v>
      </c>
      <c r="G1893" s="152" t="s">
        <v>1616</v>
      </c>
      <c r="H1893" s="155"/>
      <c r="I1893" s="33" t="str">
        <f t="shared" si="552"/>
        <v>Cancel</v>
      </c>
      <c r="J1893" s="186" t="s">
        <v>2764</v>
      </c>
      <c r="K1893" s="155" t="s">
        <v>2765</v>
      </c>
      <c r="L1893" s="17" t="s">
        <v>67</v>
      </c>
      <c r="M1893" s="13" t="s">
        <v>60</v>
      </c>
      <c r="N1893" s="13">
        <v>1</v>
      </c>
      <c r="O1893" s="13"/>
      <c r="P1893" s="33" t="str">
        <f t="shared" si="553"/>
        <v>MAIN UNIT</v>
      </c>
      <c r="Q1893" s="13" t="s">
        <v>68</v>
      </c>
      <c r="R1893" s="13" t="s">
        <v>62</v>
      </c>
      <c r="S1893" s="13" t="s">
        <v>49</v>
      </c>
      <c r="T1893" s="13" t="s">
        <v>78</v>
      </c>
      <c r="U1893" s="13" t="s">
        <v>79</v>
      </c>
      <c r="V1893" s="13" t="s">
        <v>311</v>
      </c>
      <c r="W1893" s="13" t="s">
        <v>109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499582152.5142017</v>
      </c>
      <c r="AJ1893" s="19">
        <f t="shared" si="557"/>
        <v>59520528.679470733</v>
      </c>
      <c r="AK1893" s="20">
        <f t="shared" si="558"/>
        <v>0.11914062257814291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  <c r="AU1893" s="22" t="s">
        <v>3751</v>
      </c>
    </row>
    <row r="1894" spans="1:47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48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1159</v>
      </c>
      <c r="K1894" s="155" t="s">
        <v>1160</v>
      </c>
      <c r="L1894" s="17" t="s">
        <v>92</v>
      </c>
      <c r="M1894" s="13" t="s">
        <v>60</v>
      </c>
      <c r="N1894" s="13">
        <v>1</v>
      </c>
      <c r="O1894" s="13"/>
      <c r="P1894" s="33" t="str">
        <f t="shared" si="553"/>
        <v>MAIN UNIT</v>
      </c>
      <c r="Q1894" s="13" t="s">
        <v>61</v>
      </c>
      <c r="R1894" s="13" t="s">
        <v>62</v>
      </c>
      <c r="S1894" s="13" t="s">
        <v>49</v>
      </c>
      <c r="T1894" s="13" t="s">
        <v>78</v>
      </c>
      <c r="U1894" s="13" t="s">
        <v>79</v>
      </c>
      <c r="V1894" s="13" t="s">
        <v>725</v>
      </c>
      <c r="W1894" s="13" t="s">
        <v>109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  <c r="AU1894" s="22" t="s">
        <v>3751</v>
      </c>
    </row>
    <row r="1895" spans="1:47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48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1159</v>
      </c>
      <c r="K1895" s="155" t="s">
        <v>1160</v>
      </c>
      <c r="L1895" s="17" t="s">
        <v>67</v>
      </c>
      <c r="M1895" s="13" t="s">
        <v>60</v>
      </c>
      <c r="N1895" s="13">
        <v>1</v>
      </c>
      <c r="O1895" s="13"/>
      <c r="P1895" s="33" t="str">
        <f t="shared" si="553"/>
        <v>MAIN UNIT</v>
      </c>
      <c r="Q1895" s="13" t="s">
        <v>68</v>
      </c>
      <c r="R1895" s="13" t="s">
        <v>62</v>
      </c>
      <c r="S1895" s="13" t="s">
        <v>49</v>
      </c>
      <c r="T1895" s="13" t="s">
        <v>78</v>
      </c>
      <c r="U1895" s="13" t="s">
        <v>79</v>
      </c>
      <c r="V1895" s="13" t="s">
        <v>725</v>
      </c>
      <c r="W1895" s="13" t="s">
        <v>109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  <c r="AU1895" s="22" t="s">
        <v>3751</v>
      </c>
    </row>
    <row r="1896" spans="1:47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48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1330</v>
      </c>
      <c r="K1896" s="155" t="s">
        <v>1331</v>
      </c>
      <c r="L1896" s="17" t="s">
        <v>92</v>
      </c>
      <c r="M1896" s="13" t="s">
        <v>60</v>
      </c>
      <c r="N1896" s="13">
        <v>1</v>
      </c>
      <c r="O1896" s="13"/>
      <c r="P1896" s="33" t="str">
        <f t="shared" si="553"/>
        <v>MAIN UNIT</v>
      </c>
      <c r="Q1896" s="13" t="s">
        <v>61</v>
      </c>
      <c r="R1896" s="13" t="s">
        <v>62</v>
      </c>
      <c r="S1896" s="13" t="s">
        <v>49</v>
      </c>
      <c r="T1896" s="13" t="s">
        <v>78</v>
      </c>
      <c r="U1896" s="13" t="s">
        <v>79</v>
      </c>
      <c r="V1896" s="13" t="s">
        <v>1125</v>
      </c>
      <c r="W1896" s="13" t="s">
        <v>1105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  <c r="AU1896" s="22" t="s">
        <v>3751</v>
      </c>
    </row>
    <row r="1897" spans="1:47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48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1366</v>
      </c>
      <c r="K1897" s="155" t="s">
        <v>1331</v>
      </c>
      <c r="L1897" s="17" t="s">
        <v>67</v>
      </c>
      <c r="M1897" s="13" t="s">
        <v>60</v>
      </c>
      <c r="N1897" s="13">
        <v>1</v>
      </c>
      <c r="O1897" s="13"/>
      <c r="P1897" s="33" t="str">
        <f t="shared" si="553"/>
        <v>MAIN UNIT</v>
      </c>
      <c r="Q1897" s="13" t="s">
        <v>61</v>
      </c>
      <c r="R1897" s="13" t="s">
        <v>62</v>
      </c>
      <c r="S1897" s="13" t="s">
        <v>49</v>
      </c>
      <c r="T1897" s="13" t="s">
        <v>78</v>
      </c>
      <c r="U1897" s="13" t="s">
        <v>79</v>
      </c>
      <c r="V1897" s="13" t="s">
        <v>1125</v>
      </c>
      <c r="W1897" s="13" t="s">
        <v>1105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  <c r="AU1897" s="22" t="s">
        <v>3751</v>
      </c>
    </row>
    <row r="1898" spans="1:47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48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1531</v>
      </c>
      <c r="K1898" s="155" t="s">
        <v>1532</v>
      </c>
      <c r="L1898" s="17" t="s">
        <v>67</v>
      </c>
      <c r="M1898" s="13" t="s">
        <v>60</v>
      </c>
      <c r="N1898" s="13">
        <v>1</v>
      </c>
      <c r="O1898" s="13"/>
      <c r="P1898" s="33" t="str">
        <f t="shared" si="553"/>
        <v>MAIN UNIT</v>
      </c>
      <c r="Q1898" s="13" t="s">
        <v>61</v>
      </c>
      <c r="R1898" s="13" t="s">
        <v>62</v>
      </c>
      <c r="S1898" s="13" t="s">
        <v>49</v>
      </c>
      <c r="T1898" s="13" t="s">
        <v>78</v>
      </c>
      <c r="U1898" s="13" t="s">
        <v>79</v>
      </c>
      <c r="V1898" s="13" t="s">
        <v>311</v>
      </c>
      <c r="W1898" s="13" t="s">
        <v>109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  <c r="AU1898" s="22" t="s">
        <v>3751</v>
      </c>
    </row>
    <row r="1899" spans="1:47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185</v>
      </c>
      <c r="F1899" s="13" t="s">
        <v>185</v>
      </c>
      <c r="G1899" s="152" t="s">
        <v>185</v>
      </c>
      <c r="H1899" s="155"/>
      <c r="I1899" s="33" t="str">
        <f t="shared" si="552"/>
        <v>Cancel</v>
      </c>
      <c r="J1899" s="186" t="s">
        <v>1636</v>
      </c>
      <c r="K1899" s="155" t="s">
        <v>1532</v>
      </c>
      <c r="L1899" s="17" t="s">
        <v>67</v>
      </c>
      <c r="M1899" s="13" t="s">
        <v>60</v>
      </c>
      <c r="N1899" s="13">
        <v>1</v>
      </c>
      <c r="O1899" s="13"/>
      <c r="P1899" s="33" t="str">
        <f t="shared" si="553"/>
        <v>MAIN UNIT</v>
      </c>
      <c r="Q1899" s="13" t="s">
        <v>61</v>
      </c>
      <c r="R1899" s="13" t="s">
        <v>62</v>
      </c>
      <c r="S1899" s="13" t="s">
        <v>49</v>
      </c>
      <c r="T1899" s="13" t="s">
        <v>78</v>
      </c>
      <c r="U1899" s="13" t="s">
        <v>79</v>
      </c>
      <c r="V1899" s="13" t="s">
        <v>311</v>
      </c>
      <c r="W1899" s="13" t="s">
        <v>109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499582152.5142017</v>
      </c>
      <c r="AJ1899" s="19">
        <f t="shared" si="557"/>
        <v>59520528.679470733</v>
      </c>
      <c r="AK1899" s="20">
        <f t="shared" si="558"/>
        <v>0.11914062257814291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  <c r="AU1899" s="22" t="s">
        <v>3751</v>
      </c>
    </row>
    <row r="1900" spans="1:47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54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2188</v>
      </c>
      <c r="K1900" s="155" t="s">
        <v>1532</v>
      </c>
      <c r="L1900" s="17" t="s">
        <v>92</v>
      </c>
      <c r="M1900" s="13" t="s">
        <v>60</v>
      </c>
      <c r="N1900" s="13">
        <v>1</v>
      </c>
      <c r="O1900" s="13"/>
      <c r="P1900" s="33" t="str">
        <f t="shared" si="553"/>
        <v>MAIN UNIT</v>
      </c>
      <c r="Q1900" s="13" t="s">
        <v>61</v>
      </c>
      <c r="R1900" s="13" t="s">
        <v>62</v>
      </c>
      <c r="S1900" s="13" t="s">
        <v>49</v>
      </c>
      <c r="T1900" s="13" t="s">
        <v>78</v>
      </c>
      <c r="U1900" s="13" t="s">
        <v>79</v>
      </c>
      <c r="V1900" s="13" t="s">
        <v>311</v>
      </c>
      <c r="W1900" s="13" t="s">
        <v>109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  <c r="AU1900" s="22" t="s">
        <v>3751</v>
      </c>
    </row>
    <row r="1901" spans="1:47" s="12" customFormat="1">
      <c r="A1901" s="33" t="str">
        <f t="shared" si="550"/>
        <v>cancel</v>
      </c>
      <c r="B1901" s="152"/>
      <c r="C1901" s="152" t="s">
        <v>185</v>
      </c>
      <c r="D1901" s="33" t="str">
        <f t="shared" si="551"/>
        <v/>
      </c>
      <c r="E1901" s="33" t="s">
        <v>185</v>
      </c>
      <c r="F1901" s="13" t="s">
        <v>185</v>
      </c>
      <c r="G1901" s="152" t="s">
        <v>185</v>
      </c>
      <c r="H1901" s="155"/>
      <c r="I1901" s="33" t="str">
        <f t="shared" si="552"/>
        <v>Cancel</v>
      </c>
      <c r="J1901" s="186" t="s">
        <v>2680</v>
      </c>
      <c r="K1901" s="155" t="s">
        <v>1532</v>
      </c>
      <c r="L1901" s="17" t="s">
        <v>92</v>
      </c>
      <c r="M1901" s="13" t="s">
        <v>60</v>
      </c>
      <c r="N1901" s="13">
        <v>1</v>
      </c>
      <c r="O1901" s="13"/>
      <c r="P1901" s="33" t="str">
        <f t="shared" si="553"/>
        <v>MAIN UNIT</v>
      </c>
      <c r="Q1901" s="13" t="s">
        <v>68</v>
      </c>
      <c r="R1901" s="13" t="s">
        <v>62</v>
      </c>
      <c r="S1901" s="13" t="s">
        <v>49</v>
      </c>
      <c r="T1901" s="13" t="s">
        <v>78</v>
      </c>
      <c r="U1901" s="13" t="s">
        <v>79</v>
      </c>
      <c r="V1901" s="13" t="s">
        <v>725</v>
      </c>
      <c r="W1901" s="13" t="s">
        <v>109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499582152.5142017</v>
      </c>
      <c r="AJ1901" s="19">
        <f t="shared" si="557"/>
        <v>59520528.679470733</v>
      </c>
      <c r="AK1901" s="20">
        <f t="shared" si="558"/>
        <v>0.11914062257814291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  <c r="AU1901" s="22" t="s">
        <v>3751</v>
      </c>
    </row>
    <row r="1902" spans="1:47" s="12" customFormat="1">
      <c r="A1902" s="33" t="str">
        <f t="shared" si="550"/>
        <v>cancel</v>
      </c>
      <c r="B1902" s="152"/>
      <c r="C1902" s="152" t="s">
        <v>185</v>
      </c>
      <c r="D1902" s="33" t="str">
        <f t="shared" si="551"/>
        <v/>
      </c>
      <c r="E1902" s="33" t="s">
        <v>185</v>
      </c>
      <c r="F1902" s="13" t="s">
        <v>185</v>
      </c>
      <c r="G1902" s="152" t="s">
        <v>185</v>
      </c>
      <c r="H1902" s="155"/>
      <c r="I1902" s="33" t="str">
        <f t="shared" si="552"/>
        <v>Cancel</v>
      </c>
      <c r="J1902" s="186" t="s">
        <v>2714</v>
      </c>
      <c r="K1902" s="155" t="s">
        <v>1532</v>
      </c>
      <c r="L1902" s="17" t="s">
        <v>92</v>
      </c>
      <c r="M1902" s="13" t="s">
        <v>60</v>
      </c>
      <c r="N1902" s="13">
        <v>1</v>
      </c>
      <c r="O1902" s="13"/>
      <c r="P1902" s="33" t="str">
        <f t="shared" si="553"/>
        <v>MAIN UNIT</v>
      </c>
      <c r="Q1902" s="13" t="s">
        <v>61</v>
      </c>
      <c r="R1902" s="13" t="s">
        <v>62</v>
      </c>
      <c r="S1902" s="13" t="s">
        <v>49</v>
      </c>
      <c r="T1902" s="13" t="s">
        <v>78</v>
      </c>
      <c r="U1902" s="13" t="s">
        <v>79</v>
      </c>
      <c r="V1902" s="13" t="s">
        <v>311</v>
      </c>
      <c r="W1902" s="13" t="s">
        <v>109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499582152.5142017</v>
      </c>
      <c r="AJ1902" s="19">
        <f t="shared" si="557"/>
        <v>59520528.679470733</v>
      </c>
      <c r="AK1902" s="20">
        <f t="shared" si="558"/>
        <v>0.11914062257814291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  <c r="AU1902" s="22" t="s">
        <v>3751</v>
      </c>
    </row>
    <row r="1903" spans="1:47" s="12" customFormat="1">
      <c r="A1903" s="33" t="str">
        <f t="shared" si="550"/>
        <v>cancel</v>
      </c>
      <c r="B1903" s="152"/>
      <c r="C1903" s="152" t="s">
        <v>185</v>
      </c>
      <c r="D1903" s="33" t="str">
        <f t="shared" si="551"/>
        <v/>
      </c>
      <c r="E1903" s="33" t="s">
        <v>185</v>
      </c>
      <c r="F1903" s="13" t="s">
        <v>185</v>
      </c>
      <c r="G1903" s="152" t="s">
        <v>185</v>
      </c>
      <c r="H1903" s="155"/>
      <c r="I1903" s="33" t="str">
        <f t="shared" si="552"/>
        <v>Cancel</v>
      </c>
      <c r="J1903" s="186" t="s">
        <v>2719</v>
      </c>
      <c r="K1903" s="155" t="s">
        <v>1331</v>
      </c>
      <c r="L1903" s="17" t="s">
        <v>67</v>
      </c>
      <c r="M1903" s="13" t="s">
        <v>60</v>
      </c>
      <c r="N1903" s="13">
        <v>1</v>
      </c>
      <c r="O1903" s="13"/>
      <c r="P1903" s="33" t="str">
        <f t="shared" si="553"/>
        <v>MAIN UNIT</v>
      </c>
      <c r="Q1903" s="13" t="s">
        <v>61</v>
      </c>
      <c r="R1903" s="13" t="s">
        <v>62</v>
      </c>
      <c r="S1903" s="13" t="s">
        <v>49</v>
      </c>
      <c r="T1903" s="13" t="s">
        <v>78</v>
      </c>
      <c r="U1903" s="13" t="s">
        <v>79</v>
      </c>
      <c r="V1903" s="13" t="s">
        <v>1125</v>
      </c>
      <c r="W1903" s="13" t="s">
        <v>1105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499582152.5142017</v>
      </c>
      <c r="AJ1903" s="19">
        <f t="shared" si="557"/>
        <v>59520528.679470733</v>
      </c>
      <c r="AK1903" s="20">
        <f t="shared" si="558"/>
        <v>0.11914062257814291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  <c r="AU1903" s="22" t="s">
        <v>3751</v>
      </c>
    </row>
    <row r="1904" spans="1:47" s="12" customFormat="1">
      <c r="A1904" s="33" t="str">
        <f t="shared" si="550"/>
        <v>cancel</v>
      </c>
      <c r="B1904" s="152"/>
      <c r="C1904" s="152" t="s">
        <v>185</v>
      </c>
      <c r="D1904" s="33" t="str">
        <f t="shared" si="551"/>
        <v/>
      </c>
      <c r="E1904" s="33" t="s">
        <v>185</v>
      </c>
      <c r="F1904" s="13" t="s">
        <v>185</v>
      </c>
      <c r="G1904" s="152" t="s">
        <v>185</v>
      </c>
      <c r="H1904" s="155"/>
      <c r="I1904" s="33" t="str">
        <f t="shared" si="552"/>
        <v>Cancel</v>
      </c>
      <c r="J1904" s="186" t="s">
        <v>2746</v>
      </c>
      <c r="K1904" s="155" t="s">
        <v>1532</v>
      </c>
      <c r="L1904" s="17" t="s">
        <v>67</v>
      </c>
      <c r="M1904" s="13" t="s">
        <v>60</v>
      </c>
      <c r="N1904" s="13">
        <v>1</v>
      </c>
      <c r="O1904" s="13"/>
      <c r="P1904" s="33" t="str">
        <f t="shared" si="553"/>
        <v>MAIN UNIT</v>
      </c>
      <c r="Q1904" s="13" t="s">
        <v>61</v>
      </c>
      <c r="R1904" s="13" t="s">
        <v>62</v>
      </c>
      <c r="S1904" s="13" t="s">
        <v>49</v>
      </c>
      <c r="T1904" s="13" t="s">
        <v>78</v>
      </c>
      <c r="U1904" s="13" t="s">
        <v>79</v>
      </c>
      <c r="V1904" s="13" t="s">
        <v>311</v>
      </c>
      <c r="W1904" s="13" t="s">
        <v>109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499582152.5142017</v>
      </c>
      <c r="AJ1904" s="19">
        <f t="shared" si="557"/>
        <v>59520528.679470733</v>
      </c>
      <c r="AK1904" s="20">
        <f t="shared" si="558"/>
        <v>0.11914062257814291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  <c r="AU1904" s="22" t="s">
        <v>3751</v>
      </c>
    </row>
    <row r="1905" spans="1:47" s="12" customFormat="1">
      <c r="A1905" s="33" t="str">
        <f t="shared" si="550"/>
        <v>cancel</v>
      </c>
      <c r="B1905" s="152"/>
      <c r="C1905" s="152" t="s">
        <v>185</v>
      </c>
      <c r="D1905" s="33" t="str">
        <f t="shared" si="551"/>
        <v/>
      </c>
      <c r="E1905" s="33" t="s">
        <v>185</v>
      </c>
      <c r="F1905" s="13" t="s">
        <v>185</v>
      </c>
      <c r="G1905" s="152" t="s">
        <v>185</v>
      </c>
      <c r="H1905" s="155"/>
      <c r="I1905" s="33" t="str">
        <f t="shared" si="552"/>
        <v>Cancel</v>
      </c>
      <c r="J1905" s="186" t="s">
        <v>2747</v>
      </c>
      <c r="K1905" s="155" t="s">
        <v>1532</v>
      </c>
      <c r="L1905" s="17" t="s">
        <v>92</v>
      </c>
      <c r="M1905" s="13" t="s">
        <v>60</v>
      </c>
      <c r="N1905" s="13">
        <v>1</v>
      </c>
      <c r="O1905" s="13"/>
      <c r="P1905" s="33" t="str">
        <f t="shared" si="553"/>
        <v>MAIN UNIT</v>
      </c>
      <c r="Q1905" s="13" t="s">
        <v>61</v>
      </c>
      <c r="R1905" s="13" t="s">
        <v>62</v>
      </c>
      <c r="S1905" s="13" t="s">
        <v>49</v>
      </c>
      <c r="T1905" s="13" t="s">
        <v>78</v>
      </c>
      <c r="U1905" s="13" t="s">
        <v>79</v>
      </c>
      <c r="V1905" s="13" t="s">
        <v>311</v>
      </c>
      <c r="W1905" s="13" t="s">
        <v>109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499582152.5142017</v>
      </c>
      <c r="AJ1905" s="19">
        <f t="shared" si="557"/>
        <v>59520528.679470733</v>
      </c>
      <c r="AK1905" s="20">
        <f t="shared" si="558"/>
        <v>0.11914062257814291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  <c r="AU1905" s="22" t="s">
        <v>3751</v>
      </c>
    </row>
    <row r="1906" spans="1:47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41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519</v>
      </c>
      <c r="K1906" s="155" t="s">
        <v>520</v>
      </c>
      <c r="L1906" s="17" t="s">
        <v>67</v>
      </c>
      <c r="M1906" s="13" t="s">
        <v>60</v>
      </c>
      <c r="N1906" s="13">
        <v>1</v>
      </c>
      <c r="O1906" s="13"/>
      <c r="P1906" s="33" t="str">
        <f t="shared" si="553"/>
        <v>MAIN UNIT</v>
      </c>
      <c r="Q1906" s="13" t="s">
        <v>68</v>
      </c>
      <c r="R1906" s="13" t="s">
        <v>62</v>
      </c>
      <c r="S1906" s="13" t="s">
        <v>52</v>
      </c>
      <c r="T1906" s="13" t="s">
        <v>141</v>
      </c>
      <c r="U1906" s="13" t="s">
        <v>142</v>
      </c>
      <c r="V1906" s="13" t="s">
        <v>143</v>
      </c>
      <c r="W1906" s="13" t="s">
        <v>64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61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  <c r="AU1906" s="22" t="s">
        <v>3240</v>
      </c>
    </row>
    <row r="1907" spans="1:47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55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2340</v>
      </c>
      <c r="K1907" s="155" t="s">
        <v>2341</v>
      </c>
      <c r="L1907" s="17" t="s">
        <v>92</v>
      </c>
      <c r="M1907" s="13" t="s">
        <v>60</v>
      </c>
      <c r="N1907" s="13">
        <v>1</v>
      </c>
      <c r="O1907" s="13"/>
      <c r="P1907" s="33" t="str">
        <f t="shared" si="553"/>
        <v>MAIN UNIT</v>
      </c>
      <c r="Q1907" s="13" t="s">
        <v>68</v>
      </c>
      <c r="R1907" s="13" t="s">
        <v>62</v>
      </c>
      <c r="S1907" s="13" t="s">
        <v>52</v>
      </c>
      <c r="T1907" s="13" t="s">
        <v>141</v>
      </c>
      <c r="U1907" s="13" t="s">
        <v>1077</v>
      </c>
      <c r="V1907" s="13" t="s">
        <v>143</v>
      </c>
      <c r="W1907" s="13" t="s">
        <v>64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  <c r="AU1907" s="22" t="s">
        <v>3240</v>
      </c>
    </row>
    <row r="1908" spans="1:47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55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3041</v>
      </c>
      <c r="K1908" s="155" t="s">
        <v>2341</v>
      </c>
      <c r="L1908" s="17" t="s">
        <v>2620</v>
      </c>
      <c r="M1908" s="13" t="s">
        <v>60</v>
      </c>
      <c r="N1908" s="13">
        <v>1</v>
      </c>
      <c r="O1908" s="13"/>
      <c r="P1908" s="33" t="str">
        <f t="shared" si="553"/>
        <v>MAIN UNIT</v>
      </c>
      <c r="Q1908" s="13" t="s">
        <v>61</v>
      </c>
      <c r="R1908" s="13" t="s">
        <v>2055</v>
      </c>
      <c r="S1908" s="13" t="s">
        <v>52</v>
      </c>
      <c r="T1908" s="13" t="s">
        <v>141</v>
      </c>
      <c r="U1908" s="13" t="s">
        <v>1077</v>
      </c>
      <c r="V1908" s="13" t="s">
        <v>143</v>
      </c>
      <c r="W1908" s="13" t="s">
        <v>64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  <c r="AU1908" s="22" t="s">
        <v>3240</v>
      </c>
    </row>
    <row r="1909" spans="1:47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54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2398</v>
      </c>
      <c r="K1909" s="155" t="s">
        <v>2399</v>
      </c>
      <c r="L1909" s="17" t="s">
        <v>67</v>
      </c>
      <c r="M1909" s="13" t="s">
        <v>60</v>
      </c>
      <c r="N1909" s="13">
        <v>1</v>
      </c>
      <c r="O1909" s="13"/>
      <c r="P1909" s="33" t="str">
        <f t="shared" si="553"/>
        <v>MAIN UNIT</v>
      </c>
      <c r="Q1909" s="13" t="s">
        <v>68</v>
      </c>
      <c r="R1909" s="13" t="s">
        <v>62</v>
      </c>
      <c r="S1909" s="13" t="s">
        <v>52</v>
      </c>
      <c r="T1909" s="13" t="s">
        <v>141</v>
      </c>
      <c r="U1909" s="13" t="s">
        <v>1077</v>
      </c>
      <c r="V1909" s="13" t="s">
        <v>143</v>
      </c>
      <c r="W1909" s="13" t="s">
        <v>64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  <c r="AU1909" s="22" t="s">
        <v>3240</v>
      </c>
    </row>
    <row r="1910" spans="1:47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48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1538</v>
      </c>
      <c r="K1910" s="155" t="s">
        <v>1539</v>
      </c>
      <c r="L1910" s="17" t="s">
        <v>92</v>
      </c>
      <c r="M1910" s="13" t="s">
        <v>60</v>
      </c>
      <c r="N1910" s="13">
        <v>1</v>
      </c>
      <c r="O1910" s="13"/>
      <c r="P1910" s="33" t="str">
        <f t="shared" si="553"/>
        <v>MAIN UNIT</v>
      </c>
      <c r="Q1910" s="13" t="s">
        <v>68</v>
      </c>
      <c r="R1910" s="13" t="s">
        <v>62</v>
      </c>
      <c r="S1910" s="13" t="s">
        <v>49</v>
      </c>
      <c r="T1910" s="13" t="s">
        <v>78</v>
      </c>
      <c r="U1910" s="13" t="s">
        <v>79</v>
      </c>
      <c r="V1910" s="13" t="s">
        <v>672</v>
      </c>
      <c r="W1910" s="13" t="s">
        <v>109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  <c r="AU1910" s="22" t="s">
        <v>3751</v>
      </c>
    </row>
    <row r="1911" spans="1:47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48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1538</v>
      </c>
      <c r="K1911" s="155" t="s">
        <v>1539</v>
      </c>
      <c r="L1911" s="17" t="s">
        <v>67</v>
      </c>
      <c r="M1911" s="13" t="s">
        <v>60</v>
      </c>
      <c r="N1911" s="13">
        <v>1</v>
      </c>
      <c r="O1911" s="13"/>
      <c r="P1911" s="33" t="str">
        <f t="shared" si="553"/>
        <v>MAIN UNIT</v>
      </c>
      <c r="Q1911" s="13" t="s">
        <v>68</v>
      </c>
      <c r="R1911" s="13" t="s">
        <v>62</v>
      </c>
      <c r="S1911" s="13" t="s">
        <v>49</v>
      </c>
      <c r="T1911" s="13" t="s">
        <v>78</v>
      </c>
      <c r="U1911" s="13" t="s">
        <v>79</v>
      </c>
      <c r="V1911" s="13" t="s">
        <v>672</v>
      </c>
      <c r="W1911" s="13" t="s">
        <v>109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1540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  <c r="AU1911" s="22" t="s">
        <v>3751</v>
      </c>
    </row>
    <row r="1912" spans="1:47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48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1538</v>
      </c>
      <c r="K1912" s="155" t="s">
        <v>1539</v>
      </c>
      <c r="L1912" s="17" t="s">
        <v>67</v>
      </c>
      <c r="M1912" s="13" t="s">
        <v>60</v>
      </c>
      <c r="N1912" s="13">
        <v>1</v>
      </c>
      <c r="O1912" s="13"/>
      <c r="P1912" s="33" t="str">
        <f t="shared" si="553"/>
        <v>MAIN UNIT</v>
      </c>
      <c r="Q1912" s="13" t="s">
        <v>68</v>
      </c>
      <c r="R1912" s="13" t="s">
        <v>62</v>
      </c>
      <c r="S1912" s="13" t="s">
        <v>49</v>
      </c>
      <c r="T1912" s="13" t="s">
        <v>78</v>
      </c>
      <c r="U1912" s="13" t="s">
        <v>79</v>
      </c>
      <c r="V1912" s="13" t="s">
        <v>672</v>
      </c>
      <c r="W1912" s="13" t="s">
        <v>109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1540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  <c r="AU1912" s="22" t="s">
        <v>3751</v>
      </c>
    </row>
    <row r="1913" spans="1:47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53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1538</v>
      </c>
      <c r="K1913" s="155" t="s">
        <v>1539</v>
      </c>
      <c r="L1913" s="17" t="s">
        <v>92</v>
      </c>
      <c r="M1913" s="13" t="s">
        <v>60</v>
      </c>
      <c r="N1913" s="13">
        <v>1</v>
      </c>
      <c r="O1913" s="13"/>
      <c r="P1913" s="33" t="str">
        <f t="shared" si="553"/>
        <v>MAIN UNIT</v>
      </c>
      <c r="Q1913" s="13" t="s">
        <v>68</v>
      </c>
      <c r="R1913" s="13" t="s">
        <v>62</v>
      </c>
      <c r="S1913" s="13" t="s">
        <v>49</v>
      </c>
      <c r="T1913" s="13" t="s">
        <v>78</v>
      </c>
      <c r="U1913" s="13" t="s">
        <v>79</v>
      </c>
      <c r="V1913" s="13" t="s">
        <v>672</v>
      </c>
      <c r="W1913" s="13" t="s">
        <v>109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  <c r="AU1913" s="22" t="s">
        <v>3751</v>
      </c>
    </row>
    <row r="1914" spans="1:47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53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1538</v>
      </c>
      <c r="K1914" s="155" t="s">
        <v>1539</v>
      </c>
      <c r="L1914" s="17" t="s">
        <v>92</v>
      </c>
      <c r="M1914" s="13" t="s">
        <v>60</v>
      </c>
      <c r="N1914" s="13">
        <v>1</v>
      </c>
      <c r="O1914" s="13"/>
      <c r="P1914" s="33" t="str">
        <f t="shared" si="553"/>
        <v>MAIN UNIT</v>
      </c>
      <c r="Q1914" s="13" t="s">
        <v>68</v>
      </c>
      <c r="R1914" s="13" t="s">
        <v>62</v>
      </c>
      <c r="S1914" s="13" t="s">
        <v>49</v>
      </c>
      <c r="T1914" s="13" t="s">
        <v>78</v>
      </c>
      <c r="U1914" s="13" t="s">
        <v>79</v>
      </c>
      <c r="V1914" s="13" t="s">
        <v>672</v>
      </c>
      <c r="W1914" s="13" t="s">
        <v>109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  <c r="AU1914" s="22" t="s">
        <v>3751</v>
      </c>
    </row>
    <row r="1915" spans="1:47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185</v>
      </c>
      <c r="F1915" s="13" t="s">
        <v>185</v>
      </c>
      <c r="G1915" s="152" t="s">
        <v>185</v>
      </c>
      <c r="H1915" s="155"/>
      <c r="I1915" s="33" t="str">
        <f t="shared" si="552"/>
        <v>Cancel</v>
      </c>
      <c r="J1915" s="186" t="s">
        <v>1538</v>
      </c>
      <c r="K1915" s="155" t="s">
        <v>1539</v>
      </c>
      <c r="L1915" s="17" t="s">
        <v>92</v>
      </c>
      <c r="M1915" s="13" t="s">
        <v>60</v>
      </c>
      <c r="N1915" s="13">
        <v>1</v>
      </c>
      <c r="O1915" s="13"/>
      <c r="P1915" s="33" t="str">
        <f t="shared" si="553"/>
        <v>MAIN UNIT</v>
      </c>
      <c r="Q1915" s="13" t="s">
        <v>68</v>
      </c>
      <c r="R1915" s="13" t="s">
        <v>62</v>
      </c>
      <c r="S1915" s="13" t="s">
        <v>49</v>
      </c>
      <c r="T1915" s="13" t="s">
        <v>78</v>
      </c>
      <c r="U1915" s="13" t="s">
        <v>79</v>
      </c>
      <c r="V1915" s="13" t="s">
        <v>672</v>
      </c>
      <c r="W1915" s="13" t="s">
        <v>109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499582152.5142017</v>
      </c>
      <c r="AJ1915" s="19">
        <f t="shared" si="557"/>
        <v>59520528.679470733</v>
      </c>
      <c r="AK1915" s="20">
        <f t="shared" si="558"/>
        <v>0.11914062257814291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  <c r="AU1915" s="22" t="s">
        <v>3751</v>
      </c>
    </row>
    <row r="1916" spans="1:47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185</v>
      </c>
      <c r="F1916" s="13" t="s">
        <v>185</v>
      </c>
      <c r="G1916" s="152" t="s">
        <v>185</v>
      </c>
      <c r="H1916" s="155"/>
      <c r="I1916" s="33" t="str">
        <f t="shared" si="552"/>
        <v>Cancel</v>
      </c>
      <c r="J1916" s="186" t="s">
        <v>1538</v>
      </c>
      <c r="K1916" s="155" t="s">
        <v>1539</v>
      </c>
      <c r="L1916" s="17" t="s">
        <v>92</v>
      </c>
      <c r="M1916" s="13" t="s">
        <v>60</v>
      </c>
      <c r="N1916" s="13">
        <v>1</v>
      </c>
      <c r="O1916" s="13"/>
      <c r="P1916" s="33" t="str">
        <f t="shared" si="553"/>
        <v>MAIN UNIT</v>
      </c>
      <c r="Q1916" s="13" t="s">
        <v>68</v>
      </c>
      <c r="R1916" s="13" t="s">
        <v>62</v>
      </c>
      <c r="S1916" s="13" t="s">
        <v>49</v>
      </c>
      <c r="T1916" s="13" t="s">
        <v>78</v>
      </c>
      <c r="U1916" s="13" t="s">
        <v>79</v>
      </c>
      <c r="V1916" s="13" t="s">
        <v>672</v>
      </c>
      <c r="W1916" s="13" t="s">
        <v>109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499582152.5142017</v>
      </c>
      <c r="AJ1916" s="19">
        <f t="shared" si="557"/>
        <v>59520528.679470733</v>
      </c>
      <c r="AK1916" s="20">
        <f t="shared" si="558"/>
        <v>0.11914062257814291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  <c r="AU1916" s="22" t="s">
        <v>3751</v>
      </c>
    </row>
    <row r="1917" spans="1:47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185</v>
      </c>
      <c r="F1917" s="13" t="s">
        <v>185</v>
      </c>
      <c r="G1917" s="152" t="s">
        <v>185</v>
      </c>
      <c r="H1917" s="155"/>
      <c r="I1917" s="33" t="str">
        <f t="shared" si="552"/>
        <v>Cancel</v>
      </c>
      <c r="J1917" s="186" t="s">
        <v>1538</v>
      </c>
      <c r="K1917" s="155" t="s">
        <v>1539</v>
      </c>
      <c r="L1917" s="17" t="s">
        <v>92</v>
      </c>
      <c r="M1917" s="13" t="s">
        <v>60</v>
      </c>
      <c r="N1917" s="13">
        <v>1</v>
      </c>
      <c r="O1917" s="13"/>
      <c r="P1917" s="33" t="str">
        <f t="shared" si="553"/>
        <v>MAIN UNIT</v>
      </c>
      <c r="Q1917" s="13" t="s">
        <v>68</v>
      </c>
      <c r="R1917" s="13" t="s">
        <v>62</v>
      </c>
      <c r="S1917" s="13" t="s">
        <v>49</v>
      </c>
      <c r="T1917" s="13" t="s">
        <v>78</v>
      </c>
      <c r="U1917" s="13" t="s">
        <v>79</v>
      </c>
      <c r="V1917" s="13" t="s">
        <v>672</v>
      </c>
      <c r="W1917" s="13" t="s">
        <v>109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499582152.5142017</v>
      </c>
      <c r="AJ1917" s="19">
        <f t="shared" si="557"/>
        <v>59520528.679470733</v>
      </c>
      <c r="AK1917" s="20">
        <f t="shared" si="558"/>
        <v>0.11914062257814291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  <c r="AU1917" s="22" t="s">
        <v>3751</v>
      </c>
    </row>
    <row r="1918" spans="1:47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185</v>
      </c>
      <c r="F1918" s="13" t="s">
        <v>185</v>
      </c>
      <c r="G1918" s="152" t="s">
        <v>185</v>
      </c>
      <c r="H1918" s="155"/>
      <c r="I1918" s="33" t="str">
        <f t="shared" si="552"/>
        <v>Cancel</v>
      </c>
      <c r="J1918" s="186" t="s">
        <v>1538</v>
      </c>
      <c r="K1918" s="155" t="s">
        <v>1539</v>
      </c>
      <c r="L1918" s="17" t="s">
        <v>92</v>
      </c>
      <c r="M1918" s="13" t="s">
        <v>60</v>
      </c>
      <c r="N1918" s="13">
        <v>1</v>
      </c>
      <c r="O1918" s="13"/>
      <c r="P1918" s="33" t="str">
        <f t="shared" si="553"/>
        <v>MAIN UNIT</v>
      </c>
      <c r="Q1918" s="13" t="s">
        <v>68</v>
      </c>
      <c r="R1918" s="13" t="s">
        <v>62</v>
      </c>
      <c r="S1918" s="13" t="s">
        <v>49</v>
      </c>
      <c r="T1918" s="13" t="s">
        <v>78</v>
      </c>
      <c r="U1918" s="13" t="s">
        <v>79</v>
      </c>
      <c r="V1918" s="13" t="s">
        <v>672</v>
      </c>
      <c r="W1918" s="13" t="s">
        <v>109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499582152.5142017</v>
      </c>
      <c r="AJ1918" s="19">
        <f t="shared" si="557"/>
        <v>59520528.679470733</v>
      </c>
      <c r="AK1918" s="20">
        <f t="shared" si="558"/>
        <v>0.11914062257814291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  <c r="AU1918" s="22" t="s">
        <v>3751</v>
      </c>
    </row>
    <row r="1919" spans="1:47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185</v>
      </c>
      <c r="F1919" s="13" t="s">
        <v>185</v>
      </c>
      <c r="G1919" s="152" t="s">
        <v>185</v>
      </c>
      <c r="H1919" s="155"/>
      <c r="I1919" s="33" t="str">
        <f t="shared" si="552"/>
        <v>Cancel</v>
      </c>
      <c r="J1919" s="186" t="s">
        <v>1538</v>
      </c>
      <c r="K1919" s="155" t="s">
        <v>1539</v>
      </c>
      <c r="L1919" s="17" t="s">
        <v>92</v>
      </c>
      <c r="M1919" s="13" t="s">
        <v>60</v>
      </c>
      <c r="N1919" s="13">
        <v>1</v>
      </c>
      <c r="O1919" s="13"/>
      <c r="P1919" s="33" t="str">
        <f t="shared" si="553"/>
        <v>MAIN UNIT</v>
      </c>
      <c r="Q1919" s="13" t="s">
        <v>68</v>
      </c>
      <c r="R1919" s="13" t="s">
        <v>62</v>
      </c>
      <c r="S1919" s="13" t="s">
        <v>49</v>
      </c>
      <c r="T1919" s="13" t="s">
        <v>78</v>
      </c>
      <c r="U1919" s="13" t="s">
        <v>79</v>
      </c>
      <c r="V1919" s="13" t="s">
        <v>672</v>
      </c>
      <c r="W1919" s="13" t="s">
        <v>109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499582152.5142017</v>
      </c>
      <c r="AJ1919" s="19">
        <f t="shared" si="557"/>
        <v>59520528.679470733</v>
      </c>
      <c r="AK1919" s="20">
        <f t="shared" si="558"/>
        <v>0.11914062257814291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  <c r="AU1919" s="22" t="s">
        <v>3751</v>
      </c>
    </row>
    <row r="1920" spans="1:47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185</v>
      </c>
      <c r="F1920" s="13" t="s">
        <v>185</v>
      </c>
      <c r="G1920" s="152" t="s">
        <v>185</v>
      </c>
      <c r="H1920" s="155"/>
      <c r="I1920" s="33" t="str">
        <f t="shared" si="552"/>
        <v>Cancel</v>
      </c>
      <c r="J1920" s="186" t="s">
        <v>1538</v>
      </c>
      <c r="K1920" s="155" t="s">
        <v>1539</v>
      </c>
      <c r="L1920" s="17" t="s">
        <v>92</v>
      </c>
      <c r="M1920" s="13" t="s">
        <v>60</v>
      </c>
      <c r="N1920" s="13">
        <v>1</v>
      </c>
      <c r="O1920" s="13"/>
      <c r="P1920" s="33" t="str">
        <f t="shared" si="553"/>
        <v>MAIN UNIT</v>
      </c>
      <c r="Q1920" s="13" t="s">
        <v>68</v>
      </c>
      <c r="R1920" s="13" t="s">
        <v>62</v>
      </c>
      <c r="S1920" s="13" t="s">
        <v>49</v>
      </c>
      <c r="T1920" s="13" t="s">
        <v>78</v>
      </c>
      <c r="U1920" s="13" t="s">
        <v>79</v>
      </c>
      <c r="V1920" s="13" t="s">
        <v>672</v>
      </c>
      <c r="W1920" s="13" t="s">
        <v>109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499582152.5142017</v>
      </c>
      <c r="AJ1920" s="19">
        <f t="shared" si="557"/>
        <v>59520528.679470733</v>
      </c>
      <c r="AK1920" s="20">
        <f t="shared" si="558"/>
        <v>0.11914062257814291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  <c r="AU1920" s="22" t="s">
        <v>3751</v>
      </c>
    </row>
    <row r="1921" spans="1:47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185</v>
      </c>
      <c r="F1921" s="13" t="s">
        <v>185</v>
      </c>
      <c r="G1921" s="152" t="s">
        <v>185</v>
      </c>
      <c r="H1921" s="155"/>
      <c r="I1921" s="33" t="str">
        <f t="shared" si="552"/>
        <v>Cancel</v>
      </c>
      <c r="J1921" s="186" t="s">
        <v>1538</v>
      </c>
      <c r="K1921" s="155" t="s">
        <v>1539</v>
      </c>
      <c r="L1921" s="17" t="s">
        <v>92</v>
      </c>
      <c r="M1921" s="13" t="s">
        <v>60</v>
      </c>
      <c r="N1921" s="13">
        <v>1</v>
      </c>
      <c r="O1921" s="13"/>
      <c r="P1921" s="33" t="str">
        <f t="shared" si="553"/>
        <v>MAIN UNIT</v>
      </c>
      <c r="Q1921" s="13" t="s">
        <v>68</v>
      </c>
      <c r="R1921" s="13" t="s">
        <v>62</v>
      </c>
      <c r="S1921" s="13" t="s">
        <v>49</v>
      </c>
      <c r="T1921" s="13" t="s">
        <v>78</v>
      </c>
      <c r="U1921" s="13" t="s">
        <v>79</v>
      </c>
      <c r="V1921" s="13" t="s">
        <v>672</v>
      </c>
      <c r="W1921" s="13" t="s">
        <v>109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499582152.5142017</v>
      </c>
      <c r="AJ1921" s="19">
        <f t="shared" si="557"/>
        <v>59520528.679470733</v>
      </c>
      <c r="AK1921" s="20">
        <f t="shared" si="558"/>
        <v>0.11914062257814291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  <c r="AU1921" s="22" t="s">
        <v>3751</v>
      </c>
    </row>
    <row r="1922" spans="1:47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185</v>
      </c>
      <c r="F1922" s="13" t="s">
        <v>185</v>
      </c>
      <c r="G1922" s="152" t="s">
        <v>185</v>
      </c>
      <c r="H1922" s="155"/>
      <c r="I1922" s="33" t="str">
        <f t="shared" si="552"/>
        <v>Cancel</v>
      </c>
      <c r="J1922" s="186" t="s">
        <v>1538</v>
      </c>
      <c r="K1922" s="155" t="s">
        <v>1539</v>
      </c>
      <c r="L1922" s="17" t="s">
        <v>67</v>
      </c>
      <c r="M1922" s="13" t="s">
        <v>60</v>
      </c>
      <c r="N1922" s="13">
        <v>1</v>
      </c>
      <c r="O1922" s="13"/>
      <c r="P1922" s="33" t="str">
        <f t="shared" si="553"/>
        <v>MAIN UNIT</v>
      </c>
      <c r="Q1922" s="13" t="s">
        <v>68</v>
      </c>
      <c r="R1922" s="13" t="s">
        <v>62</v>
      </c>
      <c r="S1922" s="13" t="s">
        <v>49</v>
      </c>
      <c r="T1922" s="13" t="s">
        <v>78</v>
      </c>
      <c r="U1922" s="13" t="s">
        <v>79</v>
      </c>
      <c r="V1922" s="13" t="s">
        <v>672</v>
      </c>
      <c r="W1922" s="13" t="s">
        <v>109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499582152.5142017</v>
      </c>
      <c r="AJ1922" s="19">
        <f t="shared" si="557"/>
        <v>59520528.679470733</v>
      </c>
      <c r="AK1922" s="20">
        <f t="shared" si="558"/>
        <v>0.11914062257814291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  <c r="AU1922" s="22" t="s">
        <v>3751</v>
      </c>
    </row>
    <row r="1923" spans="1:47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185</v>
      </c>
      <c r="F1923" s="13" t="s">
        <v>185</v>
      </c>
      <c r="G1923" s="152" t="s">
        <v>185</v>
      </c>
      <c r="H1923" s="155"/>
      <c r="I1923" s="33" t="str">
        <f t="shared" si="552"/>
        <v>Cancel</v>
      </c>
      <c r="J1923" s="186" t="s">
        <v>1538</v>
      </c>
      <c r="K1923" s="155" t="s">
        <v>1539</v>
      </c>
      <c r="L1923" s="17" t="s">
        <v>67</v>
      </c>
      <c r="M1923" s="13" t="s">
        <v>60</v>
      </c>
      <c r="N1923" s="13">
        <v>1</v>
      </c>
      <c r="O1923" s="13"/>
      <c r="P1923" s="33" t="str">
        <f t="shared" si="553"/>
        <v>MAIN UNIT</v>
      </c>
      <c r="Q1923" s="13" t="s">
        <v>68</v>
      </c>
      <c r="R1923" s="13" t="s">
        <v>62</v>
      </c>
      <c r="S1923" s="13" t="s">
        <v>49</v>
      </c>
      <c r="T1923" s="13" t="s">
        <v>78</v>
      </c>
      <c r="U1923" s="13" t="s">
        <v>79</v>
      </c>
      <c r="V1923" s="13" t="s">
        <v>672</v>
      </c>
      <c r="W1923" s="13" t="s">
        <v>109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499582152.5142017</v>
      </c>
      <c r="AJ1923" s="19">
        <f t="shared" si="557"/>
        <v>59520528.679470733</v>
      </c>
      <c r="AK1923" s="20">
        <f t="shared" si="558"/>
        <v>0.11914062257814291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  <c r="AU1923" s="22" t="s">
        <v>3751</v>
      </c>
    </row>
    <row r="1924" spans="1:47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185</v>
      </c>
      <c r="F1924" s="13" t="s">
        <v>185</v>
      </c>
      <c r="G1924" s="152" t="s">
        <v>185</v>
      </c>
      <c r="H1924" s="155"/>
      <c r="I1924" s="33" t="str">
        <f t="shared" si="552"/>
        <v>Cancel</v>
      </c>
      <c r="J1924" s="186" t="s">
        <v>1538</v>
      </c>
      <c r="K1924" s="155" t="s">
        <v>1539</v>
      </c>
      <c r="L1924" s="17" t="s">
        <v>67</v>
      </c>
      <c r="M1924" s="13" t="s">
        <v>60</v>
      </c>
      <c r="N1924" s="13">
        <v>1</v>
      </c>
      <c r="O1924" s="13"/>
      <c r="P1924" s="33" t="str">
        <f t="shared" si="553"/>
        <v>MAIN UNIT</v>
      </c>
      <c r="Q1924" s="13" t="s">
        <v>68</v>
      </c>
      <c r="R1924" s="13" t="s">
        <v>62</v>
      </c>
      <c r="S1924" s="13" t="s">
        <v>49</v>
      </c>
      <c r="T1924" s="13" t="s">
        <v>78</v>
      </c>
      <c r="U1924" s="13" t="s">
        <v>79</v>
      </c>
      <c r="V1924" s="13" t="s">
        <v>672</v>
      </c>
      <c r="W1924" s="13" t="s">
        <v>109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499582152.5142017</v>
      </c>
      <c r="AJ1924" s="19">
        <f t="shared" si="557"/>
        <v>59520528.679470733</v>
      </c>
      <c r="AK1924" s="20">
        <f t="shared" si="558"/>
        <v>0.11914062257814291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  <c r="AU1924" s="22" t="s">
        <v>3751</v>
      </c>
    </row>
    <row r="1925" spans="1:47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41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448</v>
      </c>
      <c r="K1925" s="155" t="s">
        <v>449</v>
      </c>
      <c r="L1925" s="17" t="s">
        <v>92</v>
      </c>
      <c r="M1925" s="13" t="s">
        <v>60</v>
      </c>
      <c r="N1925" s="13">
        <v>1</v>
      </c>
      <c r="O1925" s="13"/>
      <c r="P1925" s="33" t="str">
        <f t="shared" si="553"/>
        <v>MAIN UNIT</v>
      </c>
      <c r="Q1925" s="13" t="s">
        <v>61</v>
      </c>
      <c r="R1925" s="13" t="s">
        <v>62</v>
      </c>
      <c r="S1925" s="13" t="s">
        <v>49</v>
      </c>
      <c r="T1925" s="13" t="s">
        <v>249</v>
      </c>
      <c r="U1925" s="13" t="s">
        <v>79</v>
      </c>
      <c r="V1925" s="13" t="s">
        <v>112</v>
      </c>
      <c r="W1925" s="13" t="s">
        <v>109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  <c r="AU1925" s="22" t="s">
        <v>3752</v>
      </c>
    </row>
    <row r="1926" spans="1:47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185</v>
      </c>
      <c r="F1926" s="13" t="s">
        <v>185</v>
      </c>
      <c r="G1926" s="152" t="s">
        <v>185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620</v>
      </c>
      <c r="K1926" s="155" t="s">
        <v>449</v>
      </c>
      <c r="L1926" s="17" t="s">
        <v>92</v>
      </c>
      <c r="M1926" s="13" t="s">
        <v>60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61</v>
      </c>
      <c r="R1926" s="13" t="s">
        <v>62</v>
      </c>
      <c r="S1926" s="13" t="s">
        <v>49</v>
      </c>
      <c r="T1926" s="13" t="s">
        <v>249</v>
      </c>
      <c r="U1926" s="13" t="s">
        <v>79</v>
      </c>
      <c r="V1926" s="13" t="s">
        <v>112</v>
      </c>
      <c r="W1926" s="13" t="s">
        <v>109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499582152.5142017</v>
      </c>
      <c r="AJ1926" s="19">
        <f t="shared" ref="AJ1926:AJ1989" si="576">IF(P1926="C66 SERVICE","",SUMIFS(AC:AC,F:F,F1926,G:G,G1926,E:E,E1926))</f>
        <v>59520528.679470733</v>
      </c>
      <c r="AK1926" s="20">
        <f t="shared" ref="AK1926:AK1989" si="577">IF(AJ1926&gt;0,AJ1926/AI1926,"")</f>
        <v>0.11914062257814291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  <c r="AU1926" s="22" t="s">
        <v>3752</v>
      </c>
    </row>
    <row r="1927" spans="1:47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48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1048</v>
      </c>
      <c r="K1927" s="155" t="s">
        <v>1049</v>
      </c>
      <c r="L1927" s="17" t="s">
        <v>92</v>
      </c>
      <c r="M1927" s="13" t="s">
        <v>60</v>
      </c>
      <c r="N1927" s="13">
        <v>1</v>
      </c>
      <c r="O1927" s="13"/>
      <c r="P1927" s="33" t="str">
        <f t="shared" si="572"/>
        <v>MAIN UNIT</v>
      </c>
      <c r="Q1927" s="13" t="s">
        <v>61</v>
      </c>
      <c r="R1927" s="13" t="s">
        <v>62</v>
      </c>
      <c r="S1927" s="13" t="s">
        <v>49</v>
      </c>
      <c r="T1927" s="13" t="s">
        <v>249</v>
      </c>
      <c r="U1927" s="13" t="s">
        <v>79</v>
      </c>
      <c r="V1927" s="13" t="s">
        <v>112</v>
      </c>
      <c r="W1927" s="13" t="s">
        <v>109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  <c r="AU1927" s="22" t="s">
        <v>3751</v>
      </c>
    </row>
    <row r="1928" spans="1:47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53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1784</v>
      </c>
      <c r="K1928" s="155" t="s">
        <v>449</v>
      </c>
      <c r="L1928" s="17" t="s">
        <v>92</v>
      </c>
      <c r="M1928" s="13" t="s">
        <v>60</v>
      </c>
      <c r="N1928" s="13">
        <v>1</v>
      </c>
      <c r="O1928" s="13"/>
      <c r="P1928" s="33" t="str">
        <f t="shared" si="572"/>
        <v>MAIN UNIT</v>
      </c>
      <c r="Q1928" s="13" t="s">
        <v>61</v>
      </c>
      <c r="R1928" s="13" t="s">
        <v>62</v>
      </c>
      <c r="S1928" s="13" t="s">
        <v>49</v>
      </c>
      <c r="T1928" s="13" t="s">
        <v>78</v>
      </c>
      <c r="U1928" s="13" t="s">
        <v>79</v>
      </c>
      <c r="V1928" s="13" t="s">
        <v>112</v>
      </c>
      <c r="W1928" s="13" t="s">
        <v>109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  <c r="AU1928" s="22" t="s">
        <v>3751</v>
      </c>
    </row>
    <row r="1929" spans="1:47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54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2153</v>
      </c>
      <c r="K1929" s="155" t="s">
        <v>2154</v>
      </c>
      <c r="L1929" s="17" t="s">
        <v>92</v>
      </c>
      <c r="M1929" s="13" t="s">
        <v>60</v>
      </c>
      <c r="N1929" s="13">
        <v>1</v>
      </c>
      <c r="O1929" s="13"/>
      <c r="P1929" s="33" t="str">
        <f t="shared" si="572"/>
        <v>MAIN UNIT</v>
      </c>
      <c r="Q1929" s="13" t="s">
        <v>61</v>
      </c>
      <c r="R1929" s="13" t="s">
        <v>62</v>
      </c>
      <c r="S1929" s="13" t="s">
        <v>50</v>
      </c>
      <c r="T1929" s="13" t="s">
        <v>78</v>
      </c>
      <c r="U1929" s="13" t="s">
        <v>79</v>
      </c>
      <c r="V1929" s="13" t="s">
        <v>126</v>
      </c>
      <c r="W1929" s="13" t="s">
        <v>64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2148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  <c r="AU1929" s="22" t="s">
        <v>3757</v>
      </c>
    </row>
    <row r="1930" spans="1:47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54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2260</v>
      </c>
      <c r="K1930" s="155" t="s">
        <v>2261</v>
      </c>
      <c r="L1930" s="17" t="s">
        <v>92</v>
      </c>
      <c r="M1930" s="13" t="s">
        <v>60</v>
      </c>
      <c r="N1930" s="13">
        <v>1</v>
      </c>
      <c r="O1930" s="13"/>
      <c r="P1930" s="33" t="str">
        <f t="shared" si="572"/>
        <v>MAIN UNIT</v>
      </c>
      <c r="Q1930" s="13" t="s">
        <v>61</v>
      </c>
      <c r="R1930" s="13" t="s">
        <v>62</v>
      </c>
      <c r="S1930" s="13" t="s">
        <v>49</v>
      </c>
      <c r="T1930" s="13" t="s">
        <v>78</v>
      </c>
      <c r="U1930" s="13" t="s">
        <v>79</v>
      </c>
      <c r="V1930" s="13" t="s">
        <v>126</v>
      </c>
      <c r="W1930" s="13" t="s">
        <v>64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  <c r="AU1930" s="22" t="s">
        <v>3757</v>
      </c>
    </row>
    <row r="1931" spans="1:47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48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1438</v>
      </c>
      <c r="K1931" s="155" t="s">
        <v>1439</v>
      </c>
      <c r="L1931" s="17" t="s">
        <v>67</v>
      </c>
      <c r="M1931" s="13" t="s">
        <v>60</v>
      </c>
      <c r="N1931" s="13">
        <v>1</v>
      </c>
      <c r="O1931" s="13"/>
      <c r="P1931" s="33" t="str">
        <f t="shared" si="572"/>
        <v>MAIN UNIT</v>
      </c>
      <c r="Q1931" s="13" t="s">
        <v>61</v>
      </c>
      <c r="R1931" s="13" t="s">
        <v>62</v>
      </c>
      <c r="S1931" s="13" t="s">
        <v>49</v>
      </c>
      <c r="T1931" s="13" t="s">
        <v>78</v>
      </c>
      <c r="U1931" s="13" t="s">
        <v>79</v>
      </c>
      <c r="V1931" s="13" t="s">
        <v>311</v>
      </c>
      <c r="W1931" s="13" t="s">
        <v>109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1440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  <c r="AU1931" s="22" t="s">
        <v>3751</v>
      </c>
    </row>
    <row r="1932" spans="1:47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47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917</v>
      </c>
      <c r="K1932" s="155" t="s">
        <v>918</v>
      </c>
      <c r="L1932" s="17" t="s">
        <v>92</v>
      </c>
      <c r="M1932" s="13" t="s">
        <v>60</v>
      </c>
      <c r="N1932" s="13">
        <v>1</v>
      </c>
      <c r="O1932" s="13"/>
      <c r="P1932" s="33" t="str">
        <f t="shared" si="572"/>
        <v>MAIN UNIT</v>
      </c>
      <c r="Q1932" s="13" t="s">
        <v>68</v>
      </c>
      <c r="R1932" s="13" t="s">
        <v>62</v>
      </c>
      <c r="S1932" s="13" t="s">
        <v>49</v>
      </c>
      <c r="T1932" s="13" t="s">
        <v>78</v>
      </c>
      <c r="U1932" s="13" t="s">
        <v>79</v>
      </c>
      <c r="V1932" s="13" t="s">
        <v>471</v>
      </c>
      <c r="W1932" s="13" t="s">
        <v>64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  <c r="AU1932" s="22" t="s">
        <v>3750</v>
      </c>
    </row>
    <row r="1933" spans="1:47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47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917</v>
      </c>
      <c r="K1933" s="155" t="s">
        <v>918</v>
      </c>
      <c r="L1933" s="17" t="s">
        <v>67</v>
      </c>
      <c r="M1933" s="13" t="s">
        <v>60</v>
      </c>
      <c r="N1933" s="13">
        <v>1</v>
      </c>
      <c r="O1933" s="13"/>
      <c r="P1933" s="33" t="str">
        <f t="shared" si="572"/>
        <v>MAIN UNIT</v>
      </c>
      <c r="Q1933" s="13" t="s">
        <v>68</v>
      </c>
      <c r="R1933" s="13" t="s">
        <v>62</v>
      </c>
      <c r="S1933" s="13" t="s">
        <v>49</v>
      </c>
      <c r="T1933" s="13" t="s">
        <v>78</v>
      </c>
      <c r="U1933" s="13" t="s">
        <v>79</v>
      </c>
      <c r="V1933" s="13" t="s">
        <v>471</v>
      </c>
      <c r="W1933" s="13" t="s">
        <v>64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  <c r="AU1933" s="22" t="s">
        <v>3750</v>
      </c>
    </row>
    <row r="1934" spans="1:47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47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917</v>
      </c>
      <c r="K1934" s="155" t="s">
        <v>918</v>
      </c>
      <c r="L1934" s="17" t="s">
        <v>67</v>
      </c>
      <c r="M1934" s="13" t="s">
        <v>60</v>
      </c>
      <c r="N1934" s="13">
        <v>1</v>
      </c>
      <c r="O1934" s="13"/>
      <c r="P1934" s="33" t="str">
        <f t="shared" si="572"/>
        <v>MAIN UNIT</v>
      </c>
      <c r="Q1934" s="13" t="s">
        <v>68</v>
      </c>
      <c r="R1934" s="13" t="s">
        <v>62</v>
      </c>
      <c r="S1934" s="13" t="s">
        <v>49</v>
      </c>
      <c r="T1934" s="13" t="s">
        <v>78</v>
      </c>
      <c r="U1934" s="13" t="s">
        <v>79</v>
      </c>
      <c r="V1934" s="13" t="s">
        <v>471</v>
      </c>
      <c r="W1934" s="13" t="s">
        <v>64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  <c r="AU1934" s="22" t="s">
        <v>3750</v>
      </c>
    </row>
    <row r="1935" spans="1:47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3172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3422</v>
      </c>
      <c r="K1935" s="29" t="s">
        <v>2291</v>
      </c>
      <c r="L1935" s="17" t="s">
        <v>92</v>
      </c>
      <c r="M1935" s="22" t="s">
        <v>60</v>
      </c>
      <c r="N1935" s="22">
        <v>1</v>
      </c>
      <c r="O1935" s="22"/>
      <c r="P1935" s="33" t="str">
        <f t="shared" si="572"/>
        <v>MAIN UNIT</v>
      </c>
      <c r="Q1935" s="13" t="s">
        <v>61</v>
      </c>
      <c r="R1935" s="22" t="s">
        <v>62</v>
      </c>
      <c r="S1935" s="22" t="s">
        <v>49</v>
      </c>
      <c r="T1935" s="22" t="s">
        <v>78</v>
      </c>
      <c r="U1935" s="22" t="s">
        <v>78</v>
      </c>
      <c r="V1935" s="22" t="s">
        <v>126</v>
      </c>
      <c r="W1935" s="22" t="s">
        <v>109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  <c r="AU1935" s="22" t="s">
        <v>3751</v>
      </c>
    </row>
    <row r="1936" spans="1:47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3376</v>
      </c>
      <c r="K1936" s="29" t="s">
        <v>3377</v>
      </c>
      <c r="L1936" s="17" t="s">
        <v>67</v>
      </c>
      <c r="M1936" s="22" t="s">
        <v>60</v>
      </c>
      <c r="N1936" s="22">
        <v>1</v>
      </c>
      <c r="O1936" s="22"/>
      <c r="P1936" s="33" t="str">
        <f t="shared" si="572"/>
        <v>MAIN UNIT</v>
      </c>
      <c r="Q1936" s="13" t="s">
        <v>61</v>
      </c>
      <c r="R1936" s="22" t="s">
        <v>62</v>
      </c>
      <c r="S1936" s="22" t="s">
        <v>49</v>
      </c>
      <c r="T1936" s="22" t="s">
        <v>78</v>
      </c>
      <c r="U1936" s="22" t="s">
        <v>78</v>
      </c>
      <c r="V1936" s="22" t="s">
        <v>126</v>
      </c>
      <c r="W1936" s="22" t="s">
        <v>109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  <c r="AU1936" s="22" t="s">
        <v>3751</v>
      </c>
    </row>
    <row r="1937" spans="1:47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3172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3383</v>
      </c>
      <c r="K1937" s="29" t="s">
        <v>3384</v>
      </c>
      <c r="L1937" s="17" t="s">
        <v>92</v>
      </c>
      <c r="M1937" s="22" t="s">
        <v>60</v>
      </c>
      <c r="N1937" s="22">
        <v>1</v>
      </c>
      <c r="O1937" s="22"/>
      <c r="P1937" s="33" t="str">
        <f t="shared" si="572"/>
        <v>MAIN UNIT</v>
      </c>
      <c r="Q1937" s="13" t="s">
        <v>68</v>
      </c>
      <c r="R1937" s="22" t="s">
        <v>62</v>
      </c>
      <c r="S1937" s="22" t="s">
        <v>49</v>
      </c>
      <c r="T1937" s="22" t="s">
        <v>78</v>
      </c>
      <c r="U1937" s="22" t="s">
        <v>78</v>
      </c>
      <c r="V1937" s="22" t="s">
        <v>311</v>
      </c>
      <c r="W1937" s="22" t="s">
        <v>109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1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  <c r="AU1937" s="22" t="s">
        <v>3751</v>
      </c>
    </row>
    <row r="1938" spans="1:47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3172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3383</v>
      </c>
      <c r="K1938" s="29" t="s">
        <v>3384</v>
      </c>
      <c r="L1938" s="17" t="s">
        <v>92</v>
      </c>
      <c r="M1938" s="22" t="s">
        <v>60</v>
      </c>
      <c r="N1938" s="22">
        <v>1</v>
      </c>
      <c r="O1938" s="22"/>
      <c r="P1938" s="33" t="str">
        <f t="shared" si="572"/>
        <v>MAIN UNIT</v>
      </c>
      <c r="Q1938" s="13" t="s">
        <v>68</v>
      </c>
      <c r="R1938" s="22" t="s">
        <v>62</v>
      </c>
      <c r="S1938" s="22" t="s">
        <v>49</v>
      </c>
      <c r="T1938" s="22" t="s">
        <v>78</v>
      </c>
      <c r="U1938" s="22" t="s">
        <v>78</v>
      </c>
      <c r="V1938" s="22" t="s">
        <v>311</v>
      </c>
      <c r="W1938" s="22" t="s">
        <v>109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1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  <c r="AU1938" s="22" t="s">
        <v>3751</v>
      </c>
    </row>
    <row r="1939" spans="1:47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53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1926</v>
      </c>
      <c r="K1939" s="155" t="s">
        <v>1927</v>
      </c>
      <c r="L1939" s="17" t="s">
        <v>92</v>
      </c>
      <c r="M1939" s="13" t="s">
        <v>60</v>
      </c>
      <c r="N1939" s="13">
        <v>1</v>
      </c>
      <c r="O1939" s="13"/>
      <c r="P1939" s="33" t="str">
        <f t="shared" si="572"/>
        <v>MAIN UNIT</v>
      </c>
      <c r="Q1939" s="13" t="s">
        <v>61</v>
      </c>
      <c r="R1939" s="13" t="s">
        <v>62</v>
      </c>
      <c r="S1939" s="13" t="s">
        <v>49</v>
      </c>
      <c r="T1939" s="13" t="s">
        <v>78</v>
      </c>
      <c r="U1939" s="13" t="s">
        <v>79</v>
      </c>
      <c r="V1939" s="13" t="s">
        <v>1486</v>
      </c>
      <c r="W1939" s="13" t="s">
        <v>1341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  <c r="AU1939" s="22" t="s">
        <v>3752</v>
      </c>
    </row>
    <row r="1940" spans="1:47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53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1926</v>
      </c>
      <c r="K1940" s="155" t="s">
        <v>1927</v>
      </c>
      <c r="L1940" s="17" t="s">
        <v>67</v>
      </c>
      <c r="M1940" s="13" t="s">
        <v>60</v>
      </c>
      <c r="N1940" s="13">
        <v>1</v>
      </c>
      <c r="O1940" s="13"/>
      <c r="P1940" s="33" t="str">
        <f t="shared" si="572"/>
        <v>MAIN UNIT</v>
      </c>
      <c r="Q1940" s="13" t="s">
        <v>61</v>
      </c>
      <c r="R1940" s="13" t="s">
        <v>62</v>
      </c>
      <c r="S1940" s="13" t="s">
        <v>49</v>
      </c>
      <c r="T1940" s="13" t="s">
        <v>78</v>
      </c>
      <c r="U1940" s="13" t="s">
        <v>79</v>
      </c>
      <c r="V1940" s="13" t="s">
        <v>1486</v>
      </c>
      <c r="W1940" s="13" t="s">
        <v>1341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  <c r="AU1940" s="22" t="s">
        <v>3240</v>
      </c>
    </row>
    <row r="1941" spans="1:47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54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2296</v>
      </c>
      <c r="K1941" s="155" t="s">
        <v>2297</v>
      </c>
      <c r="L1941" s="17" t="s">
        <v>92</v>
      </c>
      <c r="M1941" s="13" t="s">
        <v>60</v>
      </c>
      <c r="N1941" s="13">
        <v>1</v>
      </c>
      <c r="O1941" s="13"/>
      <c r="P1941" s="33" t="str">
        <f t="shared" si="572"/>
        <v>MAIN UNIT</v>
      </c>
      <c r="Q1941" s="13" t="s">
        <v>61</v>
      </c>
      <c r="R1941" s="13" t="s">
        <v>62</v>
      </c>
      <c r="S1941" s="13" t="s">
        <v>49</v>
      </c>
      <c r="T1941" s="13" t="s">
        <v>78</v>
      </c>
      <c r="U1941" s="13" t="s">
        <v>79</v>
      </c>
      <c r="V1941" s="13" t="s">
        <v>80</v>
      </c>
      <c r="W1941" s="13" t="s">
        <v>109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  <c r="AU1941" s="22" t="s">
        <v>3751</v>
      </c>
    </row>
    <row r="1942" spans="1:47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54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2296</v>
      </c>
      <c r="K1942" s="155" t="s">
        <v>2297</v>
      </c>
      <c r="L1942" s="17" t="s">
        <v>67</v>
      </c>
      <c r="M1942" s="13" t="s">
        <v>60</v>
      </c>
      <c r="N1942" s="13">
        <v>1</v>
      </c>
      <c r="O1942" s="13"/>
      <c r="P1942" s="33" t="str">
        <f t="shared" si="572"/>
        <v>MAIN UNIT</v>
      </c>
      <c r="Q1942" s="13" t="s">
        <v>61</v>
      </c>
      <c r="R1942" s="13" t="s">
        <v>62</v>
      </c>
      <c r="S1942" s="13" t="s">
        <v>49</v>
      </c>
      <c r="T1942" s="13" t="s">
        <v>78</v>
      </c>
      <c r="U1942" s="13" t="s">
        <v>79</v>
      </c>
      <c r="V1942" s="13" t="s">
        <v>80</v>
      </c>
      <c r="W1942" s="13" t="s">
        <v>109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  <c r="AU1942" s="22" t="s">
        <v>3751</v>
      </c>
    </row>
    <row r="1943" spans="1:47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54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2296</v>
      </c>
      <c r="K1943" s="155" t="s">
        <v>2297</v>
      </c>
      <c r="L1943" s="17" t="s">
        <v>67</v>
      </c>
      <c r="M1943" s="13" t="s">
        <v>60</v>
      </c>
      <c r="N1943" s="13">
        <v>1</v>
      </c>
      <c r="O1943" s="13"/>
      <c r="P1943" s="33" t="str">
        <f t="shared" si="572"/>
        <v>MAIN UNIT</v>
      </c>
      <c r="Q1943" s="13" t="s">
        <v>61</v>
      </c>
      <c r="R1943" s="13" t="s">
        <v>62</v>
      </c>
      <c r="S1943" s="13" t="s">
        <v>49</v>
      </c>
      <c r="T1943" s="13" t="s">
        <v>78</v>
      </c>
      <c r="U1943" s="13" t="s">
        <v>79</v>
      </c>
      <c r="V1943" s="13" t="s">
        <v>80</v>
      </c>
      <c r="W1943" s="13" t="s">
        <v>109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  <c r="AU1943" s="22" t="s">
        <v>3751</v>
      </c>
    </row>
    <row r="1944" spans="1:47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54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2296</v>
      </c>
      <c r="K1944" s="155" t="s">
        <v>2297</v>
      </c>
      <c r="L1944" s="17" t="s">
        <v>67</v>
      </c>
      <c r="M1944" s="13" t="s">
        <v>60</v>
      </c>
      <c r="N1944" s="13">
        <v>1</v>
      </c>
      <c r="O1944" s="13"/>
      <c r="P1944" s="33" t="str">
        <f t="shared" si="572"/>
        <v>MAIN UNIT</v>
      </c>
      <c r="Q1944" s="13" t="s">
        <v>61</v>
      </c>
      <c r="R1944" s="13" t="s">
        <v>62</v>
      </c>
      <c r="S1944" s="13" t="s">
        <v>49</v>
      </c>
      <c r="T1944" s="13" t="s">
        <v>78</v>
      </c>
      <c r="U1944" s="13" t="s">
        <v>79</v>
      </c>
      <c r="V1944" s="13" t="s">
        <v>80</v>
      </c>
      <c r="W1944" s="13" t="s">
        <v>109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  <c r="AU1944" s="22" t="s">
        <v>3751</v>
      </c>
    </row>
    <row r="1945" spans="1:47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56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452</v>
      </c>
      <c r="K1945" s="155" t="s">
        <v>453</v>
      </c>
      <c r="L1945" s="17" t="s">
        <v>67</v>
      </c>
      <c r="M1945" s="13" t="s">
        <v>60</v>
      </c>
      <c r="N1945" s="13">
        <v>1</v>
      </c>
      <c r="O1945" s="13"/>
      <c r="P1945" s="33" t="str">
        <f t="shared" si="572"/>
        <v>MAIN UNIT</v>
      </c>
      <c r="Q1945" s="13" t="s">
        <v>61</v>
      </c>
      <c r="R1945" s="13" t="s">
        <v>62</v>
      </c>
      <c r="S1945" s="13" t="s">
        <v>49</v>
      </c>
      <c r="T1945" s="13" t="s">
        <v>78</v>
      </c>
      <c r="U1945" s="13" t="s">
        <v>79</v>
      </c>
      <c r="V1945" s="13" t="s">
        <v>112</v>
      </c>
      <c r="W1945" s="13" t="s">
        <v>109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  <c r="AU1945" s="22" t="s">
        <v>3751</v>
      </c>
    </row>
    <row r="1946" spans="1:47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185</v>
      </c>
      <c r="F1946" s="13" t="s">
        <v>185</v>
      </c>
      <c r="G1946" s="152" t="s">
        <v>185</v>
      </c>
      <c r="H1946" s="155"/>
      <c r="I1946" s="33" t="str">
        <f t="shared" si="571"/>
        <v>Cancel</v>
      </c>
      <c r="J1946" s="186" t="s">
        <v>622</v>
      </c>
      <c r="K1946" s="155" t="s">
        <v>453</v>
      </c>
      <c r="L1946" s="17" t="s">
        <v>67</v>
      </c>
      <c r="M1946" s="13" t="s">
        <v>60</v>
      </c>
      <c r="N1946" s="13">
        <v>1</v>
      </c>
      <c r="O1946" s="13"/>
      <c r="P1946" s="33" t="str">
        <f t="shared" si="572"/>
        <v>MAIN UNIT</v>
      </c>
      <c r="Q1946" s="13" t="s">
        <v>61</v>
      </c>
      <c r="R1946" s="13" t="s">
        <v>62</v>
      </c>
      <c r="S1946" s="13" t="s">
        <v>49</v>
      </c>
      <c r="T1946" s="13" t="s">
        <v>78</v>
      </c>
      <c r="U1946" s="13" t="s">
        <v>79</v>
      </c>
      <c r="V1946" s="13" t="s">
        <v>112</v>
      </c>
      <c r="W1946" s="13" t="s">
        <v>109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499582152.5142017</v>
      </c>
      <c r="AJ1946" s="19">
        <f t="shared" si="576"/>
        <v>59520528.679470733</v>
      </c>
      <c r="AK1946" s="20">
        <f t="shared" si="577"/>
        <v>0.11914062257814291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  <c r="AU1946" s="22" t="s">
        <v>3751</v>
      </c>
    </row>
    <row r="1947" spans="1:47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41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860</v>
      </c>
      <c r="K1947" s="155" t="s">
        <v>453</v>
      </c>
      <c r="L1947" s="17" t="s">
        <v>92</v>
      </c>
      <c r="M1947" s="13" t="s">
        <v>60</v>
      </c>
      <c r="N1947" s="13">
        <v>1</v>
      </c>
      <c r="O1947" s="13"/>
      <c r="P1947" s="33" t="str">
        <f t="shared" si="572"/>
        <v>MAIN UNIT</v>
      </c>
      <c r="Q1947" s="13" t="s">
        <v>61</v>
      </c>
      <c r="R1947" s="13" t="s">
        <v>62</v>
      </c>
      <c r="S1947" s="13" t="s">
        <v>49</v>
      </c>
      <c r="T1947" s="13" t="s">
        <v>78</v>
      </c>
      <c r="U1947" s="13" t="s">
        <v>79</v>
      </c>
      <c r="V1947" s="13" t="s">
        <v>112</v>
      </c>
      <c r="W1947" s="13" t="s">
        <v>109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  <c r="AU1947" s="22" t="s">
        <v>3751</v>
      </c>
    </row>
    <row r="1948" spans="1:47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41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860</v>
      </c>
      <c r="K1948" s="155" t="s">
        <v>453</v>
      </c>
      <c r="L1948" s="17" t="s">
        <v>67</v>
      </c>
      <c r="M1948" s="13" t="s">
        <v>60</v>
      </c>
      <c r="N1948" s="13">
        <v>1</v>
      </c>
      <c r="O1948" s="13"/>
      <c r="P1948" s="33" t="str">
        <f t="shared" si="572"/>
        <v>MAIN UNIT</v>
      </c>
      <c r="Q1948" s="13" t="s">
        <v>61</v>
      </c>
      <c r="R1948" s="13" t="s">
        <v>62</v>
      </c>
      <c r="S1948" s="13" t="s">
        <v>49</v>
      </c>
      <c r="T1948" s="13" t="s">
        <v>78</v>
      </c>
      <c r="U1948" s="13" t="s">
        <v>79</v>
      </c>
      <c r="V1948" s="13" t="s">
        <v>112</v>
      </c>
      <c r="W1948" s="13" t="s">
        <v>109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  <c r="AU1948" s="22" t="s">
        <v>3751</v>
      </c>
    </row>
    <row r="1949" spans="1:47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48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1332</v>
      </c>
      <c r="K1949" s="155" t="s">
        <v>1333</v>
      </c>
      <c r="L1949" s="17" t="s">
        <v>67</v>
      </c>
      <c r="M1949" s="13" t="s">
        <v>60</v>
      </c>
      <c r="N1949" s="13">
        <v>1</v>
      </c>
      <c r="O1949" s="13"/>
      <c r="P1949" s="33" t="str">
        <f t="shared" si="572"/>
        <v>MAIN UNIT</v>
      </c>
      <c r="Q1949" s="13" t="s">
        <v>61</v>
      </c>
      <c r="R1949" s="13" t="s">
        <v>62</v>
      </c>
      <c r="S1949" s="13" t="s">
        <v>49</v>
      </c>
      <c r="T1949" s="13" t="s">
        <v>78</v>
      </c>
      <c r="U1949" s="13" t="s">
        <v>79</v>
      </c>
      <c r="V1949" s="13" t="s">
        <v>112</v>
      </c>
      <c r="W1949" s="13" t="s">
        <v>1105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  <c r="AU1949" s="22" t="s">
        <v>3751</v>
      </c>
    </row>
    <row r="1950" spans="1:47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53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1603</v>
      </c>
      <c r="K1950" s="155" t="s">
        <v>453</v>
      </c>
      <c r="L1950" s="17" t="s">
        <v>92</v>
      </c>
      <c r="M1950" s="13" t="s">
        <v>60</v>
      </c>
      <c r="N1950" s="13">
        <v>1</v>
      </c>
      <c r="O1950" s="13"/>
      <c r="P1950" s="33" t="str">
        <f t="shared" si="572"/>
        <v>MAIN UNIT</v>
      </c>
      <c r="Q1950" s="13" t="s">
        <v>61</v>
      </c>
      <c r="R1950" s="13" t="s">
        <v>62</v>
      </c>
      <c r="S1950" s="13" t="s">
        <v>49</v>
      </c>
      <c r="T1950" s="13" t="s">
        <v>78</v>
      </c>
      <c r="U1950" s="13" t="s">
        <v>79</v>
      </c>
      <c r="V1950" s="13" t="s">
        <v>112</v>
      </c>
      <c r="W1950" s="13" t="s">
        <v>109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  <c r="AU1950" s="22" t="s">
        <v>3751</v>
      </c>
    </row>
    <row r="1951" spans="1:47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47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894</v>
      </c>
      <c r="K1951" s="155" t="s">
        <v>895</v>
      </c>
      <c r="L1951" s="17" t="s">
        <v>67</v>
      </c>
      <c r="M1951" s="13" t="s">
        <v>60</v>
      </c>
      <c r="N1951" s="13">
        <v>1</v>
      </c>
      <c r="O1951" s="13"/>
      <c r="P1951" s="33" t="str">
        <f t="shared" si="572"/>
        <v>MAIN UNIT</v>
      </c>
      <c r="Q1951" s="13" t="s">
        <v>61</v>
      </c>
      <c r="R1951" s="13" t="s">
        <v>62</v>
      </c>
      <c r="S1951" s="13" t="s">
        <v>49</v>
      </c>
      <c r="T1951" s="13" t="s">
        <v>78</v>
      </c>
      <c r="U1951" s="13" t="s">
        <v>79</v>
      </c>
      <c r="V1951" s="13" t="s">
        <v>134</v>
      </c>
      <c r="W1951" s="13" t="s">
        <v>109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  <c r="AU1951" s="22" t="s">
        <v>3752</v>
      </c>
    </row>
    <row r="1952" spans="1:47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47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894</v>
      </c>
      <c r="K1952" s="155" t="s">
        <v>895</v>
      </c>
      <c r="L1952" s="17" t="s">
        <v>92</v>
      </c>
      <c r="M1952" s="13" t="s">
        <v>60</v>
      </c>
      <c r="N1952" s="13">
        <v>1</v>
      </c>
      <c r="O1952" s="13"/>
      <c r="P1952" s="33" t="str">
        <f t="shared" si="572"/>
        <v>MAIN UNIT</v>
      </c>
      <c r="Q1952" s="13" t="s">
        <v>61</v>
      </c>
      <c r="R1952" s="13" t="s">
        <v>62</v>
      </c>
      <c r="S1952" s="13" t="s">
        <v>49</v>
      </c>
      <c r="T1952" s="13" t="s">
        <v>78</v>
      </c>
      <c r="U1952" s="13" t="s">
        <v>79</v>
      </c>
      <c r="V1952" s="13" t="s">
        <v>134</v>
      </c>
      <c r="W1952" s="13" t="s">
        <v>109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  <c r="AU1952" s="22" t="s">
        <v>3752</v>
      </c>
    </row>
    <row r="1953" spans="1:47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47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894</v>
      </c>
      <c r="K1953" s="155" t="s">
        <v>895</v>
      </c>
      <c r="L1953" s="17" t="s">
        <v>92</v>
      </c>
      <c r="M1953" s="13" t="s">
        <v>60</v>
      </c>
      <c r="N1953" s="13">
        <v>1</v>
      </c>
      <c r="O1953" s="13"/>
      <c r="P1953" s="33" t="str">
        <f t="shared" si="572"/>
        <v>MAIN UNIT</v>
      </c>
      <c r="Q1953" s="13" t="s">
        <v>61</v>
      </c>
      <c r="R1953" s="13" t="s">
        <v>62</v>
      </c>
      <c r="S1953" s="13" t="s">
        <v>49</v>
      </c>
      <c r="T1953" s="13" t="s">
        <v>78</v>
      </c>
      <c r="U1953" s="13" t="s">
        <v>79</v>
      </c>
      <c r="V1953" s="13" t="s">
        <v>134</v>
      </c>
      <c r="W1953" s="13" t="s">
        <v>109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  <c r="AU1953" s="22" t="s">
        <v>3752</v>
      </c>
    </row>
    <row r="1954" spans="1:47" s="12" customFormat="1">
      <c r="A1954" s="33" t="str">
        <f t="shared" si="569"/>
        <v>cancel</v>
      </c>
      <c r="B1954" s="152"/>
      <c r="C1954" s="152" t="s">
        <v>185</v>
      </c>
      <c r="D1954" s="33" t="str">
        <f t="shared" si="570"/>
        <v/>
      </c>
      <c r="E1954" s="33" t="s">
        <v>185</v>
      </c>
      <c r="F1954" s="13" t="s">
        <v>185</v>
      </c>
      <c r="G1954" s="152" t="s">
        <v>185</v>
      </c>
      <c r="H1954" s="155"/>
      <c r="I1954" s="33" t="str">
        <f t="shared" si="571"/>
        <v>Cancel</v>
      </c>
      <c r="J1954" s="186" t="s">
        <v>2675</v>
      </c>
      <c r="K1954" s="155" t="s">
        <v>895</v>
      </c>
      <c r="L1954" s="17" t="s">
        <v>67</v>
      </c>
      <c r="M1954" s="13" t="s">
        <v>60</v>
      </c>
      <c r="N1954" s="13">
        <v>1</v>
      </c>
      <c r="O1954" s="13"/>
      <c r="P1954" s="33" t="str">
        <f t="shared" si="572"/>
        <v>MAIN UNIT</v>
      </c>
      <c r="Q1954" s="13" t="s">
        <v>68</v>
      </c>
      <c r="R1954" s="13" t="s">
        <v>62</v>
      </c>
      <c r="S1954" s="13" t="s">
        <v>49</v>
      </c>
      <c r="T1954" s="13" t="s">
        <v>78</v>
      </c>
      <c r="U1954" s="13" t="s">
        <v>79</v>
      </c>
      <c r="V1954" s="13" t="s">
        <v>134</v>
      </c>
      <c r="W1954" s="13" t="s">
        <v>109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499582152.5142017</v>
      </c>
      <c r="AJ1954" s="19">
        <f t="shared" si="576"/>
        <v>59520528.679470733</v>
      </c>
      <c r="AK1954" s="20">
        <f t="shared" si="577"/>
        <v>0.11914062257814291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  <c r="AU1954" s="22" t="s">
        <v>3752</v>
      </c>
    </row>
    <row r="1955" spans="1:47" s="12" customFormat="1">
      <c r="A1955" s="33" t="str">
        <f t="shared" si="569"/>
        <v>cancel</v>
      </c>
      <c r="B1955" s="152"/>
      <c r="C1955" s="152" t="s">
        <v>185</v>
      </c>
      <c r="D1955" s="33" t="str">
        <f t="shared" si="570"/>
        <v/>
      </c>
      <c r="E1955" s="33" t="s">
        <v>185</v>
      </c>
      <c r="F1955" s="13" t="s">
        <v>185</v>
      </c>
      <c r="G1955" s="152" t="s">
        <v>185</v>
      </c>
      <c r="H1955" s="155"/>
      <c r="I1955" s="33" t="str">
        <f t="shared" si="571"/>
        <v>Cancel</v>
      </c>
      <c r="J1955" s="186" t="s">
        <v>2675</v>
      </c>
      <c r="K1955" s="155" t="s">
        <v>895</v>
      </c>
      <c r="L1955" s="17" t="s">
        <v>92</v>
      </c>
      <c r="M1955" s="13" t="s">
        <v>60</v>
      </c>
      <c r="N1955" s="13">
        <v>1</v>
      </c>
      <c r="O1955" s="13"/>
      <c r="P1955" s="33" t="str">
        <f t="shared" si="572"/>
        <v>MAIN UNIT</v>
      </c>
      <c r="Q1955" s="13" t="s">
        <v>68</v>
      </c>
      <c r="R1955" s="13" t="s">
        <v>62</v>
      </c>
      <c r="S1955" s="13" t="s">
        <v>49</v>
      </c>
      <c r="T1955" s="13" t="s">
        <v>78</v>
      </c>
      <c r="U1955" s="13" t="s">
        <v>79</v>
      </c>
      <c r="V1955" s="13" t="s">
        <v>134</v>
      </c>
      <c r="W1955" s="13" t="s">
        <v>109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499582152.5142017</v>
      </c>
      <c r="AJ1955" s="19">
        <f t="shared" si="576"/>
        <v>59520528.679470733</v>
      </c>
      <c r="AK1955" s="20">
        <f t="shared" si="577"/>
        <v>0.11914062257814291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  <c r="AU1955" s="22" t="s">
        <v>3752</v>
      </c>
    </row>
    <row r="1956" spans="1:47" s="12" customFormat="1">
      <c r="A1956" s="33" t="str">
        <f t="shared" si="569"/>
        <v>cancel</v>
      </c>
      <c r="B1956" s="152"/>
      <c r="C1956" s="152" t="s">
        <v>185</v>
      </c>
      <c r="D1956" s="33" t="str">
        <f t="shared" si="570"/>
        <v/>
      </c>
      <c r="E1956" s="33" t="s">
        <v>185</v>
      </c>
      <c r="F1956" s="13" t="s">
        <v>185</v>
      </c>
      <c r="G1956" s="152" t="s">
        <v>185</v>
      </c>
      <c r="H1956" s="155"/>
      <c r="I1956" s="33" t="str">
        <f t="shared" si="571"/>
        <v>Cancel</v>
      </c>
      <c r="J1956" s="186" t="s">
        <v>2675</v>
      </c>
      <c r="K1956" s="155" t="s">
        <v>895</v>
      </c>
      <c r="L1956" s="17" t="s">
        <v>92</v>
      </c>
      <c r="M1956" s="13" t="s">
        <v>60</v>
      </c>
      <c r="N1956" s="13">
        <v>1</v>
      </c>
      <c r="O1956" s="13"/>
      <c r="P1956" s="33" t="str">
        <f t="shared" si="572"/>
        <v>MAIN UNIT</v>
      </c>
      <c r="Q1956" s="13" t="s">
        <v>68</v>
      </c>
      <c r="R1956" s="13" t="s">
        <v>62</v>
      </c>
      <c r="S1956" s="13" t="s">
        <v>49</v>
      </c>
      <c r="T1956" s="13" t="s">
        <v>78</v>
      </c>
      <c r="U1956" s="13" t="s">
        <v>79</v>
      </c>
      <c r="V1956" s="13" t="s">
        <v>134</v>
      </c>
      <c r="W1956" s="13" t="s">
        <v>109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499582152.5142017</v>
      </c>
      <c r="AJ1956" s="19">
        <f t="shared" si="576"/>
        <v>59520528.679470733</v>
      </c>
      <c r="AK1956" s="20">
        <f t="shared" si="577"/>
        <v>0.11914062257814291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  <c r="AU1956" s="22" t="s">
        <v>3752</v>
      </c>
    </row>
    <row r="1957" spans="1:47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47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842</v>
      </c>
      <c r="K1957" s="155" t="s">
        <v>843</v>
      </c>
      <c r="L1957" s="17" t="s">
        <v>67</v>
      </c>
      <c r="M1957" s="13" t="s">
        <v>60</v>
      </c>
      <c r="N1957" s="13">
        <v>1</v>
      </c>
      <c r="O1957" s="13"/>
      <c r="P1957" s="33" t="str">
        <f t="shared" si="572"/>
        <v>MAIN UNIT</v>
      </c>
      <c r="Q1957" s="13" t="s">
        <v>68</v>
      </c>
      <c r="R1957" s="13" t="s">
        <v>701</v>
      </c>
      <c r="S1957" s="13" t="s">
        <v>750</v>
      </c>
      <c r="T1957" s="13" t="s">
        <v>806</v>
      </c>
      <c r="U1957" s="13" t="s">
        <v>263</v>
      </c>
      <c r="V1957" s="13" t="s">
        <v>780</v>
      </c>
      <c r="W1957" s="13" t="s">
        <v>777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  <c r="AU1957" s="22" t="s">
        <v>3752</v>
      </c>
    </row>
    <row r="1958" spans="1:47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47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842</v>
      </c>
      <c r="K1958" s="155" t="s">
        <v>843</v>
      </c>
      <c r="L1958" s="17" t="s">
        <v>92</v>
      </c>
      <c r="M1958" s="13" t="s">
        <v>60</v>
      </c>
      <c r="N1958" s="13">
        <v>1</v>
      </c>
      <c r="O1958" s="13"/>
      <c r="P1958" s="33" t="str">
        <f t="shared" si="572"/>
        <v>MAIN UNIT</v>
      </c>
      <c r="Q1958" s="13" t="s">
        <v>68</v>
      </c>
      <c r="R1958" s="13" t="s">
        <v>701</v>
      </c>
      <c r="S1958" s="13" t="s">
        <v>750</v>
      </c>
      <c r="T1958" s="13" t="s">
        <v>806</v>
      </c>
      <c r="U1958" s="13" t="s">
        <v>263</v>
      </c>
      <c r="V1958" s="13" t="s">
        <v>780</v>
      </c>
      <c r="W1958" s="13" t="s">
        <v>777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  <c r="AU1958" s="22" t="s">
        <v>3752</v>
      </c>
    </row>
    <row r="1959" spans="1:47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47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842</v>
      </c>
      <c r="K1959" s="155" t="s">
        <v>843</v>
      </c>
      <c r="L1959" s="17" t="s">
        <v>92</v>
      </c>
      <c r="M1959" s="13" t="s">
        <v>60</v>
      </c>
      <c r="N1959" s="13">
        <v>1</v>
      </c>
      <c r="O1959" s="13"/>
      <c r="P1959" s="33" t="str">
        <f t="shared" si="572"/>
        <v>MAIN UNIT</v>
      </c>
      <c r="Q1959" s="13" t="s">
        <v>68</v>
      </c>
      <c r="R1959" s="13" t="s">
        <v>701</v>
      </c>
      <c r="S1959" s="13" t="s">
        <v>750</v>
      </c>
      <c r="T1959" s="13" t="s">
        <v>806</v>
      </c>
      <c r="U1959" s="13" t="s">
        <v>263</v>
      </c>
      <c r="V1959" s="13" t="s">
        <v>780</v>
      </c>
      <c r="W1959" s="13" t="s">
        <v>777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  <c r="AU1959" s="22" t="s">
        <v>3752</v>
      </c>
    </row>
    <row r="1960" spans="1:47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54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2448</v>
      </c>
      <c r="K1960" s="155" t="s">
        <v>2449</v>
      </c>
      <c r="L1960" s="17" t="s">
        <v>92</v>
      </c>
      <c r="M1960" s="13" t="s">
        <v>60</v>
      </c>
      <c r="N1960" s="13">
        <v>1</v>
      </c>
      <c r="O1960" s="13"/>
      <c r="P1960" s="33" t="str">
        <f t="shared" si="572"/>
        <v>MAIN UNIT</v>
      </c>
      <c r="Q1960" s="13" t="s">
        <v>68</v>
      </c>
      <c r="R1960" s="13" t="s">
        <v>62</v>
      </c>
      <c r="S1960" s="13" t="s">
        <v>49</v>
      </c>
      <c r="T1960" s="13" t="s">
        <v>78</v>
      </c>
      <c r="U1960" s="13" t="s">
        <v>79</v>
      </c>
      <c r="V1960" s="13" t="s">
        <v>672</v>
      </c>
      <c r="W1960" s="13" t="s">
        <v>64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  <c r="AU1960" s="22" t="s">
        <v>3757</v>
      </c>
    </row>
    <row r="1961" spans="1:47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54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2448</v>
      </c>
      <c r="K1961" s="155" t="s">
        <v>2449</v>
      </c>
      <c r="L1961" s="17" t="s">
        <v>67</v>
      </c>
      <c r="M1961" s="13" t="s">
        <v>60</v>
      </c>
      <c r="N1961" s="13">
        <v>1</v>
      </c>
      <c r="O1961" s="13"/>
      <c r="P1961" s="33" t="str">
        <f t="shared" si="572"/>
        <v>MAIN UNIT</v>
      </c>
      <c r="Q1961" s="13" t="s">
        <v>68</v>
      </c>
      <c r="R1961" s="13" t="s">
        <v>62</v>
      </c>
      <c r="S1961" s="13" t="s">
        <v>49</v>
      </c>
      <c r="T1961" s="13" t="s">
        <v>78</v>
      </c>
      <c r="U1961" s="13" t="s">
        <v>79</v>
      </c>
      <c r="V1961" s="13" t="s">
        <v>672</v>
      </c>
      <c r="W1961" s="13" t="s">
        <v>64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  <c r="AU1961" s="22" t="s">
        <v>3757</v>
      </c>
    </row>
    <row r="1962" spans="1:47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55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3048</v>
      </c>
      <c r="K1962" s="155" t="s">
        <v>2449</v>
      </c>
      <c r="L1962" s="17" t="s">
        <v>3049</v>
      </c>
      <c r="M1962" s="13" t="s">
        <v>377</v>
      </c>
      <c r="N1962" s="13">
        <v>1</v>
      </c>
      <c r="O1962" s="13"/>
      <c r="P1962" s="33" t="str">
        <f t="shared" si="572"/>
        <v>MAIN UNIT</v>
      </c>
      <c r="Q1962" s="13" t="s">
        <v>68</v>
      </c>
      <c r="R1962" s="13" t="s">
        <v>2055</v>
      </c>
      <c r="S1962" s="13" t="s">
        <v>49</v>
      </c>
      <c r="T1962" s="13" t="s">
        <v>78</v>
      </c>
      <c r="U1962" s="13" t="s">
        <v>79</v>
      </c>
      <c r="V1962" s="13" t="s">
        <v>672</v>
      </c>
      <c r="W1962" s="13" t="s">
        <v>64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  <c r="AU1962" s="22" t="s">
        <v>3757</v>
      </c>
    </row>
    <row r="1963" spans="1:47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55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3048</v>
      </c>
      <c r="K1963" s="155" t="s">
        <v>2449</v>
      </c>
      <c r="L1963" s="17" t="s">
        <v>3050</v>
      </c>
      <c r="M1963" s="13" t="s">
        <v>377</v>
      </c>
      <c r="N1963" s="13">
        <v>1</v>
      </c>
      <c r="O1963" s="13"/>
      <c r="P1963" s="33" t="str">
        <f t="shared" si="572"/>
        <v>MAIN UNIT</v>
      </c>
      <c r="Q1963" s="13" t="s">
        <v>68</v>
      </c>
      <c r="R1963" s="13" t="s">
        <v>2055</v>
      </c>
      <c r="S1963" s="13" t="s">
        <v>49</v>
      </c>
      <c r="T1963" s="13" t="s">
        <v>78</v>
      </c>
      <c r="U1963" s="13" t="s">
        <v>79</v>
      </c>
      <c r="V1963" s="13" t="s">
        <v>672</v>
      </c>
      <c r="W1963" s="13" t="s">
        <v>64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  <c r="AU1963" s="22" t="s">
        <v>3757</v>
      </c>
    </row>
    <row r="1964" spans="1:47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55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3048</v>
      </c>
      <c r="K1964" s="155" t="s">
        <v>2449</v>
      </c>
      <c r="L1964" s="17" t="s">
        <v>3051</v>
      </c>
      <c r="M1964" s="13" t="s">
        <v>377</v>
      </c>
      <c r="N1964" s="13">
        <v>1</v>
      </c>
      <c r="O1964" s="13"/>
      <c r="P1964" s="33" t="str">
        <f t="shared" si="572"/>
        <v>MAIN UNIT</v>
      </c>
      <c r="Q1964" s="13" t="s">
        <v>68</v>
      </c>
      <c r="R1964" s="13" t="s">
        <v>2055</v>
      </c>
      <c r="S1964" s="13" t="s">
        <v>49</v>
      </c>
      <c r="T1964" s="13" t="s">
        <v>78</v>
      </c>
      <c r="U1964" s="13" t="s">
        <v>79</v>
      </c>
      <c r="V1964" s="13" t="s">
        <v>672</v>
      </c>
      <c r="W1964" s="13" t="s">
        <v>64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  <c r="AU1964" s="22" t="s">
        <v>3757</v>
      </c>
    </row>
    <row r="1965" spans="1:47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55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3048</v>
      </c>
      <c r="K1965" s="155" t="s">
        <v>2449</v>
      </c>
      <c r="L1965" s="17" t="s">
        <v>3052</v>
      </c>
      <c r="M1965" s="13" t="s">
        <v>377</v>
      </c>
      <c r="N1965" s="13">
        <v>1</v>
      </c>
      <c r="O1965" s="13"/>
      <c r="P1965" s="33" t="str">
        <f t="shared" si="572"/>
        <v>MAIN UNIT</v>
      </c>
      <c r="Q1965" s="13" t="s">
        <v>68</v>
      </c>
      <c r="R1965" s="13" t="s">
        <v>2055</v>
      </c>
      <c r="S1965" s="13" t="s">
        <v>49</v>
      </c>
      <c r="T1965" s="13" t="s">
        <v>78</v>
      </c>
      <c r="U1965" s="13" t="s">
        <v>79</v>
      </c>
      <c r="V1965" s="13" t="s">
        <v>672</v>
      </c>
      <c r="W1965" s="13" t="s">
        <v>64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  <c r="AU1965" s="22" t="s">
        <v>3757</v>
      </c>
    </row>
    <row r="1966" spans="1:47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55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3048</v>
      </c>
      <c r="K1966" s="155" t="s">
        <v>2449</v>
      </c>
      <c r="L1966" s="17" t="s">
        <v>3053</v>
      </c>
      <c r="M1966" s="13" t="s">
        <v>377</v>
      </c>
      <c r="N1966" s="13">
        <v>1</v>
      </c>
      <c r="O1966" s="13"/>
      <c r="P1966" s="33" t="str">
        <f t="shared" si="572"/>
        <v>MAIN UNIT</v>
      </c>
      <c r="Q1966" s="13" t="s">
        <v>68</v>
      </c>
      <c r="R1966" s="13" t="s">
        <v>2055</v>
      </c>
      <c r="S1966" s="13" t="s">
        <v>49</v>
      </c>
      <c r="T1966" s="13" t="s">
        <v>78</v>
      </c>
      <c r="U1966" s="13" t="s">
        <v>79</v>
      </c>
      <c r="V1966" s="13" t="s">
        <v>672</v>
      </c>
      <c r="W1966" s="13" t="s">
        <v>64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  <c r="AU1966" s="22" t="s">
        <v>3757</v>
      </c>
    </row>
    <row r="1967" spans="1:47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55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3054</v>
      </c>
      <c r="K1967" s="155" t="s">
        <v>2449</v>
      </c>
      <c r="L1967" s="17" t="s">
        <v>3055</v>
      </c>
      <c r="M1967" s="13" t="s">
        <v>377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68</v>
      </c>
      <c r="R1967" s="13" t="s">
        <v>2055</v>
      </c>
      <c r="S1967" s="13" t="s">
        <v>49</v>
      </c>
      <c r="T1967" s="13" t="s">
        <v>78</v>
      </c>
      <c r="U1967" s="13" t="s">
        <v>79</v>
      </c>
      <c r="V1967" s="13" t="s">
        <v>672</v>
      </c>
      <c r="W1967" s="13" t="s">
        <v>64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  <c r="AU1967" s="22" t="s">
        <v>3757</v>
      </c>
    </row>
    <row r="1968" spans="1:47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55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3054</v>
      </c>
      <c r="K1968" s="155" t="s">
        <v>2449</v>
      </c>
      <c r="L1968" s="17" t="s">
        <v>3056</v>
      </c>
      <c r="M1968" s="13" t="s">
        <v>377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68</v>
      </c>
      <c r="R1968" s="13" t="s">
        <v>2055</v>
      </c>
      <c r="S1968" s="13" t="s">
        <v>49</v>
      </c>
      <c r="T1968" s="13" t="s">
        <v>78</v>
      </c>
      <c r="U1968" s="13" t="s">
        <v>79</v>
      </c>
      <c r="V1968" s="13" t="s">
        <v>672</v>
      </c>
      <c r="W1968" s="13" t="s">
        <v>64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  <c r="AU1968" s="22" t="s">
        <v>3757</v>
      </c>
    </row>
    <row r="1969" spans="1:47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3054</v>
      </c>
      <c r="K1969" s="155" t="s">
        <v>2449</v>
      </c>
      <c r="L1969" s="17" t="s">
        <v>3057</v>
      </c>
      <c r="M1969" s="13" t="s">
        <v>377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68</v>
      </c>
      <c r="R1969" s="13" t="s">
        <v>2055</v>
      </c>
      <c r="S1969" s="13" t="s">
        <v>49</v>
      </c>
      <c r="T1969" s="13" t="s">
        <v>78</v>
      </c>
      <c r="U1969" s="13" t="s">
        <v>79</v>
      </c>
      <c r="V1969" s="13" t="s">
        <v>672</v>
      </c>
      <c r="W1969" s="13" t="s">
        <v>64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  <c r="AU1969" s="22" t="s">
        <v>3757</v>
      </c>
    </row>
    <row r="1970" spans="1:47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3054</v>
      </c>
      <c r="K1970" s="155" t="s">
        <v>2449</v>
      </c>
      <c r="L1970" s="17" t="s">
        <v>3056</v>
      </c>
      <c r="M1970" s="13" t="s">
        <v>377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68</v>
      </c>
      <c r="R1970" s="13" t="s">
        <v>2055</v>
      </c>
      <c r="S1970" s="13" t="s">
        <v>49</v>
      </c>
      <c r="T1970" s="13" t="s">
        <v>78</v>
      </c>
      <c r="U1970" s="13" t="s">
        <v>79</v>
      </c>
      <c r="V1970" s="13" t="s">
        <v>672</v>
      </c>
      <c r="W1970" s="13" t="s">
        <v>64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  <c r="AU1970" s="22" t="s">
        <v>3757</v>
      </c>
    </row>
    <row r="1971" spans="1:47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3054</v>
      </c>
      <c r="K1971" s="155" t="s">
        <v>2449</v>
      </c>
      <c r="L1971" s="17" t="s">
        <v>3056</v>
      </c>
      <c r="M1971" s="13" t="s">
        <v>377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68</v>
      </c>
      <c r="R1971" s="13" t="s">
        <v>2055</v>
      </c>
      <c r="S1971" s="13" t="s">
        <v>49</v>
      </c>
      <c r="T1971" s="13" t="s">
        <v>78</v>
      </c>
      <c r="U1971" s="13" t="s">
        <v>79</v>
      </c>
      <c r="V1971" s="13" t="s">
        <v>672</v>
      </c>
      <c r="W1971" s="13" t="s">
        <v>64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  <c r="AU1971" s="22" t="s">
        <v>3757</v>
      </c>
    </row>
    <row r="1972" spans="1:47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3054</v>
      </c>
      <c r="K1972" s="155" t="s">
        <v>2449</v>
      </c>
      <c r="L1972" s="17" t="s">
        <v>3058</v>
      </c>
      <c r="M1972" s="13" t="s">
        <v>377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68</v>
      </c>
      <c r="R1972" s="13" t="s">
        <v>2055</v>
      </c>
      <c r="S1972" s="13" t="s">
        <v>49</v>
      </c>
      <c r="T1972" s="13" t="s">
        <v>78</v>
      </c>
      <c r="U1972" s="13" t="s">
        <v>79</v>
      </c>
      <c r="V1972" s="13" t="s">
        <v>672</v>
      </c>
      <c r="W1972" s="13" t="s">
        <v>64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  <c r="AU1972" s="22" t="s">
        <v>3757</v>
      </c>
    </row>
    <row r="1973" spans="1:47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3054</v>
      </c>
      <c r="K1973" s="155" t="s">
        <v>2449</v>
      </c>
      <c r="L1973" s="17" t="s">
        <v>3059</v>
      </c>
      <c r="M1973" s="13" t="s">
        <v>377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68</v>
      </c>
      <c r="R1973" s="13" t="s">
        <v>2055</v>
      </c>
      <c r="S1973" s="13" t="s">
        <v>49</v>
      </c>
      <c r="T1973" s="13" t="s">
        <v>78</v>
      </c>
      <c r="U1973" s="13" t="s">
        <v>79</v>
      </c>
      <c r="V1973" s="13" t="s">
        <v>672</v>
      </c>
      <c r="W1973" s="13" t="s">
        <v>64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  <c r="AU1973" s="22" t="s">
        <v>3240</v>
      </c>
    </row>
    <row r="1974" spans="1:47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3054</v>
      </c>
      <c r="K1974" s="155" t="s">
        <v>2449</v>
      </c>
      <c r="L1974" s="17" t="s">
        <v>3059</v>
      </c>
      <c r="M1974" s="13" t="s">
        <v>377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68</v>
      </c>
      <c r="R1974" s="13" t="s">
        <v>2055</v>
      </c>
      <c r="S1974" s="13" t="s">
        <v>49</v>
      </c>
      <c r="T1974" s="13" t="s">
        <v>78</v>
      </c>
      <c r="U1974" s="13" t="s">
        <v>79</v>
      </c>
      <c r="V1974" s="13" t="s">
        <v>672</v>
      </c>
      <c r="W1974" s="13" t="s">
        <v>64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  <c r="AU1974" s="22" t="s">
        <v>3240</v>
      </c>
    </row>
    <row r="1975" spans="1:47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3054</v>
      </c>
      <c r="K1975" s="155" t="s">
        <v>2449</v>
      </c>
      <c r="L1975" s="17" t="s">
        <v>3059</v>
      </c>
      <c r="M1975" s="13" t="s">
        <v>377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68</v>
      </c>
      <c r="R1975" s="13" t="s">
        <v>2055</v>
      </c>
      <c r="S1975" s="13" t="s">
        <v>49</v>
      </c>
      <c r="T1975" s="13" t="s">
        <v>78</v>
      </c>
      <c r="U1975" s="13" t="s">
        <v>79</v>
      </c>
      <c r="V1975" s="13" t="s">
        <v>672</v>
      </c>
      <c r="W1975" s="13" t="s">
        <v>64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  <c r="AU1975" s="22" t="s">
        <v>3240</v>
      </c>
    </row>
    <row r="1976" spans="1:47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3054</v>
      </c>
      <c r="K1976" s="155" t="s">
        <v>2449</v>
      </c>
      <c r="L1976" s="17" t="s">
        <v>3060</v>
      </c>
      <c r="M1976" s="13" t="s">
        <v>377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68</v>
      </c>
      <c r="R1976" s="13" t="s">
        <v>2055</v>
      </c>
      <c r="S1976" s="13" t="s">
        <v>49</v>
      </c>
      <c r="T1976" s="13" t="s">
        <v>78</v>
      </c>
      <c r="U1976" s="13" t="s">
        <v>79</v>
      </c>
      <c r="V1976" s="13" t="s">
        <v>672</v>
      </c>
      <c r="W1976" s="13" t="s">
        <v>64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  <c r="AU1976" s="22" t="s">
        <v>3757</v>
      </c>
    </row>
    <row r="1977" spans="1:47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3077</v>
      </c>
      <c r="K1977" s="155" t="s">
        <v>2449</v>
      </c>
      <c r="L1977" s="17" t="s">
        <v>92</v>
      </c>
      <c r="M1977" s="13" t="s">
        <v>60</v>
      </c>
      <c r="N1977" s="13">
        <v>1</v>
      </c>
      <c r="O1977" s="13"/>
      <c r="P1977" s="33" t="str">
        <f t="shared" si="572"/>
        <v>MAIN UNIT</v>
      </c>
      <c r="Q1977" s="13" t="s">
        <v>61</v>
      </c>
      <c r="R1977" s="13" t="s">
        <v>62</v>
      </c>
      <c r="S1977" s="13" t="s">
        <v>49</v>
      </c>
      <c r="T1977" s="13" t="s">
        <v>78</v>
      </c>
      <c r="U1977" s="13" t="s">
        <v>2110</v>
      </c>
      <c r="V1977" s="13" t="s">
        <v>80</v>
      </c>
      <c r="W1977" s="13" t="s">
        <v>64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23146578.081415929</v>
      </c>
      <c r="AJ1977" s="19">
        <f t="shared" si="576"/>
        <v>2745231.3889985834</v>
      </c>
      <c r="AK1977" s="20">
        <f t="shared" si="577"/>
        <v>0.11860204041143742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  <c r="AU1977" s="22" t="s">
        <v>3757</v>
      </c>
    </row>
    <row r="1978" spans="1:47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3077</v>
      </c>
      <c r="K1978" s="155" t="s">
        <v>2449</v>
      </c>
      <c r="L1978" s="17" t="s">
        <v>92</v>
      </c>
      <c r="M1978" s="13" t="s">
        <v>60</v>
      </c>
      <c r="N1978" s="13">
        <v>1</v>
      </c>
      <c r="O1978" s="13"/>
      <c r="P1978" s="33" t="str">
        <f t="shared" si="572"/>
        <v>MAIN UNIT</v>
      </c>
      <c r="Q1978" s="13" t="s">
        <v>61</v>
      </c>
      <c r="R1978" s="13" t="s">
        <v>62</v>
      </c>
      <c r="S1978" s="13" t="s">
        <v>49</v>
      </c>
      <c r="T1978" s="13" t="s">
        <v>78</v>
      </c>
      <c r="U1978" s="13" t="s">
        <v>2110</v>
      </c>
      <c r="V1978" s="13" t="s">
        <v>80</v>
      </c>
      <c r="W1978" s="13" t="s">
        <v>64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23146578.081415929</v>
      </c>
      <c r="AJ1978" s="19">
        <f t="shared" si="576"/>
        <v>2745231.3889985834</v>
      </c>
      <c r="AK1978" s="20">
        <f t="shared" si="577"/>
        <v>0.11860204041143742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  <c r="AU1978" s="22" t="s">
        <v>3757</v>
      </c>
    </row>
    <row r="1979" spans="1:47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3077</v>
      </c>
      <c r="K1979" s="155" t="s">
        <v>2449</v>
      </c>
      <c r="L1979" s="17" t="s">
        <v>67</v>
      </c>
      <c r="M1979" s="13" t="s">
        <v>60</v>
      </c>
      <c r="N1979" s="13">
        <v>1</v>
      </c>
      <c r="O1979" s="13"/>
      <c r="P1979" s="33" t="str">
        <f t="shared" si="572"/>
        <v>MAIN UNIT</v>
      </c>
      <c r="Q1979" s="13" t="s">
        <v>61</v>
      </c>
      <c r="R1979" s="13" t="s">
        <v>62</v>
      </c>
      <c r="S1979" s="13" t="s">
        <v>49</v>
      </c>
      <c r="T1979" s="13" t="s">
        <v>78</v>
      </c>
      <c r="U1979" s="13" t="s">
        <v>2110</v>
      </c>
      <c r="V1979" s="13" t="s">
        <v>80</v>
      </c>
      <c r="W1979" s="13" t="s">
        <v>64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23146578.081415929</v>
      </c>
      <c r="AJ1979" s="19">
        <f t="shared" si="576"/>
        <v>2745231.3889985834</v>
      </c>
      <c r="AK1979" s="20">
        <f t="shared" si="577"/>
        <v>0.11860204041143742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  <c r="AU1979" s="22" t="s">
        <v>3757</v>
      </c>
    </row>
    <row r="1980" spans="1:47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3077</v>
      </c>
      <c r="K1980" s="155" t="s">
        <v>2449</v>
      </c>
      <c r="L1980" s="17" t="s">
        <v>92</v>
      </c>
      <c r="M1980" s="13" t="s">
        <v>60</v>
      </c>
      <c r="N1980" s="13">
        <v>1</v>
      </c>
      <c r="O1980" s="13"/>
      <c r="P1980" s="33" t="str">
        <f t="shared" si="572"/>
        <v>MAIN UNIT</v>
      </c>
      <c r="Q1980" s="13" t="s">
        <v>61</v>
      </c>
      <c r="R1980" s="13" t="s">
        <v>62</v>
      </c>
      <c r="S1980" s="13" t="s">
        <v>49</v>
      </c>
      <c r="T1980" s="13" t="s">
        <v>78</v>
      </c>
      <c r="U1980" s="13" t="s">
        <v>2110</v>
      </c>
      <c r="V1980" s="13" t="s">
        <v>80</v>
      </c>
      <c r="W1980" s="13" t="s">
        <v>64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  <c r="AU1980" s="22" t="s">
        <v>3757</v>
      </c>
    </row>
    <row r="1981" spans="1:47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3077</v>
      </c>
      <c r="K1981" s="155" t="s">
        <v>2449</v>
      </c>
      <c r="L1981" s="17" t="s">
        <v>92</v>
      </c>
      <c r="M1981" s="13" t="s">
        <v>60</v>
      </c>
      <c r="N1981" s="13">
        <v>1</v>
      </c>
      <c r="O1981" s="13"/>
      <c r="P1981" s="33" t="str">
        <f t="shared" si="572"/>
        <v>MAIN UNIT</v>
      </c>
      <c r="Q1981" s="13" t="s">
        <v>61</v>
      </c>
      <c r="R1981" s="13" t="s">
        <v>62</v>
      </c>
      <c r="S1981" s="13" t="s">
        <v>49</v>
      </c>
      <c r="T1981" s="13" t="s">
        <v>78</v>
      </c>
      <c r="U1981" s="13" t="s">
        <v>2110</v>
      </c>
      <c r="V1981" s="13" t="s">
        <v>80</v>
      </c>
      <c r="W1981" s="13" t="s">
        <v>64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  <c r="AU1981" s="22" t="s">
        <v>3757</v>
      </c>
    </row>
    <row r="1982" spans="1:47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41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533</v>
      </c>
      <c r="K1982" s="155" t="s">
        <v>534</v>
      </c>
      <c r="L1982" s="17" t="s">
        <v>67</v>
      </c>
      <c r="M1982" s="13" t="s">
        <v>60</v>
      </c>
      <c r="N1982" s="13">
        <v>1</v>
      </c>
      <c r="O1982" s="13"/>
      <c r="P1982" s="33" t="str">
        <f t="shared" si="572"/>
        <v>MAIN UNIT</v>
      </c>
      <c r="Q1982" s="13" t="s">
        <v>68</v>
      </c>
      <c r="R1982" s="13" t="s">
        <v>62</v>
      </c>
      <c r="S1982" s="13" t="s">
        <v>49</v>
      </c>
      <c r="T1982" s="13" t="s">
        <v>249</v>
      </c>
      <c r="U1982" s="13" t="s">
        <v>79</v>
      </c>
      <c r="V1982" s="13" t="s">
        <v>535</v>
      </c>
      <c r="W1982" s="13" t="s">
        <v>109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  <c r="AU1982" s="22" t="s">
        <v>3751</v>
      </c>
    </row>
    <row r="1983" spans="1:47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47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902</v>
      </c>
      <c r="K1983" s="155" t="s">
        <v>903</v>
      </c>
      <c r="L1983" s="17" t="s">
        <v>92</v>
      </c>
      <c r="M1983" s="13" t="s">
        <v>60</v>
      </c>
      <c r="N1983" s="13">
        <v>1</v>
      </c>
      <c r="O1983" s="13"/>
      <c r="P1983" s="33" t="str">
        <f t="shared" si="572"/>
        <v>MAIN UNIT</v>
      </c>
      <c r="Q1983" s="13" t="s">
        <v>68</v>
      </c>
      <c r="R1983" s="13" t="s">
        <v>62</v>
      </c>
      <c r="S1983" s="13" t="s">
        <v>49</v>
      </c>
      <c r="T1983" s="13" t="s">
        <v>78</v>
      </c>
      <c r="U1983" s="13" t="s">
        <v>79</v>
      </c>
      <c r="V1983" s="13" t="s">
        <v>112</v>
      </c>
      <c r="W1983" s="13" t="s">
        <v>64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  <c r="AU1983" s="22" t="s">
        <v>3750</v>
      </c>
    </row>
    <row r="1984" spans="1:47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47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902</v>
      </c>
      <c r="K1984" s="155" t="s">
        <v>903</v>
      </c>
      <c r="L1984" s="17" t="s">
        <v>67</v>
      </c>
      <c r="M1984" s="13" t="s">
        <v>60</v>
      </c>
      <c r="N1984" s="13">
        <v>1</v>
      </c>
      <c r="O1984" s="13"/>
      <c r="P1984" s="33" t="str">
        <f t="shared" si="572"/>
        <v>MAIN UNIT</v>
      </c>
      <c r="Q1984" s="13" t="s">
        <v>68</v>
      </c>
      <c r="R1984" s="13" t="s">
        <v>62</v>
      </c>
      <c r="S1984" s="13" t="s">
        <v>49</v>
      </c>
      <c r="T1984" s="13" t="s">
        <v>78</v>
      </c>
      <c r="U1984" s="13" t="s">
        <v>79</v>
      </c>
      <c r="V1984" s="13" t="s">
        <v>112</v>
      </c>
      <c r="W1984" s="13" t="s">
        <v>64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  <c r="AU1984" s="22" t="s">
        <v>3750</v>
      </c>
    </row>
    <row r="1985" spans="1:47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53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1602</v>
      </c>
      <c r="K1985" s="155" t="s">
        <v>903</v>
      </c>
      <c r="L1985" s="17" t="s">
        <v>67</v>
      </c>
      <c r="M1985" s="13" t="s">
        <v>60</v>
      </c>
      <c r="N1985" s="13">
        <v>1</v>
      </c>
      <c r="O1985" s="13"/>
      <c r="P1985" s="33" t="str">
        <f t="shared" si="572"/>
        <v>MAIN UNIT</v>
      </c>
      <c r="Q1985" s="13" t="s">
        <v>61</v>
      </c>
      <c r="R1985" s="13" t="s">
        <v>62</v>
      </c>
      <c r="S1985" s="13" t="s">
        <v>49</v>
      </c>
      <c r="T1985" s="13" t="s">
        <v>78</v>
      </c>
      <c r="U1985" s="13" t="s">
        <v>79</v>
      </c>
      <c r="V1985" s="13" t="s">
        <v>112</v>
      </c>
      <c r="W1985" s="13" t="s">
        <v>64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  <c r="AU1985" s="22" t="s">
        <v>3750</v>
      </c>
    </row>
    <row r="1986" spans="1:47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53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1602</v>
      </c>
      <c r="K1986" s="155" t="s">
        <v>903</v>
      </c>
      <c r="L1986" s="17" t="s">
        <v>67</v>
      </c>
      <c r="M1986" s="13" t="s">
        <v>60</v>
      </c>
      <c r="N1986" s="13">
        <v>1</v>
      </c>
      <c r="O1986" s="13"/>
      <c r="P1986" s="33" t="str">
        <f t="shared" si="572"/>
        <v>MAIN UNIT</v>
      </c>
      <c r="Q1986" s="13" t="s">
        <v>61</v>
      </c>
      <c r="R1986" s="13" t="s">
        <v>62</v>
      </c>
      <c r="S1986" s="13" t="s">
        <v>49</v>
      </c>
      <c r="T1986" s="13" t="s">
        <v>78</v>
      </c>
      <c r="U1986" s="13" t="s">
        <v>79</v>
      </c>
      <c r="V1986" s="13" t="s">
        <v>112</v>
      </c>
      <c r="W1986" s="13" t="s">
        <v>64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  <c r="AU1986" s="22" t="s">
        <v>3750</v>
      </c>
    </row>
    <row r="1987" spans="1:47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3097</v>
      </c>
      <c r="K1987" s="29" t="s">
        <v>903</v>
      </c>
      <c r="L1987" s="17" t="s">
        <v>67</v>
      </c>
      <c r="M1987" s="22" t="s">
        <v>60</v>
      </c>
      <c r="N1987" s="22">
        <v>1</v>
      </c>
      <c r="O1987" s="22"/>
      <c r="P1987" s="33" t="str">
        <f t="shared" si="572"/>
        <v>MAIN UNIT</v>
      </c>
      <c r="Q1987" s="13" t="s">
        <v>61</v>
      </c>
      <c r="R1987" s="22" t="s">
        <v>62</v>
      </c>
      <c r="S1987" s="22" t="s">
        <v>49</v>
      </c>
      <c r="T1987" s="22" t="s">
        <v>78</v>
      </c>
      <c r="U1987" s="22" t="s">
        <v>79</v>
      </c>
      <c r="V1987" s="22" t="s">
        <v>112</v>
      </c>
      <c r="W1987" s="22" t="s">
        <v>109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23146578.081415929</v>
      </c>
      <c r="AJ1987" s="27">
        <f t="shared" si="576"/>
        <v>2745231.3889985834</v>
      </c>
      <c r="AK1987" s="28">
        <f t="shared" si="577"/>
        <v>0.11860204041143742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  <c r="AU1987" s="22" t="s">
        <v>3751</v>
      </c>
    </row>
    <row r="1988" spans="1:47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3097</v>
      </c>
      <c r="K1988" s="29" t="s">
        <v>903</v>
      </c>
      <c r="L1988" s="17" t="s">
        <v>67</v>
      </c>
      <c r="M1988" s="22" t="s">
        <v>60</v>
      </c>
      <c r="N1988" s="22">
        <v>1</v>
      </c>
      <c r="O1988" s="22"/>
      <c r="P1988" s="33" t="str">
        <f t="shared" si="572"/>
        <v>MAIN UNIT</v>
      </c>
      <c r="Q1988" s="13" t="s">
        <v>61</v>
      </c>
      <c r="R1988" s="22" t="s">
        <v>62</v>
      </c>
      <c r="S1988" s="22" t="s">
        <v>49</v>
      </c>
      <c r="T1988" s="22" t="s">
        <v>78</v>
      </c>
      <c r="U1988" s="22" t="s">
        <v>79</v>
      </c>
      <c r="V1988" s="22" t="s">
        <v>112</v>
      </c>
      <c r="W1988" s="22" t="s">
        <v>109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23146578.081415929</v>
      </c>
      <c r="AJ1988" s="27">
        <f t="shared" si="576"/>
        <v>2745231.3889985834</v>
      </c>
      <c r="AK1988" s="28">
        <f t="shared" si="577"/>
        <v>0.11860204041143742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  <c r="AU1988" s="22" t="s">
        <v>3751</v>
      </c>
    </row>
    <row r="1989" spans="1:47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48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1064</v>
      </c>
      <c r="K1989" s="155" t="s">
        <v>1065</v>
      </c>
      <c r="L1989" s="17" t="s">
        <v>92</v>
      </c>
      <c r="M1989" s="13" t="s">
        <v>60</v>
      </c>
      <c r="N1989" s="13">
        <v>1</v>
      </c>
      <c r="O1989" s="13"/>
      <c r="P1989" s="33" t="str">
        <f t="shared" si="572"/>
        <v>MAIN UNIT</v>
      </c>
      <c r="Q1989" s="13" t="s">
        <v>68</v>
      </c>
      <c r="R1989" s="13" t="s">
        <v>62</v>
      </c>
      <c r="S1989" s="13" t="s">
        <v>49</v>
      </c>
      <c r="T1989" s="13" t="s">
        <v>78</v>
      </c>
      <c r="U1989" s="13" t="s">
        <v>79</v>
      </c>
      <c r="V1989" s="13" t="s">
        <v>126</v>
      </c>
      <c r="W1989" s="13" t="s">
        <v>64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  <c r="AU1989" s="22" t="s">
        <v>3750</v>
      </c>
    </row>
    <row r="1990" spans="1:47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48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1064</v>
      </c>
      <c r="K1990" s="155" t="s">
        <v>1065</v>
      </c>
      <c r="L1990" s="17" t="s">
        <v>67</v>
      </c>
      <c r="M1990" s="13" t="s">
        <v>60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68</v>
      </c>
      <c r="R1990" s="13" t="s">
        <v>62</v>
      </c>
      <c r="S1990" s="13" t="s">
        <v>49</v>
      </c>
      <c r="T1990" s="13" t="s">
        <v>78</v>
      </c>
      <c r="U1990" s="13" t="s">
        <v>79</v>
      </c>
      <c r="V1990" s="13" t="s">
        <v>126</v>
      </c>
      <c r="W1990" s="13" t="s">
        <v>64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  <c r="AU1990" s="22" t="s">
        <v>3750</v>
      </c>
    </row>
    <row r="1991" spans="1:47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53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1714</v>
      </c>
      <c r="K1991" s="155" t="s">
        <v>1065</v>
      </c>
      <c r="L1991" s="17" t="s">
        <v>92</v>
      </c>
      <c r="M1991" s="13" t="s">
        <v>60</v>
      </c>
      <c r="N1991" s="13">
        <v>1</v>
      </c>
      <c r="O1991" s="13"/>
      <c r="P1991" s="33" t="str">
        <f t="shared" si="591"/>
        <v>MAIN UNIT</v>
      </c>
      <c r="Q1991" s="13" t="s">
        <v>61</v>
      </c>
      <c r="R1991" s="13" t="s">
        <v>62</v>
      </c>
      <c r="S1991" s="13" t="s">
        <v>49</v>
      </c>
      <c r="T1991" s="13" t="s">
        <v>78</v>
      </c>
      <c r="U1991" s="13" t="s">
        <v>79</v>
      </c>
      <c r="V1991" s="13" t="s">
        <v>126</v>
      </c>
      <c r="W1991" s="13" t="s">
        <v>109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  <c r="AU1991" s="22" t="s">
        <v>3751</v>
      </c>
    </row>
    <row r="1992" spans="1:47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53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1714</v>
      </c>
      <c r="K1992" s="155" t="s">
        <v>1065</v>
      </c>
      <c r="L1992" s="17" t="s">
        <v>92</v>
      </c>
      <c r="M1992" s="13" t="s">
        <v>60</v>
      </c>
      <c r="N1992" s="13">
        <v>1</v>
      </c>
      <c r="O1992" s="13"/>
      <c r="P1992" s="33" t="str">
        <f t="shared" si="591"/>
        <v>MAIN UNIT</v>
      </c>
      <c r="Q1992" s="13" t="s">
        <v>61</v>
      </c>
      <c r="R1992" s="13" t="s">
        <v>62</v>
      </c>
      <c r="S1992" s="13" t="s">
        <v>49</v>
      </c>
      <c r="T1992" s="13" t="s">
        <v>78</v>
      </c>
      <c r="U1992" s="13" t="s">
        <v>79</v>
      </c>
      <c r="V1992" s="13" t="s">
        <v>126</v>
      </c>
      <c r="W1992" s="13" t="s">
        <v>109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  <c r="AU1992" s="22" t="s">
        <v>3751</v>
      </c>
    </row>
    <row r="1993" spans="1:47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53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1714</v>
      </c>
      <c r="K1993" s="155" t="s">
        <v>1065</v>
      </c>
      <c r="L1993" s="17" t="s">
        <v>67</v>
      </c>
      <c r="M1993" s="13" t="s">
        <v>60</v>
      </c>
      <c r="N1993" s="13">
        <v>1</v>
      </c>
      <c r="O1993" s="13"/>
      <c r="P1993" s="33" t="str">
        <f t="shared" si="591"/>
        <v>MAIN UNIT</v>
      </c>
      <c r="Q1993" s="13" t="s">
        <v>61</v>
      </c>
      <c r="R1993" s="13" t="s">
        <v>62</v>
      </c>
      <c r="S1993" s="13" t="s">
        <v>49</v>
      </c>
      <c r="T1993" s="13" t="s">
        <v>78</v>
      </c>
      <c r="U1993" s="13" t="s">
        <v>79</v>
      </c>
      <c r="V1993" s="13" t="s">
        <v>126</v>
      </c>
      <c r="W1993" s="13" t="s">
        <v>109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  <c r="AU1993" s="22" t="s">
        <v>3751</v>
      </c>
    </row>
    <row r="1994" spans="1:47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53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1714</v>
      </c>
      <c r="K1994" s="155" t="s">
        <v>1065</v>
      </c>
      <c r="L1994" s="17" t="s">
        <v>67</v>
      </c>
      <c r="M1994" s="13" t="s">
        <v>60</v>
      </c>
      <c r="N1994" s="13">
        <v>1</v>
      </c>
      <c r="O1994" s="13"/>
      <c r="P1994" s="33" t="str">
        <f t="shared" si="591"/>
        <v>MAIN UNIT</v>
      </c>
      <c r="Q1994" s="13" t="s">
        <v>61</v>
      </c>
      <c r="R1994" s="13" t="s">
        <v>62</v>
      </c>
      <c r="S1994" s="13" t="s">
        <v>49</v>
      </c>
      <c r="T1994" s="13" t="s">
        <v>78</v>
      </c>
      <c r="U1994" s="13" t="s">
        <v>79</v>
      </c>
      <c r="V1994" s="13" t="s">
        <v>126</v>
      </c>
      <c r="W1994" s="13" t="s">
        <v>109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  <c r="AU1994" s="22" t="s">
        <v>3751</v>
      </c>
    </row>
    <row r="1995" spans="1:47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53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1714</v>
      </c>
      <c r="K1995" s="155" t="s">
        <v>1065</v>
      </c>
      <c r="L1995" s="17" t="s">
        <v>67</v>
      </c>
      <c r="M1995" s="13" t="s">
        <v>60</v>
      </c>
      <c r="N1995" s="13">
        <v>1</v>
      </c>
      <c r="O1995" s="13"/>
      <c r="P1995" s="33" t="str">
        <f t="shared" si="591"/>
        <v>MAIN UNIT</v>
      </c>
      <c r="Q1995" s="13" t="s">
        <v>61</v>
      </c>
      <c r="R1995" s="13" t="s">
        <v>62</v>
      </c>
      <c r="S1995" s="13" t="s">
        <v>49</v>
      </c>
      <c r="T1995" s="13" t="s">
        <v>78</v>
      </c>
      <c r="U1995" s="13" t="s">
        <v>79</v>
      </c>
      <c r="V1995" s="13" t="s">
        <v>126</v>
      </c>
      <c r="W1995" s="13" t="s">
        <v>109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  <c r="AU1995" s="22" t="s">
        <v>3751</v>
      </c>
    </row>
    <row r="1996" spans="1:47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53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1887</v>
      </c>
      <c r="K1996" s="155" t="s">
        <v>1888</v>
      </c>
      <c r="L1996" s="17" t="s">
        <v>92</v>
      </c>
      <c r="M1996" s="13" t="s">
        <v>60</v>
      </c>
      <c r="N1996" s="13">
        <v>1</v>
      </c>
      <c r="O1996" s="13"/>
      <c r="P1996" s="33" t="str">
        <f t="shared" si="591"/>
        <v>MAIN UNIT</v>
      </c>
      <c r="Q1996" s="13" t="s">
        <v>68</v>
      </c>
      <c r="R1996" s="13" t="s">
        <v>62</v>
      </c>
      <c r="S1996" s="13" t="s">
        <v>49</v>
      </c>
      <c r="T1996" s="13" t="s">
        <v>78</v>
      </c>
      <c r="U1996" s="13" t="s">
        <v>79</v>
      </c>
      <c r="V1996" s="13" t="s">
        <v>715</v>
      </c>
      <c r="W1996" s="13" t="s">
        <v>109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  <c r="AU1996" s="22" t="s">
        <v>3751</v>
      </c>
    </row>
    <row r="1997" spans="1:47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53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1887</v>
      </c>
      <c r="K1997" s="155" t="s">
        <v>1888</v>
      </c>
      <c r="L1997" s="17" t="s">
        <v>92</v>
      </c>
      <c r="M1997" s="13" t="s">
        <v>60</v>
      </c>
      <c r="N1997" s="13">
        <v>1</v>
      </c>
      <c r="O1997" s="13"/>
      <c r="P1997" s="33" t="str">
        <f t="shared" si="591"/>
        <v>MAIN UNIT</v>
      </c>
      <c r="Q1997" s="13" t="s">
        <v>68</v>
      </c>
      <c r="R1997" s="13" t="s">
        <v>62</v>
      </c>
      <c r="S1997" s="13" t="s">
        <v>49</v>
      </c>
      <c r="T1997" s="13" t="s">
        <v>78</v>
      </c>
      <c r="U1997" s="13" t="s">
        <v>79</v>
      </c>
      <c r="V1997" s="13" t="s">
        <v>715</v>
      </c>
      <c r="W1997" s="13" t="s">
        <v>109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  <c r="AU1997" s="22" t="s">
        <v>3751</v>
      </c>
    </row>
    <row r="1998" spans="1:47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53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1887</v>
      </c>
      <c r="K1998" s="155" t="s">
        <v>1888</v>
      </c>
      <c r="L1998" s="17" t="s">
        <v>67</v>
      </c>
      <c r="M1998" s="13" t="s">
        <v>60</v>
      </c>
      <c r="N1998" s="13">
        <v>1</v>
      </c>
      <c r="O1998" s="13"/>
      <c r="P1998" s="33" t="str">
        <f t="shared" si="591"/>
        <v>MAIN UNIT</v>
      </c>
      <c r="Q1998" s="13" t="s">
        <v>68</v>
      </c>
      <c r="R1998" s="13" t="s">
        <v>62</v>
      </c>
      <c r="S1998" s="13" t="s">
        <v>49</v>
      </c>
      <c r="T1998" s="13" t="s">
        <v>78</v>
      </c>
      <c r="U1998" s="13" t="s">
        <v>79</v>
      </c>
      <c r="V1998" s="13" t="s">
        <v>715</v>
      </c>
      <c r="W1998" s="13" t="s">
        <v>109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  <c r="AU1998" s="22" t="s">
        <v>3751</v>
      </c>
    </row>
    <row r="1999" spans="1:47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53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1887</v>
      </c>
      <c r="K1999" s="155" t="s">
        <v>1888</v>
      </c>
      <c r="L1999" s="17" t="s">
        <v>67</v>
      </c>
      <c r="M1999" s="13" t="s">
        <v>60</v>
      </c>
      <c r="N1999" s="13">
        <v>1</v>
      </c>
      <c r="O1999" s="13"/>
      <c r="P1999" s="33" t="str">
        <f t="shared" si="591"/>
        <v>MAIN UNIT</v>
      </c>
      <c r="Q1999" s="13" t="s">
        <v>68</v>
      </c>
      <c r="R1999" s="13" t="s">
        <v>62</v>
      </c>
      <c r="S1999" s="13" t="s">
        <v>49</v>
      </c>
      <c r="T1999" s="13" t="s">
        <v>78</v>
      </c>
      <c r="U1999" s="13" t="s">
        <v>79</v>
      </c>
      <c r="V1999" s="13" t="s">
        <v>715</v>
      </c>
      <c r="W1999" s="13" t="s">
        <v>109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  <c r="AU1999" s="22" t="s">
        <v>3751</v>
      </c>
    </row>
    <row r="2000" spans="1:47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54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2246</v>
      </c>
      <c r="K2000" s="155" t="s">
        <v>1888</v>
      </c>
      <c r="L2000" s="17" t="s">
        <v>92</v>
      </c>
      <c r="M2000" s="13" t="s">
        <v>60</v>
      </c>
      <c r="N2000" s="13">
        <v>1</v>
      </c>
      <c r="O2000" s="13"/>
      <c r="P2000" s="33" t="str">
        <f t="shared" si="591"/>
        <v>MAIN UNIT</v>
      </c>
      <c r="Q2000" s="13" t="s">
        <v>61</v>
      </c>
      <c r="R2000" s="13" t="s">
        <v>62</v>
      </c>
      <c r="S2000" s="13" t="s">
        <v>49</v>
      </c>
      <c r="T2000" s="13" t="s">
        <v>78</v>
      </c>
      <c r="U2000" s="13" t="s">
        <v>79</v>
      </c>
      <c r="V2000" s="13" t="s">
        <v>715</v>
      </c>
      <c r="W2000" s="13" t="s">
        <v>109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  <c r="AU2000" s="22" t="s">
        <v>3751</v>
      </c>
    </row>
    <row r="2001" spans="1:47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54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2246</v>
      </c>
      <c r="K2001" s="155" t="s">
        <v>1888</v>
      </c>
      <c r="L2001" s="17" t="s">
        <v>92</v>
      </c>
      <c r="M2001" s="13" t="s">
        <v>60</v>
      </c>
      <c r="N2001" s="13">
        <v>1</v>
      </c>
      <c r="O2001" s="13"/>
      <c r="P2001" s="33" t="str">
        <f t="shared" si="591"/>
        <v>MAIN UNIT</v>
      </c>
      <c r="Q2001" s="13" t="s">
        <v>61</v>
      </c>
      <c r="R2001" s="13" t="s">
        <v>62</v>
      </c>
      <c r="S2001" s="13" t="s">
        <v>49</v>
      </c>
      <c r="T2001" s="13" t="s">
        <v>78</v>
      </c>
      <c r="U2001" s="13" t="s">
        <v>79</v>
      </c>
      <c r="V2001" s="13" t="s">
        <v>715</v>
      </c>
      <c r="W2001" s="13" t="s">
        <v>109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  <c r="AU2001" s="22" t="s">
        <v>3751</v>
      </c>
    </row>
    <row r="2002" spans="1:47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54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2432</v>
      </c>
      <c r="K2002" s="155" t="s">
        <v>1888</v>
      </c>
      <c r="L2002" s="17" t="s">
        <v>67</v>
      </c>
      <c r="M2002" s="13" t="s">
        <v>60</v>
      </c>
      <c r="N2002" s="13">
        <v>1</v>
      </c>
      <c r="O2002" s="13"/>
      <c r="P2002" s="33" t="str">
        <f t="shared" si="591"/>
        <v>MAIN UNIT</v>
      </c>
      <c r="Q2002" s="13" t="s">
        <v>61</v>
      </c>
      <c r="R2002" s="13" t="s">
        <v>62</v>
      </c>
      <c r="S2002" s="13" t="s">
        <v>49</v>
      </c>
      <c r="T2002" s="13" t="s">
        <v>78</v>
      </c>
      <c r="U2002" s="13" t="s">
        <v>79</v>
      </c>
      <c r="V2002" s="13" t="s">
        <v>121</v>
      </c>
      <c r="W2002" s="13" t="s">
        <v>64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  <c r="AU2002" s="22" t="s">
        <v>3757</v>
      </c>
    </row>
    <row r="2003" spans="1:47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54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2432</v>
      </c>
      <c r="K2003" s="155" t="s">
        <v>1888</v>
      </c>
      <c r="L2003" s="17" t="s">
        <v>67</v>
      </c>
      <c r="M2003" s="13" t="s">
        <v>60</v>
      </c>
      <c r="N2003" s="13">
        <v>1</v>
      </c>
      <c r="O2003" s="13"/>
      <c r="P2003" s="33" t="str">
        <f t="shared" si="591"/>
        <v>MAIN UNIT</v>
      </c>
      <c r="Q2003" s="13" t="s">
        <v>61</v>
      </c>
      <c r="R2003" s="13" t="s">
        <v>62</v>
      </c>
      <c r="S2003" s="13" t="s">
        <v>49</v>
      </c>
      <c r="T2003" s="13" t="s">
        <v>78</v>
      </c>
      <c r="U2003" s="13" t="s">
        <v>79</v>
      </c>
      <c r="V2003" s="13" t="s">
        <v>121</v>
      </c>
      <c r="W2003" s="13" t="s">
        <v>64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  <c r="AU2003" s="22" t="s">
        <v>3757</v>
      </c>
    </row>
    <row r="2004" spans="1:47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3090</v>
      </c>
      <c r="K2004" s="29" t="s">
        <v>3091</v>
      </c>
      <c r="L2004" s="17" t="s">
        <v>92</v>
      </c>
      <c r="M2004" s="22" t="s">
        <v>60</v>
      </c>
      <c r="N2004" s="22">
        <v>1</v>
      </c>
      <c r="O2004" s="22"/>
      <c r="P2004" s="33" t="str">
        <f t="shared" si="591"/>
        <v>MAIN UNIT</v>
      </c>
      <c r="Q2004" s="13" t="s">
        <v>68</v>
      </c>
      <c r="R2004" s="22" t="s">
        <v>62</v>
      </c>
      <c r="S2004" s="22" t="s">
        <v>49</v>
      </c>
      <c r="T2004" s="22" t="s">
        <v>78</v>
      </c>
      <c r="U2004" s="22" t="s">
        <v>79</v>
      </c>
      <c r="V2004" s="22" t="s">
        <v>121</v>
      </c>
      <c r="W2004" s="22" t="s">
        <v>109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23146578.081415929</v>
      </c>
      <c r="AJ2004" s="27">
        <f t="shared" si="595"/>
        <v>2745231.3889985834</v>
      </c>
      <c r="AK2004" s="28">
        <f t="shared" si="596"/>
        <v>0.11860204041143742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  <c r="AU2004" s="22" t="s">
        <v>3751</v>
      </c>
    </row>
    <row r="2005" spans="1:47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3090</v>
      </c>
      <c r="K2005" s="29" t="s">
        <v>3091</v>
      </c>
      <c r="L2005" s="17" t="s">
        <v>67</v>
      </c>
      <c r="M2005" s="22" t="s">
        <v>60</v>
      </c>
      <c r="N2005" s="22">
        <v>1</v>
      </c>
      <c r="O2005" s="22"/>
      <c r="P2005" s="33" t="str">
        <f t="shared" si="591"/>
        <v>MAIN UNIT</v>
      </c>
      <c r="Q2005" s="13" t="s">
        <v>68</v>
      </c>
      <c r="R2005" s="22" t="s">
        <v>62</v>
      </c>
      <c r="S2005" s="22" t="s">
        <v>49</v>
      </c>
      <c r="T2005" s="22" t="s">
        <v>78</v>
      </c>
      <c r="U2005" s="22" t="s">
        <v>79</v>
      </c>
      <c r="V2005" s="22" t="s">
        <v>121</v>
      </c>
      <c r="W2005" s="22" t="s">
        <v>109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23146578.081415929</v>
      </c>
      <c r="AJ2005" s="27">
        <f t="shared" si="595"/>
        <v>2745231.3889985834</v>
      </c>
      <c r="AK2005" s="28">
        <f t="shared" si="596"/>
        <v>0.11860204041143742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  <c r="AU2005" s="22" t="s">
        <v>3751</v>
      </c>
    </row>
    <row r="2006" spans="1:47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41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201</v>
      </c>
      <c r="K2006" s="155" t="s">
        <v>202</v>
      </c>
      <c r="L2006" s="17" t="s">
        <v>67</v>
      </c>
      <c r="M2006" s="13" t="s">
        <v>60</v>
      </c>
      <c r="N2006" s="13">
        <v>2</v>
      </c>
      <c r="O2006" s="13"/>
      <c r="P2006" s="33" t="str">
        <f t="shared" si="591"/>
        <v>MAIN UNIT</v>
      </c>
      <c r="Q2006" s="13" t="s">
        <v>61</v>
      </c>
      <c r="R2006" s="13" t="s">
        <v>62</v>
      </c>
      <c r="S2006" s="13" t="s">
        <v>49</v>
      </c>
      <c r="T2006" s="13" t="s">
        <v>78</v>
      </c>
      <c r="U2006" s="13" t="s">
        <v>79</v>
      </c>
      <c r="V2006" s="13" t="s">
        <v>131</v>
      </c>
      <c r="W2006" s="13" t="s">
        <v>109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  <c r="AU2006" s="22" t="s">
        <v>3752</v>
      </c>
    </row>
    <row r="2007" spans="1:47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41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203</v>
      </c>
      <c r="K2007" s="155" t="s">
        <v>202</v>
      </c>
      <c r="L2007" s="17" t="s">
        <v>92</v>
      </c>
      <c r="M2007" s="13" t="s">
        <v>60</v>
      </c>
      <c r="N2007" s="13">
        <v>2</v>
      </c>
      <c r="O2007" s="13"/>
      <c r="P2007" s="33" t="str">
        <f t="shared" si="591"/>
        <v>MAIN UNIT</v>
      </c>
      <c r="Q2007" s="13" t="s">
        <v>61</v>
      </c>
      <c r="R2007" s="13" t="s">
        <v>62</v>
      </c>
      <c r="S2007" s="13" t="s">
        <v>49</v>
      </c>
      <c r="T2007" s="13" t="s">
        <v>78</v>
      </c>
      <c r="U2007" s="13" t="s">
        <v>79</v>
      </c>
      <c r="V2007" s="13" t="s">
        <v>131</v>
      </c>
      <c r="W2007" s="13" t="s">
        <v>109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  <c r="AU2007" s="22" t="s">
        <v>3752</v>
      </c>
    </row>
    <row r="2008" spans="1:47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41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266</v>
      </c>
      <c r="K2008" s="155" t="s">
        <v>267</v>
      </c>
      <c r="L2008" s="17" t="s">
        <v>92</v>
      </c>
      <c r="M2008" s="13" t="s">
        <v>60</v>
      </c>
      <c r="N2008" s="13">
        <v>1</v>
      </c>
      <c r="O2008" s="13"/>
      <c r="P2008" s="33" t="str">
        <f t="shared" si="591"/>
        <v>MAIN UNIT</v>
      </c>
      <c r="Q2008" s="13" t="s">
        <v>61</v>
      </c>
      <c r="R2008" s="13" t="s">
        <v>62</v>
      </c>
      <c r="S2008" s="13" t="s">
        <v>49</v>
      </c>
      <c r="T2008" s="13" t="s">
        <v>78</v>
      </c>
      <c r="U2008" s="13" t="s">
        <v>79</v>
      </c>
      <c r="V2008" s="13" t="s">
        <v>131</v>
      </c>
      <c r="W2008" s="13" t="s">
        <v>109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  <c r="AU2008" s="22" t="s">
        <v>3752</v>
      </c>
    </row>
    <row r="2009" spans="1:47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41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266</v>
      </c>
      <c r="K2009" s="155" t="s">
        <v>267</v>
      </c>
      <c r="L2009" s="17" t="s">
        <v>67</v>
      </c>
      <c r="M2009" s="13" t="s">
        <v>60</v>
      </c>
      <c r="N2009" s="13">
        <v>1</v>
      </c>
      <c r="O2009" s="13"/>
      <c r="P2009" s="33" t="str">
        <f t="shared" si="591"/>
        <v>MAIN UNIT</v>
      </c>
      <c r="Q2009" s="13" t="s">
        <v>61</v>
      </c>
      <c r="R2009" s="13" t="s">
        <v>62</v>
      </c>
      <c r="S2009" s="13" t="s">
        <v>49</v>
      </c>
      <c r="T2009" s="13" t="s">
        <v>78</v>
      </c>
      <c r="U2009" s="13" t="s">
        <v>79</v>
      </c>
      <c r="V2009" s="13" t="s">
        <v>131</v>
      </c>
      <c r="W2009" s="13" t="s">
        <v>109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  <c r="AU2009" s="22" t="s">
        <v>3752</v>
      </c>
    </row>
    <row r="2010" spans="1:47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41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521</v>
      </c>
      <c r="K2010" s="155" t="s">
        <v>267</v>
      </c>
      <c r="L2010" s="17" t="s">
        <v>92</v>
      </c>
      <c r="M2010" s="13" t="s">
        <v>60</v>
      </c>
      <c r="N2010" s="13">
        <v>1</v>
      </c>
      <c r="O2010" s="13"/>
      <c r="P2010" s="33" t="str">
        <f t="shared" si="591"/>
        <v>MAIN UNIT</v>
      </c>
      <c r="Q2010" s="13" t="s">
        <v>61</v>
      </c>
      <c r="R2010" s="13" t="s">
        <v>62</v>
      </c>
      <c r="S2010" s="13" t="s">
        <v>49</v>
      </c>
      <c r="T2010" s="13" t="s">
        <v>78</v>
      </c>
      <c r="U2010" s="13" t="s">
        <v>79</v>
      </c>
      <c r="V2010" s="13" t="s">
        <v>131</v>
      </c>
      <c r="W2010" s="13" t="s">
        <v>109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  <c r="AU2010" s="22" t="s">
        <v>3752</v>
      </c>
    </row>
    <row r="2011" spans="1:47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41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521</v>
      </c>
      <c r="K2011" s="155" t="s">
        <v>267</v>
      </c>
      <c r="L2011" s="17" t="s">
        <v>92</v>
      </c>
      <c r="M2011" s="13" t="s">
        <v>60</v>
      </c>
      <c r="N2011" s="13">
        <v>1</v>
      </c>
      <c r="O2011" s="13"/>
      <c r="P2011" s="33" t="str">
        <f t="shared" si="591"/>
        <v>MAIN UNIT</v>
      </c>
      <c r="Q2011" s="13" t="s">
        <v>61</v>
      </c>
      <c r="R2011" s="13" t="s">
        <v>62</v>
      </c>
      <c r="S2011" s="13" t="s">
        <v>49</v>
      </c>
      <c r="T2011" s="13" t="s">
        <v>78</v>
      </c>
      <c r="U2011" s="13" t="s">
        <v>79</v>
      </c>
      <c r="V2011" s="13" t="s">
        <v>131</v>
      </c>
      <c r="W2011" s="13" t="s">
        <v>109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  <c r="AU2011" s="22" t="s">
        <v>3752</v>
      </c>
    </row>
    <row r="2012" spans="1:47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41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568</v>
      </c>
      <c r="K2012" s="155" t="s">
        <v>569</v>
      </c>
      <c r="L2012" s="17" t="s">
        <v>92</v>
      </c>
      <c r="M2012" s="13" t="s">
        <v>60</v>
      </c>
      <c r="N2012" s="13">
        <v>1</v>
      </c>
      <c r="O2012" s="13"/>
      <c r="P2012" s="33" t="str">
        <f t="shared" si="591"/>
        <v>MAIN UNIT</v>
      </c>
      <c r="Q2012" s="13" t="s">
        <v>61</v>
      </c>
      <c r="R2012" s="13" t="s">
        <v>62</v>
      </c>
      <c r="S2012" s="13" t="s">
        <v>49</v>
      </c>
      <c r="T2012" s="13" t="s">
        <v>78</v>
      </c>
      <c r="U2012" s="13" t="s">
        <v>79</v>
      </c>
      <c r="V2012" s="13" t="s">
        <v>80</v>
      </c>
      <c r="W2012" s="13" t="s">
        <v>109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  <c r="AU2012" s="22" t="s">
        <v>3752</v>
      </c>
    </row>
    <row r="2013" spans="1:47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41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568</v>
      </c>
      <c r="K2013" s="155" t="s">
        <v>569</v>
      </c>
      <c r="L2013" s="17" t="s">
        <v>92</v>
      </c>
      <c r="M2013" s="13" t="s">
        <v>60</v>
      </c>
      <c r="N2013" s="13">
        <v>1</v>
      </c>
      <c r="O2013" s="13"/>
      <c r="P2013" s="33" t="str">
        <f t="shared" si="591"/>
        <v>MAIN UNIT</v>
      </c>
      <c r="Q2013" s="13" t="s">
        <v>61</v>
      </c>
      <c r="R2013" s="13" t="s">
        <v>62</v>
      </c>
      <c r="S2013" s="13" t="s">
        <v>49</v>
      </c>
      <c r="T2013" s="13" t="s">
        <v>78</v>
      </c>
      <c r="U2013" s="13" t="s">
        <v>79</v>
      </c>
      <c r="V2013" s="13" t="s">
        <v>126</v>
      </c>
      <c r="W2013" s="13" t="s">
        <v>109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  <c r="AU2013" s="22" t="s">
        <v>3752</v>
      </c>
    </row>
    <row r="2014" spans="1:47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41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568</v>
      </c>
      <c r="K2014" s="155" t="s">
        <v>569</v>
      </c>
      <c r="L2014" s="17" t="s">
        <v>92</v>
      </c>
      <c r="M2014" s="13" t="s">
        <v>60</v>
      </c>
      <c r="N2014" s="13">
        <v>1</v>
      </c>
      <c r="O2014" s="13"/>
      <c r="P2014" s="33" t="str">
        <f t="shared" si="591"/>
        <v>MAIN UNIT</v>
      </c>
      <c r="Q2014" s="13" t="s">
        <v>61</v>
      </c>
      <c r="R2014" s="13" t="s">
        <v>62</v>
      </c>
      <c r="S2014" s="13" t="s">
        <v>49</v>
      </c>
      <c r="T2014" s="13" t="s">
        <v>78</v>
      </c>
      <c r="U2014" s="13" t="s">
        <v>79</v>
      </c>
      <c r="V2014" s="13" t="s">
        <v>134</v>
      </c>
      <c r="W2014" s="13" t="s">
        <v>109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  <c r="AU2014" s="22" t="s">
        <v>3752</v>
      </c>
    </row>
    <row r="2015" spans="1:47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41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568</v>
      </c>
      <c r="K2015" s="155" t="s">
        <v>569</v>
      </c>
      <c r="L2015" s="17" t="s">
        <v>92</v>
      </c>
      <c r="M2015" s="13" t="s">
        <v>60</v>
      </c>
      <c r="N2015" s="13">
        <v>1</v>
      </c>
      <c r="O2015" s="13"/>
      <c r="P2015" s="33" t="str">
        <f t="shared" si="591"/>
        <v>MAIN UNIT</v>
      </c>
      <c r="Q2015" s="13" t="s">
        <v>61</v>
      </c>
      <c r="R2015" s="13" t="s">
        <v>62</v>
      </c>
      <c r="S2015" s="13" t="s">
        <v>49</v>
      </c>
      <c r="T2015" s="13" t="s">
        <v>78</v>
      </c>
      <c r="U2015" s="13" t="s">
        <v>79</v>
      </c>
      <c r="V2015" s="13" t="s">
        <v>134</v>
      </c>
      <c r="W2015" s="13" t="s">
        <v>109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  <c r="AU2015" s="22" t="s">
        <v>3752</v>
      </c>
    </row>
    <row r="2016" spans="1:47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41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568</v>
      </c>
      <c r="K2016" s="155" t="s">
        <v>569</v>
      </c>
      <c r="L2016" s="17" t="s">
        <v>67</v>
      </c>
      <c r="M2016" s="13" t="s">
        <v>60</v>
      </c>
      <c r="N2016" s="13">
        <v>1</v>
      </c>
      <c r="O2016" s="13"/>
      <c r="P2016" s="33" t="str">
        <f t="shared" si="591"/>
        <v>MAIN UNIT</v>
      </c>
      <c r="Q2016" s="13" t="s">
        <v>61</v>
      </c>
      <c r="R2016" s="13" t="s">
        <v>62</v>
      </c>
      <c r="S2016" s="13" t="s">
        <v>49</v>
      </c>
      <c r="T2016" s="13" t="s">
        <v>78</v>
      </c>
      <c r="U2016" s="13" t="s">
        <v>79</v>
      </c>
      <c r="V2016" s="13" t="s">
        <v>112</v>
      </c>
      <c r="W2016" s="13" t="s">
        <v>109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  <c r="AU2016" s="22" t="s">
        <v>3752</v>
      </c>
    </row>
    <row r="2017" spans="1:47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41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568</v>
      </c>
      <c r="K2017" s="155" t="s">
        <v>569</v>
      </c>
      <c r="L2017" s="17" t="s">
        <v>67</v>
      </c>
      <c r="M2017" s="13" t="s">
        <v>60</v>
      </c>
      <c r="N2017" s="13">
        <v>1</v>
      </c>
      <c r="O2017" s="13"/>
      <c r="P2017" s="33" t="str">
        <f t="shared" si="591"/>
        <v>MAIN UNIT</v>
      </c>
      <c r="Q2017" s="13" t="s">
        <v>61</v>
      </c>
      <c r="R2017" s="13" t="s">
        <v>62</v>
      </c>
      <c r="S2017" s="13" t="s">
        <v>49</v>
      </c>
      <c r="T2017" s="13" t="s">
        <v>78</v>
      </c>
      <c r="U2017" s="13" t="s">
        <v>79</v>
      </c>
      <c r="V2017" s="13" t="s">
        <v>570</v>
      </c>
      <c r="W2017" s="13" t="s">
        <v>109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  <c r="AU2017" s="22" t="s">
        <v>3752</v>
      </c>
    </row>
    <row r="2018" spans="1:47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41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568</v>
      </c>
      <c r="K2018" s="155" t="s">
        <v>569</v>
      </c>
      <c r="L2018" s="17" t="s">
        <v>67</v>
      </c>
      <c r="M2018" s="13" t="s">
        <v>60</v>
      </c>
      <c r="N2018" s="13">
        <v>1</v>
      </c>
      <c r="O2018" s="13"/>
      <c r="P2018" s="33" t="str">
        <f t="shared" si="591"/>
        <v>MAIN UNIT</v>
      </c>
      <c r="Q2018" s="13" t="s">
        <v>61</v>
      </c>
      <c r="R2018" s="13" t="s">
        <v>62</v>
      </c>
      <c r="S2018" s="13" t="s">
        <v>49</v>
      </c>
      <c r="T2018" s="13" t="s">
        <v>78</v>
      </c>
      <c r="U2018" s="13" t="s">
        <v>79</v>
      </c>
      <c r="V2018" s="13" t="s">
        <v>570</v>
      </c>
      <c r="W2018" s="13" t="s">
        <v>109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  <c r="AU2018" s="22" t="s">
        <v>3752</v>
      </c>
    </row>
    <row r="2019" spans="1:47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41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568</v>
      </c>
      <c r="K2019" s="155" t="s">
        <v>569</v>
      </c>
      <c r="L2019" s="17" t="s">
        <v>67</v>
      </c>
      <c r="M2019" s="13" t="s">
        <v>60</v>
      </c>
      <c r="N2019" s="13">
        <v>1</v>
      </c>
      <c r="O2019" s="13"/>
      <c r="P2019" s="33" t="str">
        <f t="shared" si="591"/>
        <v>MAIN UNIT</v>
      </c>
      <c r="Q2019" s="13" t="s">
        <v>61</v>
      </c>
      <c r="R2019" s="13" t="s">
        <v>62</v>
      </c>
      <c r="S2019" s="13" t="s">
        <v>49</v>
      </c>
      <c r="T2019" s="13" t="s">
        <v>78</v>
      </c>
      <c r="U2019" s="13" t="s">
        <v>79</v>
      </c>
      <c r="V2019" s="13" t="s">
        <v>570</v>
      </c>
      <c r="W2019" s="13" t="s">
        <v>109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  <c r="AU2019" s="22" t="s">
        <v>3752</v>
      </c>
    </row>
    <row r="2020" spans="1:47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41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568</v>
      </c>
      <c r="K2020" s="155" t="s">
        <v>569</v>
      </c>
      <c r="L2020" s="17" t="s">
        <v>67</v>
      </c>
      <c r="M2020" s="13" t="s">
        <v>60</v>
      </c>
      <c r="N2020" s="13">
        <v>1</v>
      </c>
      <c r="O2020" s="13"/>
      <c r="P2020" s="33" t="str">
        <f t="shared" si="591"/>
        <v>MAIN UNIT</v>
      </c>
      <c r="Q2020" s="13" t="s">
        <v>61</v>
      </c>
      <c r="R2020" s="13" t="s">
        <v>62</v>
      </c>
      <c r="S2020" s="13" t="s">
        <v>49</v>
      </c>
      <c r="T2020" s="13" t="s">
        <v>78</v>
      </c>
      <c r="U2020" s="13" t="s">
        <v>79</v>
      </c>
      <c r="V2020" s="13" t="s">
        <v>570</v>
      </c>
      <c r="W2020" s="13" t="s">
        <v>109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  <c r="AU2020" s="22" t="s">
        <v>3752</v>
      </c>
    </row>
    <row r="2021" spans="1:47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41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568</v>
      </c>
      <c r="K2021" s="155" t="s">
        <v>569</v>
      </c>
      <c r="L2021" s="17" t="s">
        <v>67</v>
      </c>
      <c r="M2021" s="13" t="s">
        <v>60</v>
      </c>
      <c r="N2021" s="13">
        <v>1</v>
      </c>
      <c r="O2021" s="13"/>
      <c r="P2021" s="33" t="str">
        <f t="shared" si="591"/>
        <v>MAIN UNIT</v>
      </c>
      <c r="Q2021" s="13" t="s">
        <v>61</v>
      </c>
      <c r="R2021" s="13" t="s">
        <v>62</v>
      </c>
      <c r="S2021" s="13" t="s">
        <v>49</v>
      </c>
      <c r="T2021" s="13" t="s">
        <v>78</v>
      </c>
      <c r="U2021" s="13" t="s">
        <v>79</v>
      </c>
      <c r="V2021" s="13" t="s">
        <v>570</v>
      </c>
      <c r="W2021" s="13" t="s">
        <v>109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  <c r="AU2021" s="22" t="s">
        <v>3752</v>
      </c>
    </row>
    <row r="2022" spans="1:47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41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568</v>
      </c>
      <c r="K2022" s="155" t="s">
        <v>569</v>
      </c>
      <c r="L2022" s="17" t="s">
        <v>67</v>
      </c>
      <c r="M2022" s="13" t="s">
        <v>60</v>
      </c>
      <c r="N2022" s="13">
        <v>1</v>
      </c>
      <c r="O2022" s="13"/>
      <c r="P2022" s="33" t="str">
        <f t="shared" si="591"/>
        <v>MAIN UNIT</v>
      </c>
      <c r="Q2022" s="13" t="s">
        <v>61</v>
      </c>
      <c r="R2022" s="13" t="s">
        <v>62</v>
      </c>
      <c r="S2022" s="13" t="s">
        <v>49</v>
      </c>
      <c r="T2022" s="13" t="s">
        <v>78</v>
      </c>
      <c r="U2022" s="13" t="s">
        <v>79</v>
      </c>
      <c r="V2022" s="13" t="s">
        <v>570</v>
      </c>
      <c r="W2022" s="13" t="s">
        <v>109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  <c r="AU2022" s="22" t="s">
        <v>3752</v>
      </c>
    </row>
    <row r="2023" spans="1:47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48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1102</v>
      </c>
      <c r="K2023" s="155" t="s">
        <v>1103</v>
      </c>
      <c r="L2023" s="17" t="s">
        <v>92</v>
      </c>
      <c r="M2023" s="13" t="s">
        <v>60</v>
      </c>
      <c r="N2023" s="13">
        <v>1</v>
      </c>
      <c r="O2023" s="13"/>
      <c r="P2023" s="33" t="str">
        <f t="shared" si="591"/>
        <v>MAIN UNIT</v>
      </c>
      <c r="Q2023" s="13" t="s">
        <v>61</v>
      </c>
      <c r="R2023" s="13" t="s">
        <v>62</v>
      </c>
      <c r="S2023" s="13" t="s">
        <v>49</v>
      </c>
      <c r="T2023" s="13" t="s">
        <v>78</v>
      </c>
      <c r="U2023" s="13" t="s">
        <v>79</v>
      </c>
      <c r="V2023" s="13" t="s">
        <v>1104</v>
      </c>
      <c r="W2023" s="13" t="s">
        <v>1105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  <c r="AU2023" s="22" t="s">
        <v>3752</v>
      </c>
    </row>
    <row r="2024" spans="1:47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48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1178</v>
      </c>
      <c r="K2024" s="155" t="s">
        <v>1103</v>
      </c>
      <c r="L2024" s="17" t="s">
        <v>92</v>
      </c>
      <c r="M2024" s="13" t="s">
        <v>60</v>
      </c>
      <c r="N2024" s="13">
        <v>1</v>
      </c>
      <c r="O2024" s="13"/>
      <c r="P2024" s="33" t="str">
        <f t="shared" si="591"/>
        <v>MAIN UNIT</v>
      </c>
      <c r="Q2024" s="13" t="s">
        <v>61</v>
      </c>
      <c r="R2024" s="13" t="s">
        <v>62</v>
      </c>
      <c r="S2024" s="13" t="s">
        <v>49</v>
      </c>
      <c r="T2024" s="13" t="s">
        <v>78</v>
      </c>
      <c r="U2024" s="13" t="s">
        <v>79</v>
      </c>
      <c r="V2024" s="13" t="s">
        <v>1104</v>
      </c>
      <c r="W2024" s="13" t="s">
        <v>1105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  <c r="AU2024" s="22" t="s">
        <v>3752</v>
      </c>
    </row>
    <row r="2025" spans="1:47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48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1178</v>
      </c>
      <c r="K2025" s="155" t="s">
        <v>1103</v>
      </c>
      <c r="L2025" s="17" t="s">
        <v>67</v>
      </c>
      <c r="M2025" s="13" t="s">
        <v>60</v>
      </c>
      <c r="N2025" s="13">
        <v>1</v>
      </c>
      <c r="O2025" s="13"/>
      <c r="P2025" s="33" t="str">
        <f t="shared" si="591"/>
        <v>MAIN UNIT</v>
      </c>
      <c r="Q2025" s="13" t="s">
        <v>61</v>
      </c>
      <c r="R2025" s="13" t="s">
        <v>62</v>
      </c>
      <c r="S2025" s="13" t="s">
        <v>49</v>
      </c>
      <c r="T2025" s="13" t="s">
        <v>78</v>
      </c>
      <c r="U2025" s="13" t="s">
        <v>79</v>
      </c>
      <c r="V2025" s="13" t="s">
        <v>1104</v>
      </c>
      <c r="W2025" s="13" t="s">
        <v>1105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  <c r="AU2025" s="22" t="s">
        <v>3752</v>
      </c>
    </row>
    <row r="2026" spans="1:47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48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1178</v>
      </c>
      <c r="K2026" s="155" t="s">
        <v>1103</v>
      </c>
      <c r="L2026" s="17" t="s">
        <v>67</v>
      </c>
      <c r="M2026" s="13" t="s">
        <v>60</v>
      </c>
      <c r="N2026" s="13">
        <v>1</v>
      </c>
      <c r="O2026" s="13"/>
      <c r="P2026" s="33" t="str">
        <f t="shared" si="591"/>
        <v>MAIN UNIT</v>
      </c>
      <c r="Q2026" s="13" t="s">
        <v>61</v>
      </c>
      <c r="R2026" s="13" t="s">
        <v>62</v>
      </c>
      <c r="S2026" s="13" t="s">
        <v>49</v>
      </c>
      <c r="T2026" s="13" t="s">
        <v>78</v>
      </c>
      <c r="U2026" s="13" t="s">
        <v>79</v>
      </c>
      <c r="V2026" s="13" t="s">
        <v>1104</v>
      </c>
      <c r="W2026" s="13" t="s">
        <v>1105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  <c r="AU2026" s="22" t="s">
        <v>3752</v>
      </c>
    </row>
    <row r="2027" spans="1:47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48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1183</v>
      </c>
      <c r="K2027" s="155" t="s">
        <v>1103</v>
      </c>
      <c r="L2027" s="17" t="s">
        <v>92</v>
      </c>
      <c r="M2027" s="13" t="s">
        <v>60</v>
      </c>
      <c r="N2027" s="13">
        <v>1</v>
      </c>
      <c r="O2027" s="13"/>
      <c r="P2027" s="33" t="str">
        <f t="shared" si="591"/>
        <v>MAIN UNIT</v>
      </c>
      <c r="Q2027" s="13" t="s">
        <v>61</v>
      </c>
      <c r="R2027" s="13" t="s">
        <v>62</v>
      </c>
      <c r="S2027" s="13" t="s">
        <v>49</v>
      </c>
      <c r="T2027" s="13" t="s">
        <v>78</v>
      </c>
      <c r="U2027" s="13" t="s">
        <v>79</v>
      </c>
      <c r="V2027" s="13" t="s">
        <v>1104</v>
      </c>
      <c r="W2027" s="13" t="s">
        <v>1105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  <c r="AU2027" s="22" t="s">
        <v>3752</v>
      </c>
    </row>
    <row r="2028" spans="1:47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48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1183</v>
      </c>
      <c r="K2028" s="155" t="s">
        <v>1103</v>
      </c>
      <c r="L2028" s="17" t="s">
        <v>67</v>
      </c>
      <c r="M2028" s="13" t="s">
        <v>60</v>
      </c>
      <c r="N2028" s="13">
        <v>1</v>
      </c>
      <c r="O2028" s="13"/>
      <c r="P2028" s="33" t="str">
        <f t="shared" si="591"/>
        <v>MAIN UNIT</v>
      </c>
      <c r="Q2028" s="13" t="s">
        <v>61</v>
      </c>
      <c r="R2028" s="13" t="s">
        <v>62</v>
      </c>
      <c r="S2028" s="13" t="s">
        <v>49</v>
      </c>
      <c r="T2028" s="13" t="s">
        <v>78</v>
      </c>
      <c r="U2028" s="13" t="s">
        <v>79</v>
      </c>
      <c r="V2028" s="13" t="s">
        <v>1104</v>
      </c>
      <c r="W2028" s="13" t="s">
        <v>1105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  <c r="AU2028" s="22" t="s">
        <v>3752</v>
      </c>
    </row>
    <row r="2029" spans="1:47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48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1183</v>
      </c>
      <c r="K2029" s="155" t="s">
        <v>1103</v>
      </c>
      <c r="L2029" s="17" t="s">
        <v>67</v>
      </c>
      <c r="M2029" s="13" t="s">
        <v>60</v>
      </c>
      <c r="N2029" s="13">
        <v>1</v>
      </c>
      <c r="O2029" s="13"/>
      <c r="P2029" s="33" t="str">
        <f t="shared" si="591"/>
        <v>MAIN UNIT</v>
      </c>
      <c r="Q2029" s="13" t="s">
        <v>61</v>
      </c>
      <c r="R2029" s="13" t="s">
        <v>62</v>
      </c>
      <c r="S2029" s="13" t="s">
        <v>49</v>
      </c>
      <c r="T2029" s="13" t="s">
        <v>78</v>
      </c>
      <c r="U2029" s="13" t="s">
        <v>79</v>
      </c>
      <c r="V2029" s="13" t="s">
        <v>1104</v>
      </c>
      <c r="W2029" s="13" t="s">
        <v>1105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  <c r="AU2029" s="22" t="s">
        <v>3752</v>
      </c>
    </row>
    <row r="2030" spans="1:47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48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1183</v>
      </c>
      <c r="K2030" s="155" t="s">
        <v>1103</v>
      </c>
      <c r="L2030" s="17" t="s">
        <v>67</v>
      </c>
      <c r="M2030" s="13" t="s">
        <v>60</v>
      </c>
      <c r="N2030" s="13">
        <v>1</v>
      </c>
      <c r="O2030" s="13"/>
      <c r="P2030" s="33" t="str">
        <f t="shared" si="591"/>
        <v>MAIN UNIT</v>
      </c>
      <c r="Q2030" s="13" t="s">
        <v>61</v>
      </c>
      <c r="R2030" s="13" t="s">
        <v>62</v>
      </c>
      <c r="S2030" s="13" t="s">
        <v>49</v>
      </c>
      <c r="T2030" s="13" t="s">
        <v>78</v>
      </c>
      <c r="U2030" s="13" t="s">
        <v>79</v>
      </c>
      <c r="V2030" s="13" t="s">
        <v>1104</v>
      </c>
      <c r="W2030" s="13" t="s">
        <v>1105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  <c r="AU2030" s="22" t="s">
        <v>3752</v>
      </c>
    </row>
    <row r="2031" spans="1:47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48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1589</v>
      </c>
      <c r="K2031" s="155" t="s">
        <v>1590</v>
      </c>
      <c r="L2031" s="17" t="s">
        <v>67</v>
      </c>
      <c r="M2031" s="13" t="s">
        <v>60</v>
      </c>
      <c r="N2031" s="13">
        <v>1</v>
      </c>
      <c r="O2031" s="13"/>
      <c r="P2031" s="33" t="str">
        <f t="shared" si="591"/>
        <v>MAIN UNIT</v>
      </c>
      <c r="Q2031" s="13" t="s">
        <v>61</v>
      </c>
      <c r="R2031" s="13" t="s">
        <v>62</v>
      </c>
      <c r="S2031" s="13" t="s">
        <v>49</v>
      </c>
      <c r="T2031" s="13" t="s">
        <v>78</v>
      </c>
      <c r="U2031" s="13" t="s">
        <v>79</v>
      </c>
      <c r="V2031" s="13" t="s">
        <v>131</v>
      </c>
      <c r="W2031" s="13" t="s">
        <v>109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  <c r="AU2031" s="22" t="s">
        <v>3752</v>
      </c>
    </row>
    <row r="2032" spans="1:47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48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1589</v>
      </c>
      <c r="K2032" s="155" t="s">
        <v>1590</v>
      </c>
      <c r="L2032" s="17" t="s">
        <v>67</v>
      </c>
      <c r="M2032" s="13" t="s">
        <v>60</v>
      </c>
      <c r="N2032" s="13">
        <v>1</v>
      </c>
      <c r="O2032" s="13"/>
      <c r="P2032" s="33" t="str">
        <f t="shared" si="591"/>
        <v>MAIN UNIT</v>
      </c>
      <c r="Q2032" s="13" t="s">
        <v>61</v>
      </c>
      <c r="R2032" s="13" t="s">
        <v>62</v>
      </c>
      <c r="S2032" s="13" t="s">
        <v>49</v>
      </c>
      <c r="T2032" s="13" t="s">
        <v>78</v>
      </c>
      <c r="U2032" s="13" t="s">
        <v>79</v>
      </c>
      <c r="V2032" s="13" t="s">
        <v>131</v>
      </c>
      <c r="W2032" s="13" t="s">
        <v>109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  <c r="AU2032" s="22" t="s">
        <v>3752</v>
      </c>
    </row>
    <row r="2033" spans="1:47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48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1591</v>
      </c>
      <c r="K2033" s="155" t="s">
        <v>1590</v>
      </c>
      <c r="L2033" s="17" t="s">
        <v>92</v>
      </c>
      <c r="M2033" s="13" t="s">
        <v>60</v>
      </c>
      <c r="N2033" s="13">
        <v>1</v>
      </c>
      <c r="O2033" s="13"/>
      <c r="P2033" s="33" t="str">
        <f t="shared" si="591"/>
        <v>MAIN UNIT</v>
      </c>
      <c r="Q2033" s="13" t="s">
        <v>61</v>
      </c>
      <c r="R2033" s="13" t="s">
        <v>62</v>
      </c>
      <c r="S2033" s="13" t="s">
        <v>49</v>
      </c>
      <c r="T2033" s="13" t="s">
        <v>78</v>
      </c>
      <c r="U2033" s="13" t="s">
        <v>79</v>
      </c>
      <c r="V2033" s="13" t="s">
        <v>131</v>
      </c>
      <c r="W2033" s="13" t="s">
        <v>109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  <c r="AU2033" s="22" t="s">
        <v>3752</v>
      </c>
    </row>
    <row r="2034" spans="1:47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48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1591</v>
      </c>
      <c r="K2034" s="155" t="s">
        <v>1590</v>
      </c>
      <c r="L2034" s="17" t="s">
        <v>92</v>
      </c>
      <c r="M2034" s="13" t="s">
        <v>60</v>
      </c>
      <c r="N2034" s="13">
        <v>1</v>
      </c>
      <c r="O2034" s="13"/>
      <c r="P2034" s="33" t="str">
        <f t="shared" si="591"/>
        <v>MAIN UNIT</v>
      </c>
      <c r="Q2034" s="13" t="s">
        <v>61</v>
      </c>
      <c r="R2034" s="13" t="s">
        <v>62</v>
      </c>
      <c r="S2034" s="13" t="s">
        <v>49</v>
      </c>
      <c r="T2034" s="13" t="s">
        <v>78</v>
      </c>
      <c r="U2034" s="13" t="s">
        <v>79</v>
      </c>
      <c r="V2034" s="13" t="s">
        <v>131</v>
      </c>
      <c r="W2034" s="13" t="s">
        <v>109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  <c r="AU2034" s="22" t="s">
        <v>3752</v>
      </c>
    </row>
    <row r="2035" spans="1:47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48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1591</v>
      </c>
      <c r="K2035" s="155" t="s">
        <v>1590</v>
      </c>
      <c r="L2035" s="17" t="s">
        <v>92</v>
      </c>
      <c r="M2035" s="13" t="s">
        <v>60</v>
      </c>
      <c r="N2035" s="13">
        <v>1</v>
      </c>
      <c r="O2035" s="13"/>
      <c r="P2035" s="33" t="str">
        <f t="shared" si="591"/>
        <v>MAIN UNIT</v>
      </c>
      <c r="Q2035" s="13" t="s">
        <v>61</v>
      </c>
      <c r="R2035" s="13" t="s">
        <v>62</v>
      </c>
      <c r="S2035" s="13" t="s">
        <v>49</v>
      </c>
      <c r="T2035" s="13" t="s">
        <v>78</v>
      </c>
      <c r="U2035" s="13" t="s">
        <v>79</v>
      </c>
      <c r="V2035" s="13" t="s">
        <v>131</v>
      </c>
      <c r="W2035" s="13" t="s">
        <v>109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  <c r="AU2035" s="22" t="s">
        <v>3752</v>
      </c>
    </row>
    <row r="2036" spans="1:47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48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1591</v>
      </c>
      <c r="K2036" s="155" t="s">
        <v>1590</v>
      </c>
      <c r="L2036" s="17" t="s">
        <v>67</v>
      </c>
      <c r="M2036" s="13" t="s">
        <v>60</v>
      </c>
      <c r="N2036" s="13">
        <v>1</v>
      </c>
      <c r="O2036" s="13"/>
      <c r="P2036" s="33" t="str">
        <f t="shared" si="591"/>
        <v>MAIN UNIT</v>
      </c>
      <c r="Q2036" s="13" t="s">
        <v>61</v>
      </c>
      <c r="R2036" s="13" t="s">
        <v>62</v>
      </c>
      <c r="S2036" s="13" t="s">
        <v>49</v>
      </c>
      <c r="T2036" s="13" t="s">
        <v>78</v>
      </c>
      <c r="U2036" s="13" t="s">
        <v>79</v>
      </c>
      <c r="V2036" s="13" t="s">
        <v>131</v>
      </c>
      <c r="W2036" s="13" t="s">
        <v>109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  <c r="AU2036" s="22" t="s">
        <v>3752</v>
      </c>
    </row>
    <row r="2037" spans="1:47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48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1591</v>
      </c>
      <c r="K2037" s="155" t="s">
        <v>1590</v>
      </c>
      <c r="L2037" s="17" t="s">
        <v>67</v>
      </c>
      <c r="M2037" s="13" t="s">
        <v>60</v>
      </c>
      <c r="N2037" s="13">
        <v>1</v>
      </c>
      <c r="O2037" s="13"/>
      <c r="P2037" s="33" t="str">
        <f t="shared" si="591"/>
        <v>MAIN UNIT</v>
      </c>
      <c r="Q2037" s="13" t="s">
        <v>61</v>
      </c>
      <c r="R2037" s="13" t="s">
        <v>62</v>
      </c>
      <c r="S2037" s="13" t="s">
        <v>49</v>
      </c>
      <c r="T2037" s="13" t="s">
        <v>78</v>
      </c>
      <c r="U2037" s="13" t="s">
        <v>79</v>
      </c>
      <c r="V2037" s="13" t="s">
        <v>131</v>
      </c>
      <c r="W2037" s="13" t="s">
        <v>109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  <c r="AU2037" s="22" t="s">
        <v>3752</v>
      </c>
    </row>
    <row r="2038" spans="1:47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48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1591</v>
      </c>
      <c r="K2038" s="155" t="s">
        <v>1590</v>
      </c>
      <c r="L2038" s="17" t="s">
        <v>67</v>
      </c>
      <c r="M2038" s="13" t="s">
        <v>60</v>
      </c>
      <c r="N2038" s="13">
        <v>1</v>
      </c>
      <c r="O2038" s="13"/>
      <c r="P2038" s="33" t="str">
        <f t="shared" si="591"/>
        <v>MAIN UNIT</v>
      </c>
      <c r="Q2038" s="13" t="s">
        <v>61</v>
      </c>
      <c r="R2038" s="13" t="s">
        <v>62</v>
      </c>
      <c r="S2038" s="13" t="s">
        <v>49</v>
      </c>
      <c r="T2038" s="13" t="s">
        <v>78</v>
      </c>
      <c r="U2038" s="13" t="s">
        <v>79</v>
      </c>
      <c r="V2038" s="13" t="s">
        <v>131</v>
      </c>
      <c r="W2038" s="13" t="s">
        <v>109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  <c r="AU2038" s="22" t="s">
        <v>3752</v>
      </c>
    </row>
    <row r="2039" spans="1:47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53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1591</v>
      </c>
      <c r="K2039" s="155" t="s">
        <v>1590</v>
      </c>
      <c r="L2039" s="17" t="s">
        <v>67</v>
      </c>
      <c r="M2039" s="13" t="s">
        <v>60</v>
      </c>
      <c r="N2039" s="13">
        <v>1</v>
      </c>
      <c r="O2039" s="13"/>
      <c r="P2039" s="33" t="str">
        <f t="shared" si="591"/>
        <v>MAIN UNIT</v>
      </c>
      <c r="Q2039" s="13" t="s">
        <v>61</v>
      </c>
      <c r="R2039" s="13" t="s">
        <v>62</v>
      </c>
      <c r="S2039" s="13" t="s">
        <v>49</v>
      </c>
      <c r="T2039" s="13" t="s">
        <v>78</v>
      </c>
      <c r="U2039" s="13" t="s">
        <v>79</v>
      </c>
      <c r="V2039" s="13" t="s">
        <v>131</v>
      </c>
      <c r="W2039" s="13" t="s">
        <v>109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  <c r="AU2039" s="22" t="s">
        <v>3752</v>
      </c>
    </row>
    <row r="2040" spans="1:47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53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1591</v>
      </c>
      <c r="K2040" s="155" t="s">
        <v>1590</v>
      </c>
      <c r="L2040" s="17" t="s">
        <v>67</v>
      </c>
      <c r="M2040" s="13" t="s">
        <v>60</v>
      </c>
      <c r="N2040" s="13">
        <v>1</v>
      </c>
      <c r="O2040" s="13"/>
      <c r="P2040" s="33" t="str">
        <f t="shared" si="591"/>
        <v>MAIN UNIT</v>
      </c>
      <c r="Q2040" s="13" t="s">
        <v>61</v>
      </c>
      <c r="R2040" s="13" t="s">
        <v>62</v>
      </c>
      <c r="S2040" s="13" t="s">
        <v>49</v>
      </c>
      <c r="T2040" s="13" t="s">
        <v>78</v>
      </c>
      <c r="U2040" s="13" t="s">
        <v>79</v>
      </c>
      <c r="V2040" s="13" t="s">
        <v>131</v>
      </c>
      <c r="W2040" s="13" t="s">
        <v>109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  <c r="AU2040" s="22" t="s">
        <v>3752</v>
      </c>
    </row>
    <row r="2041" spans="1:47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53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1591</v>
      </c>
      <c r="K2041" s="155" t="s">
        <v>1590</v>
      </c>
      <c r="L2041" s="17" t="s">
        <v>67</v>
      </c>
      <c r="M2041" s="13" t="s">
        <v>60</v>
      </c>
      <c r="N2041" s="13">
        <v>1</v>
      </c>
      <c r="O2041" s="13"/>
      <c r="P2041" s="33" t="str">
        <f t="shared" si="591"/>
        <v>MAIN UNIT</v>
      </c>
      <c r="Q2041" s="13" t="s">
        <v>61</v>
      </c>
      <c r="R2041" s="13" t="s">
        <v>62</v>
      </c>
      <c r="S2041" s="13" t="s">
        <v>49</v>
      </c>
      <c r="T2041" s="13" t="s">
        <v>78</v>
      </c>
      <c r="U2041" s="13" t="s">
        <v>79</v>
      </c>
      <c r="V2041" s="13" t="s">
        <v>131</v>
      </c>
      <c r="W2041" s="13" t="s">
        <v>109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  <c r="AU2041" s="22" t="s">
        <v>3752</v>
      </c>
    </row>
    <row r="2042" spans="1:47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53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1591</v>
      </c>
      <c r="K2042" s="155" t="s">
        <v>1590</v>
      </c>
      <c r="L2042" s="17" t="s">
        <v>67</v>
      </c>
      <c r="M2042" s="13" t="s">
        <v>60</v>
      </c>
      <c r="N2042" s="13">
        <v>1</v>
      </c>
      <c r="O2042" s="13"/>
      <c r="P2042" s="33" t="str">
        <f t="shared" si="591"/>
        <v>MAIN UNIT</v>
      </c>
      <c r="Q2042" s="13" t="s">
        <v>61</v>
      </c>
      <c r="R2042" s="13" t="s">
        <v>62</v>
      </c>
      <c r="S2042" s="13" t="s">
        <v>49</v>
      </c>
      <c r="T2042" s="13" t="s">
        <v>78</v>
      </c>
      <c r="U2042" s="13" t="s">
        <v>79</v>
      </c>
      <c r="V2042" s="13" t="s">
        <v>131</v>
      </c>
      <c r="W2042" s="13" t="s">
        <v>109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  <c r="AU2042" s="22" t="s">
        <v>3752</v>
      </c>
    </row>
    <row r="2043" spans="1:47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54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2165</v>
      </c>
      <c r="K2043" s="155" t="s">
        <v>1590</v>
      </c>
      <c r="L2043" s="17" t="s">
        <v>1301</v>
      </c>
      <c r="M2043" s="13" t="s">
        <v>60</v>
      </c>
      <c r="N2043" s="13">
        <v>1</v>
      </c>
      <c r="O2043" s="13"/>
      <c r="P2043" s="33" t="str">
        <f t="shared" si="591"/>
        <v>MAIN UNIT</v>
      </c>
      <c r="Q2043" s="13" t="s">
        <v>61</v>
      </c>
      <c r="R2043" s="13" t="s">
        <v>62</v>
      </c>
      <c r="S2043" s="13" t="s">
        <v>49</v>
      </c>
      <c r="T2043" s="13" t="s">
        <v>78</v>
      </c>
      <c r="U2043" s="13" t="s">
        <v>79</v>
      </c>
      <c r="V2043" s="13" t="s">
        <v>131</v>
      </c>
      <c r="W2043" s="13" t="s">
        <v>109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  <c r="AU2043" s="22" t="s">
        <v>3752</v>
      </c>
    </row>
    <row r="2044" spans="1:47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54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2165</v>
      </c>
      <c r="K2044" s="155" t="s">
        <v>1590</v>
      </c>
      <c r="L2044" s="17" t="s">
        <v>1301</v>
      </c>
      <c r="M2044" s="13" t="s">
        <v>60</v>
      </c>
      <c r="N2044" s="13">
        <v>1</v>
      </c>
      <c r="O2044" s="13"/>
      <c r="P2044" s="33" t="str">
        <f t="shared" si="591"/>
        <v>MAIN UNIT</v>
      </c>
      <c r="Q2044" s="13" t="s">
        <v>61</v>
      </c>
      <c r="R2044" s="13" t="s">
        <v>62</v>
      </c>
      <c r="S2044" s="13" t="s">
        <v>49</v>
      </c>
      <c r="T2044" s="13" t="s">
        <v>78</v>
      </c>
      <c r="U2044" s="13" t="s">
        <v>79</v>
      </c>
      <c r="V2044" s="13" t="s">
        <v>131</v>
      </c>
      <c r="W2044" s="13" t="s">
        <v>109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  <c r="AU2044" s="22" t="s">
        <v>3752</v>
      </c>
    </row>
    <row r="2045" spans="1:47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54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2165</v>
      </c>
      <c r="K2045" s="155" t="s">
        <v>1590</v>
      </c>
      <c r="L2045" s="17" t="s">
        <v>1301</v>
      </c>
      <c r="M2045" s="13" t="s">
        <v>60</v>
      </c>
      <c r="N2045" s="13">
        <v>1</v>
      </c>
      <c r="O2045" s="13"/>
      <c r="P2045" s="33" t="str">
        <f t="shared" si="591"/>
        <v>MAIN UNIT</v>
      </c>
      <c r="Q2045" s="13" t="s">
        <v>61</v>
      </c>
      <c r="R2045" s="13" t="s">
        <v>62</v>
      </c>
      <c r="S2045" s="13" t="s">
        <v>49</v>
      </c>
      <c r="T2045" s="13" t="s">
        <v>78</v>
      </c>
      <c r="U2045" s="13" t="s">
        <v>79</v>
      </c>
      <c r="V2045" s="13" t="s">
        <v>131</v>
      </c>
      <c r="W2045" s="13" t="s">
        <v>109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  <c r="AU2045" s="22" t="s">
        <v>3752</v>
      </c>
    </row>
    <row r="2046" spans="1:47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54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2165</v>
      </c>
      <c r="K2046" s="155" t="s">
        <v>1590</v>
      </c>
      <c r="L2046" s="17" t="s">
        <v>92</v>
      </c>
      <c r="M2046" s="13" t="s">
        <v>60</v>
      </c>
      <c r="N2046" s="13">
        <v>1</v>
      </c>
      <c r="O2046" s="13"/>
      <c r="P2046" s="33" t="str">
        <f t="shared" si="591"/>
        <v>MAIN UNIT</v>
      </c>
      <c r="Q2046" s="13" t="s">
        <v>61</v>
      </c>
      <c r="R2046" s="13" t="s">
        <v>62</v>
      </c>
      <c r="S2046" s="13" t="s">
        <v>49</v>
      </c>
      <c r="T2046" s="13" t="s">
        <v>78</v>
      </c>
      <c r="U2046" s="13" t="s">
        <v>79</v>
      </c>
      <c r="V2046" s="13" t="s">
        <v>131</v>
      </c>
      <c r="W2046" s="13" t="s">
        <v>109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  <c r="AU2046" s="22" t="s">
        <v>3752</v>
      </c>
    </row>
    <row r="2047" spans="1:47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54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2165</v>
      </c>
      <c r="K2047" s="155" t="s">
        <v>1590</v>
      </c>
      <c r="L2047" s="17" t="s">
        <v>92</v>
      </c>
      <c r="M2047" s="13" t="s">
        <v>60</v>
      </c>
      <c r="N2047" s="13">
        <v>1</v>
      </c>
      <c r="O2047" s="13"/>
      <c r="P2047" s="33" t="str">
        <f t="shared" si="591"/>
        <v>MAIN UNIT</v>
      </c>
      <c r="Q2047" s="13" t="s">
        <v>61</v>
      </c>
      <c r="R2047" s="13" t="s">
        <v>62</v>
      </c>
      <c r="S2047" s="13" t="s">
        <v>49</v>
      </c>
      <c r="T2047" s="13" t="s">
        <v>78</v>
      </c>
      <c r="U2047" s="13" t="s">
        <v>79</v>
      </c>
      <c r="V2047" s="13" t="s">
        <v>131</v>
      </c>
      <c r="W2047" s="13" t="s">
        <v>109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  <c r="AU2047" s="22" t="s">
        <v>3752</v>
      </c>
    </row>
    <row r="2048" spans="1:47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54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2165</v>
      </c>
      <c r="K2048" s="155" t="s">
        <v>1590</v>
      </c>
      <c r="L2048" s="17" t="s">
        <v>67</v>
      </c>
      <c r="M2048" s="13" t="s">
        <v>60</v>
      </c>
      <c r="N2048" s="13">
        <v>1</v>
      </c>
      <c r="O2048" s="13"/>
      <c r="P2048" s="33" t="str">
        <f t="shared" si="591"/>
        <v>MAIN UNIT</v>
      </c>
      <c r="Q2048" s="13" t="s">
        <v>61</v>
      </c>
      <c r="R2048" s="13" t="s">
        <v>62</v>
      </c>
      <c r="S2048" s="13" t="s">
        <v>49</v>
      </c>
      <c r="T2048" s="13" t="s">
        <v>78</v>
      </c>
      <c r="U2048" s="13" t="s">
        <v>79</v>
      </c>
      <c r="V2048" s="13" t="s">
        <v>131</v>
      </c>
      <c r="W2048" s="13" t="s">
        <v>109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  <c r="AU2048" s="22" t="s">
        <v>3752</v>
      </c>
    </row>
    <row r="2049" spans="1:47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54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2165</v>
      </c>
      <c r="K2049" s="155" t="s">
        <v>1590</v>
      </c>
      <c r="L2049" s="17" t="s">
        <v>67</v>
      </c>
      <c r="M2049" s="13" t="s">
        <v>60</v>
      </c>
      <c r="N2049" s="13">
        <v>1</v>
      </c>
      <c r="O2049" s="13"/>
      <c r="P2049" s="33" t="str">
        <f t="shared" si="591"/>
        <v>MAIN UNIT</v>
      </c>
      <c r="Q2049" s="13" t="s">
        <v>61</v>
      </c>
      <c r="R2049" s="13" t="s">
        <v>62</v>
      </c>
      <c r="S2049" s="13" t="s">
        <v>49</v>
      </c>
      <c r="T2049" s="13" t="s">
        <v>78</v>
      </c>
      <c r="U2049" s="13" t="s">
        <v>79</v>
      </c>
      <c r="V2049" s="13" t="s">
        <v>131</v>
      </c>
      <c r="W2049" s="13" t="s">
        <v>109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  <c r="AU2049" s="22" t="s">
        <v>3752</v>
      </c>
    </row>
    <row r="2050" spans="1:47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54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2165</v>
      </c>
      <c r="K2050" s="155" t="s">
        <v>1590</v>
      </c>
      <c r="L2050" s="17" t="s">
        <v>67</v>
      </c>
      <c r="M2050" s="13" t="s">
        <v>60</v>
      </c>
      <c r="N2050" s="13">
        <v>1</v>
      </c>
      <c r="O2050" s="13"/>
      <c r="P2050" s="33" t="str">
        <f t="shared" si="591"/>
        <v>MAIN UNIT</v>
      </c>
      <c r="Q2050" s="13" t="s">
        <v>61</v>
      </c>
      <c r="R2050" s="13" t="s">
        <v>62</v>
      </c>
      <c r="S2050" s="13" t="s">
        <v>49</v>
      </c>
      <c r="T2050" s="13" t="s">
        <v>78</v>
      </c>
      <c r="U2050" s="13" t="s">
        <v>79</v>
      </c>
      <c r="V2050" s="13" t="s">
        <v>131</v>
      </c>
      <c r="W2050" s="13" t="s">
        <v>109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  <c r="AU2050" s="22" t="s">
        <v>3752</v>
      </c>
    </row>
    <row r="2051" spans="1:47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54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2165</v>
      </c>
      <c r="K2051" s="155" t="s">
        <v>1590</v>
      </c>
      <c r="L2051" s="17" t="s">
        <v>67</v>
      </c>
      <c r="M2051" s="13" t="s">
        <v>60</v>
      </c>
      <c r="N2051" s="13">
        <v>1</v>
      </c>
      <c r="O2051" s="13"/>
      <c r="P2051" s="33" t="str">
        <f t="shared" si="591"/>
        <v>MAIN UNIT</v>
      </c>
      <c r="Q2051" s="13" t="s">
        <v>61</v>
      </c>
      <c r="R2051" s="13" t="s">
        <v>62</v>
      </c>
      <c r="S2051" s="13" t="s">
        <v>49</v>
      </c>
      <c r="T2051" s="13" t="s">
        <v>78</v>
      </c>
      <c r="U2051" s="13" t="s">
        <v>79</v>
      </c>
      <c r="V2051" s="13" t="s">
        <v>131</v>
      </c>
      <c r="W2051" s="13" t="s">
        <v>109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  <c r="AU2051" s="22" t="s">
        <v>3752</v>
      </c>
    </row>
    <row r="2052" spans="1:47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54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2165</v>
      </c>
      <c r="K2052" s="155" t="s">
        <v>1590</v>
      </c>
      <c r="L2052" s="17" t="s">
        <v>67</v>
      </c>
      <c r="M2052" s="13" t="s">
        <v>60</v>
      </c>
      <c r="N2052" s="13">
        <v>1</v>
      </c>
      <c r="O2052" s="13"/>
      <c r="P2052" s="33" t="str">
        <f t="shared" si="591"/>
        <v>MAIN UNIT</v>
      </c>
      <c r="Q2052" s="13" t="s">
        <v>61</v>
      </c>
      <c r="R2052" s="13" t="s">
        <v>62</v>
      </c>
      <c r="S2052" s="13" t="s">
        <v>49</v>
      </c>
      <c r="T2052" s="13" t="s">
        <v>78</v>
      </c>
      <c r="U2052" s="13" t="s">
        <v>79</v>
      </c>
      <c r="V2052" s="13" t="s">
        <v>131</v>
      </c>
      <c r="W2052" s="13" t="s">
        <v>109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  <c r="AU2052" s="22" t="s">
        <v>3752</v>
      </c>
    </row>
    <row r="2053" spans="1:47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54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2165</v>
      </c>
      <c r="K2053" s="155" t="s">
        <v>1590</v>
      </c>
      <c r="L2053" s="17" t="s">
        <v>92</v>
      </c>
      <c r="M2053" s="13" t="s">
        <v>60</v>
      </c>
      <c r="N2053" s="13">
        <v>1</v>
      </c>
      <c r="O2053" s="13"/>
      <c r="P2053" s="33" t="str">
        <f t="shared" si="591"/>
        <v>MAIN UNIT</v>
      </c>
      <c r="Q2053" s="13" t="s">
        <v>61</v>
      </c>
      <c r="R2053" s="13" t="s">
        <v>62</v>
      </c>
      <c r="S2053" s="13" t="s">
        <v>49</v>
      </c>
      <c r="T2053" s="13" t="s">
        <v>78</v>
      </c>
      <c r="U2053" s="13" t="s">
        <v>79</v>
      </c>
      <c r="V2053" s="13" t="s">
        <v>131</v>
      </c>
      <c r="W2053" s="13" t="s">
        <v>109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  <c r="AU2053" s="22" t="s">
        <v>3752</v>
      </c>
    </row>
    <row r="2054" spans="1:47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54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2165</v>
      </c>
      <c r="K2054" s="155" t="s">
        <v>1590</v>
      </c>
      <c r="L2054" s="17" t="s">
        <v>67</v>
      </c>
      <c r="M2054" s="13" t="s">
        <v>60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61</v>
      </c>
      <c r="R2054" s="13" t="s">
        <v>62</v>
      </c>
      <c r="S2054" s="13" t="s">
        <v>49</v>
      </c>
      <c r="T2054" s="13" t="s">
        <v>78</v>
      </c>
      <c r="U2054" s="13" t="s">
        <v>79</v>
      </c>
      <c r="V2054" s="13" t="s">
        <v>131</v>
      </c>
      <c r="W2054" s="13" t="s">
        <v>109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  <c r="AU2054" s="22" t="s">
        <v>3752</v>
      </c>
    </row>
    <row r="2055" spans="1:47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54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2231</v>
      </c>
      <c r="K2055" s="155" t="s">
        <v>1590</v>
      </c>
      <c r="L2055" s="17" t="s">
        <v>92</v>
      </c>
      <c r="M2055" s="13" t="s">
        <v>60</v>
      </c>
      <c r="N2055" s="13">
        <v>1</v>
      </c>
      <c r="O2055" s="13"/>
      <c r="P2055" s="33" t="str">
        <f t="shared" si="609"/>
        <v>MAIN UNIT</v>
      </c>
      <c r="Q2055" s="13" t="s">
        <v>61</v>
      </c>
      <c r="R2055" s="13" t="s">
        <v>62</v>
      </c>
      <c r="S2055" s="13" t="s">
        <v>49</v>
      </c>
      <c r="T2055" s="13" t="s">
        <v>78</v>
      </c>
      <c r="U2055" s="13" t="s">
        <v>79</v>
      </c>
      <c r="V2055" s="13" t="s">
        <v>121</v>
      </c>
      <c r="W2055" s="13" t="s">
        <v>64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  <c r="AU2055" s="22" t="s">
        <v>3757</v>
      </c>
    </row>
    <row r="2056" spans="1:47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54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2231</v>
      </c>
      <c r="K2056" s="155" t="s">
        <v>1590</v>
      </c>
      <c r="L2056" s="17" t="s">
        <v>92</v>
      </c>
      <c r="M2056" s="13" t="s">
        <v>60</v>
      </c>
      <c r="N2056" s="13">
        <v>1</v>
      </c>
      <c r="O2056" s="13"/>
      <c r="P2056" s="33" t="str">
        <f t="shared" si="609"/>
        <v>MAIN UNIT</v>
      </c>
      <c r="Q2056" s="13" t="s">
        <v>61</v>
      </c>
      <c r="R2056" s="13" t="s">
        <v>62</v>
      </c>
      <c r="S2056" s="13" t="s">
        <v>49</v>
      </c>
      <c r="T2056" s="13" t="s">
        <v>78</v>
      </c>
      <c r="U2056" s="13" t="s">
        <v>79</v>
      </c>
      <c r="V2056" s="13" t="s">
        <v>121</v>
      </c>
      <c r="W2056" s="13" t="s">
        <v>64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  <c r="AU2056" s="22" t="s">
        <v>3757</v>
      </c>
    </row>
    <row r="2057" spans="1:47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54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2231</v>
      </c>
      <c r="K2057" s="155" t="s">
        <v>1590</v>
      </c>
      <c r="L2057" s="17" t="s">
        <v>67</v>
      </c>
      <c r="M2057" s="13" t="s">
        <v>60</v>
      </c>
      <c r="N2057" s="13">
        <v>1</v>
      </c>
      <c r="O2057" s="13"/>
      <c r="P2057" s="33" t="str">
        <f t="shared" si="609"/>
        <v>MAIN UNIT</v>
      </c>
      <c r="Q2057" s="13" t="s">
        <v>61</v>
      </c>
      <c r="R2057" s="13" t="s">
        <v>62</v>
      </c>
      <c r="S2057" s="13" t="s">
        <v>49</v>
      </c>
      <c r="T2057" s="13" t="s">
        <v>78</v>
      </c>
      <c r="U2057" s="13" t="s">
        <v>79</v>
      </c>
      <c r="V2057" s="13" t="s">
        <v>121</v>
      </c>
      <c r="W2057" s="13" t="s">
        <v>64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  <c r="AU2057" s="22" t="s">
        <v>3757</v>
      </c>
    </row>
    <row r="2058" spans="1:47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54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2236</v>
      </c>
      <c r="K2058" s="155" t="s">
        <v>1590</v>
      </c>
      <c r="L2058" s="17" t="s">
        <v>92</v>
      </c>
      <c r="M2058" s="13" t="s">
        <v>60</v>
      </c>
      <c r="N2058" s="13">
        <v>1</v>
      </c>
      <c r="O2058" s="13"/>
      <c r="P2058" s="33" t="str">
        <f t="shared" si="609"/>
        <v>MAIN UNIT</v>
      </c>
      <c r="Q2058" s="13" t="s">
        <v>61</v>
      </c>
      <c r="R2058" s="13" t="s">
        <v>62</v>
      </c>
      <c r="S2058" s="13" t="s">
        <v>49</v>
      </c>
      <c r="T2058" s="13" t="s">
        <v>78</v>
      </c>
      <c r="U2058" s="13" t="s">
        <v>79</v>
      </c>
      <c r="V2058" s="13" t="s">
        <v>121</v>
      </c>
      <c r="W2058" s="13" t="s">
        <v>109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  <c r="AU2058" s="22" t="s">
        <v>3240</v>
      </c>
    </row>
    <row r="2059" spans="1:47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54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2236</v>
      </c>
      <c r="K2059" s="155" t="s">
        <v>1590</v>
      </c>
      <c r="L2059" s="17" t="s">
        <v>92</v>
      </c>
      <c r="M2059" s="13" t="s">
        <v>60</v>
      </c>
      <c r="N2059" s="13">
        <v>1</v>
      </c>
      <c r="O2059" s="13"/>
      <c r="P2059" s="33" t="str">
        <f t="shared" si="609"/>
        <v>MAIN UNIT</v>
      </c>
      <c r="Q2059" s="13" t="s">
        <v>61</v>
      </c>
      <c r="R2059" s="13" t="s">
        <v>62</v>
      </c>
      <c r="S2059" s="13" t="s">
        <v>49</v>
      </c>
      <c r="T2059" s="13" t="s">
        <v>78</v>
      </c>
      <c r="U2059" s="13" t="s">
        <v>79</v>
      </c>
      <c r="V2059" s="13" t="s">
        <v>121</v>
      </c>
      <c r="W2059" s="13" t="s">
        <v>109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  <c r="AU2059" s="22" t="s">
        <v>3240</v>
      </c>
    </row>
    <row r="2060" spans="1:47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54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2236</v>
      </c>
      <c r="K2060" s="155" t="s">
        <v>1590</v>
      </c>
      <c r="L2060" s="17" t="s">
        <v>92</v>
      </c>
      <c r="M2060" s="13" t="s">
        <v>60</v>
      </c>
      <c r="N2060" s="13">
        <v>1</v>
      </c>
      <c r="O2060" s="13"/>
      <c r="P2060" s="33" t="str">
        <f t="shared" si="609"/>
        <v>MAIN UNIT</v>
      </c>
      <c r="Q2060" s="13" t="s">
        <v>61</v>
      </c>
      <c r="R2060" s="13" t="s">
        <v>62</v>
      </c>
      <c r="S2060" s="13" t="s">
        <v>49</v>
      </c>
      <c r="T2060" s="13" t="s">
        <v>78</v>
      </c>
      <c r="U2060" s="13" t="s">
        <v>79</v>
      </c>
      <c r="V2060" s="13" t="s">
        <v>121</v>
      </c>
      <c r="W2060" s="13" t="s">
        <v>109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  <c r="AU2060" s="22" t="s">
        <v>3240</v>
      </c>
    </row>
    <row r="2061" spans="1:47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54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2236</v>
      </c>
      <c r="K2061" s="155" t="s">
        <v>1590</v>
      </c>
      <c r="L2061" s="17" t="s">
        <v>67</v>
      </c>
      <c r="M2061" s="13" t="s">
        <v>60</v>
      </c>
      <c r="N2061" s="13">
        <v>1</v>
      </c>
      <c r="O2061" s="13"/>
      <c r="P2061" s="33" t="str">
        <f t="shared" si="609"/>
        <v>MAIN UNIT</v>
      </c>
      <c r="Q2061" s="13" t="s">
        <v>61</v>
      </c>
      <c r="R2061" s="13" t="s">
        <v>62</v>
      </c>
      <c r="S2061" s="13" t="s">
        <v>49</v>
      </c>
      <c r="T2061" s="13" t="s">
        <v>78</v>
      </c>
      <c r="U2061" s="13" t="s">
        <v>79</v>
      </c>
      <c r="V2061" s="13" t="s">
        <v>121</v>
      </c>
      <c r="W2061" s="13" t="s">
        <v>109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  <c r="AU2061" s="22" t="s">
        <v>3240</v>
      </c>
    </row>
    <row r="2062" spans="1:47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54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2236</v>
      </c>
      <c r="K2062" s="155" t="s">
        <v>1590</v>
      </c>
      <c r="L2062" s="17" t="s">
        <v>67</v>
      </c>
      <c r="M2062" s="13" t="s">
        <v>60</v>
      </c>
      <c r="N2062" s="13">
        <v>1</v>
      </c>
      <c r="O2062" s="13"/>
      <c r="P2062" s="33" t="str">
        <f t="shared" si="609"/>
        <v>MAIN UNIT</v>
      </c>
      <c r="Q2062" s="13" t="s">
        <v>61</v>
      </c>
      <c r="R2062" s="13" t="s">
        <v>62</v>
      </c>
      <c r="S2062" s="13" t="s">
        <v>49</v>
      </c>
      <c r="T2062" s="13" t="s">
        <v>78</v>
      </c>
      <c r="U2062" s="13" t="s">
        <v>79</v>
      </c>
      <c r="V2062" s="13" t="s">
        <v>121</v>
      </c>
      <c r="W2062" s="13" t="s">
        <v>109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  <c r="AU2062" s="22" t="s">
        <v>3240</v>
      </c>
    </row>
    <row r="2063" spans="1:47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54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2236</v>
      </c>
      <c r="K2063" s="155" t="s">
        <v>1590</v>
      </c>
      <c r="L2063" s="17" t="s">
        <v>67</v>
      </c>
      <c r="M2063" s="13" t="s">
        <v>60</v>
      </c>
      <c r="N2063" s="13">
        <v>1</v>
      </c>
      <c r="O2063" s="13"/>
      <c r="P2063" s="33" t="str">
        <f t="shared" si="609"/>
        <v>MAIN UNIT</v>
      </c>
      <c r="Q2063" s="13" t="s">
        <v>61</v>
      </c>
      <c r="R2063" s="13" t="s">
        <v>62</v>
      </c>
      <c r="S2063" s="13" t="s">
        <v>49</v>
      </c>
      <c r="T2063" s="13" t="s">
        <v>78</v>
      </c>
      <c r="U2063" s="13" t="s">
        <v>79</v>
      </c>
      <c r="V2063" s="13" t="s">
        <v>121</v>
      </c>
      <c r="W2063" s="13" t="s">
        <v>109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  <c r="AU2063" s="22" t="s">
        <v>3240</v>
      </c>
    </row>
    <row r="2064" spans="1:47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54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2271</v>
      </c>
      <c r="K2064" s="155" t="s">
        <v>1590</v>
      </c>
      <c r="L2064" s="17" t="s">
        <v>92</v>
      </c>
      <c r="M2064" s="13" t="s">
        <v>60</v>
      </c>
      <c r="N2064" s="13">
        <v>1</v>
      </c>
      <c r="O2064" s="13"/>
      <c r="P2064" s="33" t="str">
        <f t="shared" si="609"/>
        <v>MAIN UNIT</v>
      </c>
      <c r="Q2064" s="13" t="s">
        <v>61</v>
      </c>
      <c r="R2064" s="13" t="s">
        <v>62</v>
      </c>
      <c r="S2064" s="13" t="s">
        <v>49</v>
      </c>
      <c r="T2064" s="13" t="s">
        <v>78</v>
      </c>
      <c r="U2064" s="13" t="s">
        <v>79</v>
      </c>
      <c r="V2064" s="13" t="s">
        <v>121</v>
      </c>
      <c r="W2064" s="13" t="s">
        <v>109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  <c r="AU2064" s="22" t="s">
        <v>3752</v>
      </c>
    </row>
    <row r="2065" spans="1:47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54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2271</v>
      </c>
      <c r="K2065" s="155" t="s">
        <v>1590</v>
      </c>
      <c r="L2065" s="17" t="s">
        <v>67</v>
      </c>
      <c r="M2065" s="13" t="s">
        <v>60</v>
      </c>
      <c r="N2065" s="13">
        <v>1</v>
      </c>
      <c r="O2065" s="13"/>
      <c r="P2065" s="33" t="str">
        <f t="shared" si="609"/>
        <v>MAIN UNIT</v>
      </c>
      <c r="Q2065" s="13" t="s">
        <v>61</v>
      </c>
      <c r="R2065" s="13" t="s">
        <v>62</v>
      </c>
      <c r="S2065" s="13" t="s">
        <v>49</v>
      </c>
      <c r="T2065" s="13" t="s">
        <v>78</v>
      </c>
      <c r="U2065" s="13" t="s">
        <v>79</v>
      </c>
      <c r="V2065" s="13" t="s">
        <v>121</v>
      </c>
      <c r="W2065" s="13" t="s">
        <v>109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  <c r="AU2065" s="22" t="s">
        <v>3752</v>
      </c>
    </row>
    <row r="2066" spans="1:47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54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2300</v>
      </c>
      <c r="K2066" s="155" t="s">
        <v>1590</v>
      </c>
      <c r="L2066" s="17" t="s">
        <v>92</v>
      </c>
      <c r="M2066" s="13" t="s">
        <v>60</v>
      </c>
      <c r="N2066" s="13">
        <v>1</v>
      </c>
      <c r="O2066" s="13"/>
      <c r="P2066" s="33" t="str">
        <f t="shared" si="609"/>
        <v>MAIN UNIT</v>
      </c>
      <c r="Q2066" s="13" t="s">
        <v>61</v>
      </c>
      <c r="R2066" s="13" t="s">
        <v>62</v>
      </c>
      <c r="S2066" s="13" t="s">
        <v>49</v>
      </c>
      <c r="T2066" s="13" t="s">
        <v>78</v>
      </c>
      <c r="U2066" s="13" t="s">
        <v>79</v>
      </c>
      <c r="V2066" s="13" t="s">
        <v>121</v>
      </c>
      <c r="W2066" s="13" t="s">
        <v>64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  <c r="AU2066" s="22" t="s">
        <v>3240</v>
      </c>
    </row>
    <row r="2067" spans="1:47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54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2300</v>
      </c>
      <c r="K2067" s="155" t="s">
        <v>1590</v>
      </c>
      <c r="L2067" s="17" t="s">
        <v>67</v>
      </c>
      <c r="M2067" s="13" t="s">
        <v>60</v>
      </c>
      <c r="N2067" s="13">
        <v>1</v>
      </c>
      <c r="O2067" s="13"/>
      <c r="P2067" s="33" t="str">
        <f t="shared" si="609"/>
        <v>MAIN UNIT</v>
      </c>
      <c r="Q2067" s="13" t="s">
        <v>61</v>
      </c>
      <c r="R2067" s="13" t="s">
        <v>62</v>
      </c>
      <c r="S2067" s="13" t="s">
        <v>49</v>
      </c>
      <c r="T2067" s="13" t="s">
        <v>78</v>
      </c>
      <c r="U2067" s="13" t="s">
        <v>79</v>
      </c>
      <c r="V2067" s="13" t="s">
        <v>121</v>
      </c>
      <c r="W2067" s="13" t="s">
        <v>64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  <c r="AU2067" s="22" t="s">
        <v>3240</v>
      </c>
    </row>
    <row r="2068" spans="1:47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54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2306</v>
      </c>
      <c r="K2068" s="155" t="s">
        <v>1590</v>
      </c>
      <c r="L2068" s="17" t="s">
        <v>92</v>
      </c>
      <c r="M2068" s="13" t="s">
        <v>60</v>
      </c>
      <c r="N2068" s="13">
        <v>1</v>
      </c>
      <c r="O2068" s="13"/>
      <c r="P2068" s="33" t="str">
        <f t="shared" si="609"/>
        <v>MAIN UNIT</v>
      </c>
      <c r="Q2068" s="13" t="s">
        <v>61</v>
      </c>
      <c r="R2068" s="13" t="s">
        <v>62</v>
      </c>
      <c r="S2068" s="13" t="s">
        <v>49</v>
      </c>
      <c r="T2068" s="13" t="s">
        <v>78</v>
      </c>
      <c r="U2068" s="13" t="s">
        <v>79</v>
      </c>
      <c r="V2068" s="13" t="s">
        <v>121</v>
      </c>
      <c r="W2068" s="13" t="s">
        <v>64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  <c r="AU2068" s="22" t="s">
        <v>3757</v>
      </c>
    </row>
    <row r="2069" spans="1:47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54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2306</v>
      </c>
      <c r="K2069" s="155" t="s">
        <v>1590</v>
      </c>
      <c r="L2069" s="17" t="s">
        <v>92</v>
      </c>
      <c r="M2069" s="13" t="s">
        <v>60</v>
      </c>
      <c r="N2069" s="13">
        <v>1</v>
      </c>
      <c r="O2069" s="13"/>
      <c r="P2069" s="33" t="str">
        <f t="shared" si="609"/>
        <v>MAIN UNIT</v>
      </c>
      <c r="Q2069" s="13" t="s">
        <v>61</v>
      </c>
      <c r="R2069" s="13" t="s">
        <v>62</v>
      </c>
      <c r="S2069" s="13" t="s">
        <v>49</v>
      </c>
      <c r="T2069" s="13" t="s">
        <v>78</v>
      </c>
      <c r="U2069" s="13" t="s">
        <v>79</v>
      </c>
      <c r="V2069" s="13" t="s">
        <v>121</v>
      </c>
      <c r="W2069" s="13" t="s">
        <v>64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  <c r="AU2069" s="22" t="s">
        <v>3757</v>
      </c>
    </row>
    <row r="2070" spans="1:47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54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2306</v>
      </c>
      <c r="K2070" s="155" t="s">
        <v>1590</v>
      </c>
      <c r="L2070" s="17" t="s">
        <v>92</v>
      </c>
      <c r="M2070" s="13" t="s">
        <v>60</v>
      </c>
      <c r="N2070" s="13">
        <v>1</v>
      </c>
      <c r="O2070" s="13"/>
      <c r="P2070" s="33" t="str">
        <f t="shared" si="609"/>
        <v>MAIN UNIT</v>
      </c>
      <c r="Q2070" s="13" t="s">
        <v>61</v>
      </c>
      <c r="R2070" s="13" t="s">
        <v>62</v>
      </c>
      <c r="S2070" s="13" t="s">
        <v>49</v>
      </c>
      <c r="T2070" s="13" t="s">
        <v>78</v>
      </c>
      <c r="U2070" s="13" t="s">
        <v>79</v>
      </c>
      <c r="V2070" s="13" t="s">
        <v>121</v>
      </c>
      <c r="W2070" s="13" t="s">
        <v>64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  <c r="AU2070" s="22" t="s">
        <v>3757</v>
      </c>
    </row>
    <row r="2071" spans="1:47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54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2306</v>
      </c>
      <c r="K2071" s="155" t="s">
        <v>1590</v>
      </c>
      <c r="L2071" s="17" t="s">
        <v>92</v>
      </c>
      <c r="M2071" s="13" t="s">
        <v>60</v>
      </c>
      <c r="N2071" s="13">
        <v>1</v>
      </c>
      <c r="O2071" s="13"/>
      <c r="P2071" s="33" t="str">
        <f t="shared" si="609"/>
        <v>MAIN UNIT</v>
      </c>
      <c r="Q2071" s="13" t="s">
        <v>61</v>
      </c>
      <c r="R2071" s="13" t="s">
        <v>62</v>
      </c>
      <c r="S2071" s="13" t="s">
        <v>49</v>
      </c>
      <c r="T2071" s="13" t="s">
        <v>78</v>
      </c>
      <c r="U2071" s="13" t="s">
        <v>79</v>
      </c>
      <c r="V2071" s="13" t="s">
        <v>121</v>
      </c>
      <c r="W2071" s="13" t="s">
        <v>64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  <c r="AU2071" s="22" t="s">
        <v>3757</v>
      </c>
    </row>
    <row r="2072" spans="1:47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54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2306</v>
      </c>
      <c r="K2072" s="155" t="s">
        <v>1590</v>
      </c>
      <c r="L2072" s="17" t="s">
        <v>67</v>
      </c>
      <c r="M2072" s="13" t="s">
        <v>60</v>
      </c>
      <c r="N2072" s="13">
        <v>1</v>
      </c>
      <c r="O2072" s="13"/>
      <c r="P2072" s="33" t="str">
        <f t="shared" si="609"/>
        <v>MAIN UNIT</v>
      </c>
      <c r="Q2072" s="13" t="s">
        <v>61</v>
      </c>
      <c r="R2072" s="13" t="s">
        <v>62</v>
      </c>
      <c r="S2072" s="13" t="s">
        <v>49</v>
      </c>
      <c r="T2072" s="13" t="s">
        <v>78</v>
      </c>
      <c r="U2072" s="13" t="s">
        <v>79</v>
      </c>
      <c r="V2072" s="13" t="s">
        <v>121</v>
      </c>
      <c r="W2072" s="13" t="s">
        <v>64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  <c r="AU2072" s="22" t="s">
        <v>3757</v>
      </c>
    </row>
    <row r="2073" spans="1:47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54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2306</v>
      </c>
      <c r="K2073" s="155" t="s">
        <v>1590</v>
      </c>
      <c r="L2073" s="17" t="s">
        <v>67</v>
      </c>
      <c r="M2073" s="13" t="s">
        <v>60</v>
      </c>
      <c r="N2073" s="13">
        <v>1</v>
      </c>
      <c r="O2073" s="13"/>
      <c r="P2073" s="33" t="str">
        <f t="shared" si="609"/>
        <v>MAIN UNIT</v>
      </c>
      <c r="Q2073" s="13" t="s">
        <v>61</v>
      </c>
      <c r="R2073" s="13" t="s">
        <v>62</v>
      </c>
      <c r="S2073" s="13" t="s">
        <v>49</v>
      </c>
      <c r="T2073" s="13" t="s">
        <v>78</v>
      </c>
      <c r="U2073" s="13" t="s">
        <v>79</v>
      </c>
      <c r="V2073" s="13" t="s">
        <v>121</v>
      </c>
      <c r="W2073" s="13" t="s">
        <v>64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  <c r="AU2073" s="22" t="s">
        <v>3757</v>
      </c>
    </row>
    <row r="2074" spans="1:47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54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2330</v>
      </c>
      <c r="K2074" s="155" t="s">
        <v>1590</v>
      </c>
      <c r="L2074" s="17" t="s">
        <v>92</v>
      </c>
      <c r="M2074" s="13" t="s">
        <v>60</v>
      </c>
      <c r="N2074" s="13">
        <v>1</v>
      </c>
      <c r="O2074" s="13"/>
      <c r="P2074" s="33" t="str">
        <f t="shared" si="609"/>
        <v>MAIN UNIT</v>
      </c>
      <c r="Q2074" s="13" t="s">
        <v>61</v>
      </c>
      <c r="R2074" s="13" t="s">
        <v>62</v>
      </c>
      <c r="S2074" s="13" t="s">
        <v>49</v>
      </c>
      <c r="T2074" s="13" t="s">
        <v>78</v>
      </c>
      <c r="U2074" s="13" t="s">
        <v>79</v>
      </c>
      <c r="V2074" s="13" t="s">
        <v>121</v>
      </c>
      <c r="W2074" s="13" t="s">
        <v>64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  <c r="AU2074" s="22" t="s">
        <v>3757</v>
      </c>
    </row>
    <row r="2075" spans="1:47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54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2330</v>
      </c>
      <c r="K2075" s="155" t="s">
        <v>1590</v>
      </c>
      <c r="L2075" s="17" t="s">
        <v>92</v>
      </c>
      <c r="M2075" s="13" t="s">
        <v>60</v>
      </c>
      <c r="N2075" s="13">
        <v>1</v>
      </c>
      <c r="O2075" s="13"/>
      <c r="P2075" s="33" t="str">
        <f t="shared" si="609"/>
        <v>MAIN UNIT</v>
      </c>
      <c r="Q2075" s="13" t="s">
        <v>61</v>
      </c>
      <c r="R2075" s="13" t="s">
        <v>62</v>
      </c>
      <c r="S2075" s="13" t="s">
        <v>49</v>
      </c>
      <c r="T2075" s="13" t="s">
        <v>78</v>
      </c>
      <c r="U2075" s="13" t="s">
        <v>79</v>
      </c>
      <c r="V2075" s="13" t="s">
        <v>121</v>
      </c>
      <c r="W2075" s="13" t="s">
        <v>64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  <c r="AU2075" s="22" t="s">
        <v>3757</v>
      </c>
    </row>
    <row r="2076" spans="1:47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54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2330</v>
      </c>
      <c r="K2076" s="155" t="s">
        <v>1590</v>
      </c>
      <c r="L2076" s="17" t="s">
        <v>92</v>
      </c>
      <c r="M2076" s="13" t="s">
        <v>60</v>
      </c>
      <c r="N2076" s="13">
        <v>1</v>
      </c>
      <c r="O2076" s="13"/>
      <c r="P2076" s="33" t="str">
        <f t="shared" si="609"/>
        <v>MAIN UNIT</v>
      </c>
      <c r="Q2076" s="13" t="s">
        <v>61</v>
      </c>
      <c r="R2076" s="13" t="s">
        <v>62</v>
      </c>
      <c r="S2076" s="13" t="s">
        <v>49</v>
      </c>
      <c r="T2076" s="13" t="s">
        <v>78</v>
      </c>
      <c r="U2076" s="13" t="s">
        <v>79</v>
      </c>
      <c r="V2076" s="13" t="s">
        <v>121</v>
      </c>
      <c r="W2076" s="13" t="s">
        <v>64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  <c r="AU2076" s="22" t="s">
        <v>3757</v>
      </c>
    </row>
    <row r="2077" spans="1:47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54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2330</v>
      </c>
      <c r="K2077" s="155" t="s">
        <v>1590</v>
      </c>
      <c r="L2077" s="17" t="s">
        <v>92</v>
      </c>
      <c r="M2077" s="13" t="s">
        <v>60</v>
      </c>
      <c r="N2077" s="13">
        <v>1</v>
      </c>
      <c r="O2077" s="13"/>
      <c r="P2077" s="33" t="str">
        <f t="shared" si="609"/>
        <v>MAIN UNIT</v>
      </c>
      <c r="Q2077" s="13" t="s">
        <v>61</v>
      </c>
      <c r="R2077" s="13" t="s">
        <v>62</v>
      </c>
      <c r="S2077" s="13" t="s">
        <v>49</v>
      </c>
      <c r="T2077" s="13" t="s">
        <v>78</v>
      </c>
      <c r="U2077" s="13" t="s">
        <v>79</v>
      </c>
      <c r="V2077" s="13" t="s">
        <v>121</v>
      </c>
      <c r="W2077" s="13" t="s">
        <v>64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  <c r="AU2077" s="22" t="s">
        <v>3757</v>
      </c>
    </row>
    <row r="2078" spans="1:47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54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2330</v>
      </c>
      <c r="K2078" s="155" t="s">
        <v>1590</v>
      </c>
      <c r="L2078" s="17" t="s">
        <v>67</v>
      </c>
      <c r="M2078" s="13" t="s">
        <v>60</v>
      </c>
      <c r="N2078" s="13">
        <v>1</v>
      </c>
      <c r="O2078" s="13"/>
      <c r="P2078" s="33" t="str">
        <f t="shared" si="609"/>
        <v>MAIN UNIT</v>
      </c>
      <c r="Q2078" s="13" t="s">
        <v>61</v>
      </c>
      <c r="R2078" s="13" t="s">
        <v>62</v>
      </c>
      <c r="S2078" s="13" t="s">
        <v>49</v>
      </c>
      <c r="T2078" s="13" t="s">
        <v>78</v>
      </c>
      <c r="U2078" s="13" t="s">
        <v>79</v>
      </c>
      <c r="V2078" s="13" t="s">
        <v>121</v>
      </c>
      <c r="W2078" s="13" t="s">
        <v>64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  <c r="AU2078" s="22" t="s">
        <v>3757</v>
      </c>
    </row>
    <row r="2079" spans="1:47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54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2330</v>
      </c>
      <c r="K2079" s="155" t="s">
        <v>1590</v>
      </c>
      <c r="L2079" s="17" t="s">
        <v>67</v>
      </c>
      <c r="M2079" s="13" t="s">
        <v>60</v>
      </c>
      <c r="N2079" s="13">
        <v>1</v>
      </c>
      <c r="O2079" s="13"/>
      <c r="P2079" s="33" t="str">
        <f t="shared" si="609"/>
        <v>MAIN UNIT</v>
      </c>
      <c r="Q2079" s="13" t="s">
        <v>61</v>
      </c>
      <c r="R2079" s="13" t="s">
        <v>62</v>
      </c>
      <c r="S2079" s="13" t="s">
        <v>49</v>
      </c>
      <c r="T2079" s="13" t="s">
        <v>78</v>
      </c>
      <c r="U2079" s="13" t="s">
        <v>79</v>
      </c>
      <c r="V2079" s="13" t="s">
        <v>121</v>
      </c>
      <c r="W2079" s="13" t="s">
        <v>64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  <c r="AU2079" s="22" t="s">
        <v>3757</v>
      </c>
    </row>
    <row r="2080" spans="1:47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54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2330</v>
      </c>
      <c r="K2080" s="155" t="s">
        <v>1590</v>
      </c>
      <c r="L2080" s="17" t="s">
        <v>67</v>
      </c>
      <c r="M2080" s="13" t="s">
        <v>60</v>
      </c>
      <c r="N2080" s="13">
        <v>1</v>
      </c>
      <c r="O2080" s="13"/>
      <c r="P2080" s="33" t="str">
        <f t="shared" si="609"/>
        <v>MAIN UNIT</v>
      </c>
      <c r="Q2080" s="13" t="s">
        <v>61</v>
      </c>
      <c r="R2080" s="13" t="s">
        <v>62</v>
      </c>
      <c r="S2080" s="13" t="s">
        <v>49</v>
      </c>
      <c r="T2080" s="13" t="s">
        <v>78</v>
      </c>
      <c r="U2080" s="13" t="s">
        <v>79</v>
      </c>
      <c r="V2080" s="13" t="s">
        <v>121</v>
      </c>
      <c r="W2080" s="13" t="s">
        <v>64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  <c r="AU2080" s="22" t="s">
        <v>3757</v>
      </c>
    </row>
    <row r="2081" spans="1:47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54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2330</v>
      </c>
      <c r="K2081" s="155" t="s">
        <v>1590</v>
      </c>
      <c r="L2081" s="17" t="s">
        <v>67</v>
      </c>
      <c r="M2081" s="13" t="s">
        <v>60</v>
      </c>
      <c r="N2081" s="13">
        <v>1</v>
      </c>
      <c r="O2081" s="13"/>
      <c r="P2081" s="33" t="str">
        <f t="shared" si="609"/>
        <v>MAIN UNIT</v>
      </c>
      <c r="Q2081" s="13" t="s">
        <v>61</v>
      </c>
      <c r="R2081" s="13" t="s">
        <v>62</v>
      </c>
      <c r="S2081" s="13" t="s">
        <v>49</v>
      </c>
      <c r="T2081" s="13" t="s">
        <v>78</v>
      </c>
      <c r="U2081" s="13" t="s">
        <v>79</v>
      </c>
      <c r="V2081" s="13" t="s">
        <v>121</v>
      </c>
      <c r="W2081" s="13" t="s">
        <v>64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  <c r="AU2081" s="22" t="s">
        <v>3757</v>
      </c>
    </row>
    <row r="2082" spans="1:47" s="12" customFormat="1">
      <c r="A2082" s="33" t="str">
        <f t="shared" si="606"/>
        <v>cancel</v>
      </c>
      <c r="B2082" s="152"/>
      <c r="C2082" s="152" t="s">
        <v>185</v>
      </c>
      <c r="D2082" s="33" t="str">
        <f t="shared" si="607"/>
        <v/>
      </c>
      <c r="E2082" s="33" t="s">
        <v>185</v>
      </c>
      <c r="F2082" s="13" t="s">
        <v>185</v>
      </c>
      <c r="G2082" s="152" t="s">
        <v>185</v>
      </c>
      <c r="H2082" s="155"/>
      <c r="I2082" s="33" t="str">
        <f t="shared" si="608"/>
        <v>Cancel</v>
      </c>
      <c r="J2082" s="186" t="s">
        <v>2643</v>
      </c>
      <c r="K2082" s="155" t="s">
        <v>202</v>
      </c>
      <c r="L2082" s="17" t="s">
        <v>92</v>
      </c>
      <c r="M2082" s="13" t="s">
        <v>60</v>
      </c>
      <c r="N2082" s="13">
        <v>2</v>
      </c>
      <c r="O2082" s="13"/>
      <c r="P2082" s="33" t="str">
        <f t="shared" si="609"/>
        <v>MAIN UNIT</v>
      </c>
      <c r="Q2082" s="13" t="s">
        <v>61</v>
      </c>
      <c r="R2082" s="13" t="s">
        <v>62</v>
      </c>
      <c r="S2082" s="13" t="s">
        <v>49</v>
      </c>
      <c r="T2082" s="13" t="s">
        <v>78</v>
      </c>
      <c r="U2082" s="13" t="s">
        <v>79</v>
      </c>
      <c r="V2082" s="13" t="s">
        <v>131</v>
      </c>
      <c r="W2082" s="13" t="s">
        <v>109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499582152.5142017</v>
      </c>
      <c r="AJ2082" s="19">
        <f t="shared" si="613"/>
        <v>59520528.679470733</v>
      </c>
      <c r="AK2082" s="20">
        <f t="shared" si="614"/>
        <v>0.11914062257814291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  <c r="AU2082" s="22" t="s">
        <v>3752</v>
      </c>
    </row>
    <row r="2083" spans="1:47" s="12" customFormat="1">
      <c r="A2083" s="33" t="str">
        <f t="shared" si="606"/>
        <v>cancel</v>
      </c>
      <c r="B2083" s="152"/>
      <c r="C2083" s="152" t="s">
        <v>185</v>
      </c>
      <c r="D2083" s="33" t="str">
        <f t="shared" si="607"/>
        <v/>
      </c>
      <c r="E2083" s="33" t="s">
        <v>185</v>
      </c>
      <c r="F2083" s="13" t="s">
        <v>185</v>
      </c>
      <c r="G2083" s="152" t="s">
        <v>185</v>
      </c>
      <c r="H2083" s="155"/>
      <c r="I2083" s="33" t="str">
        <f t="shared" si="608"/>
        <v>Cancel</v>
      </c>
      <c r="J2083" s="186" t="s">
        <v>2643</v>
      </c>
      <c r="K2083" s="155" t="s">
        <v>202</v>
      </c>
      <c r="L2083" s="17" t="s">
        <v>67</v>
      </c>
      <c r="M2083" s="13" t="s">
        <v>60</v>
      </c>
      <c r="N2083" s="13">
        <v>2</v>
      </c>
      <c r="O2083" s="13"/>
      <c r="P2083" s="33" t="str">
        <f t="shared" si="609"/>
        <v>MAIN UNIT</v>
      </c>
      <c r="Q2083" s="13" t="s">
        <v>61</v>
      </c>
      <c r="R2083" s="13" t="s">
        <v>62</v>
      </c>
      <c r="S2083" s="13" t="s">
        <v>49</v>
      </c>
      <c r="T2083" s="13" t="s">
        <v>78</v>
      </c>
      <c r="U2083" s="13" t="s">
        <v>79</v>
      </c>
      <c r="V2083" s="13" t="s">
        <v>131</v>
      </c>
      <c r="W2083" s="13" t="s">
        <v>109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499582152.5142017</v>
      </c>
      <c r="AJ2083" s="19">
        <f t="shared" si="613"/>
        <v>59520528.679470733</v>
      </c>
      <c r="AK2083" s="20">
        <f t="shared" si="614"/>
        <v>0.11914062257814291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  <c r="AU2083" s="22" t="s">
        <v>3752</v>
      </c>
    </row>
    <row r="2084" spans="1:47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185</v>
      </c>
      <c r="F2084" s="13" t="s">
        <v>185</v>
      </c>
      <c r="G2084" s="152" t="s">
        <v>185</v>
      </c>
      <c r="H2084" s="155"/>
      <c r="I2084" s="33" t="str">
        <f t="shared" si="608"/>
        <v>Cancel</v>
      </c>
      <c r="J2084" s="186" t="s">
        <v>608</v>
      </c>
      <c r="K2084" s="155" t="s">
        <v>609</v>
      </c>
      <c r="L2084" s="17" t="s">
        <v>92</v>
      </c>
      <c r="M2084" s="13" t="s">
        <v>60</v>
      </c>
      <c r="N2084" s="13">
        <v>2</v>
      </c>
      <c r="O2084" s="13"/>
      <c r="P2084" s="33" t="str">
        <f t="shared" si="609"/>
        <v>MAIN UNIT</v>
      </c>
      <c r="Q2084" s="13" t="s">
        <v>68</v>
      </c>
      <c r="R2084" s="13" t="s">
        <v>62</v>
      </c>
      <c r="S2084" s="13" t="s">
        <v>49</v>
      </c>
      <c r="T2084" s="13" t="s">
        <v>78</v>
      </c>
      <c r="U2084" s="13" t="s">
        <v>79</v>
      </c>
      <c r="V2084" s="13" t="s">
        <v>134</v>
      </c>
      <c r="W2084" s="13" t="s">
        <v>109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499582152.5142017</v>
      </c>
      <c r="AJ2084" s="19">
        <f t="shared" si="613"/>
        <v>59520528.679470733</v>
      </c>
      <c r="AK2084" s="20">
        <f t="shared" si="614"/>
        <v>0.11914062257814291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  <c r="AU2084" s="22" t="s">
        <v>3751</v>
      </c>
    </row>
    <row r="2085" spans="1:47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185</v>
      </c>
      <c r="F2085" s="13" t="s">
        <v>185</v>
      </c>
      <c r="G2085" s="152" t="s">
        <v>185</v>
      </c>
      <c r="H2085" s="155"/>
      <c r="I2085" s="33" t="str">
        <f t="shared" si="608"/>
        <v>Cancel</v>
      </c>
      <c r="J2085" s="186" t="s">
        <v>613</v>
      </c>
      <c r="K2085" s="155" t="s">
        <v>609</v>
      </c>
      <c r="L2085" s="17" t="s">
        <v>92</v>
      </c>
      <c r="M2085" s="13" t="s">
        <v>60</v>
      </c>
      <c r="N2085" s="13">
        <v>1</v>
      </c>
      <c r="O2085" s="13"/>
      <c r="P2085" s="33" t="str">
        <f t="shared" si="609"/>
        <v>MAIN UNIT</v>
      </c>
      <c r="Q2085" s="13" t="s">
        <v>61</v>
      </c>
      <c r="R2085" s="13" t="s">
        <v>62</v>
      </c>
      <c r="S2085" s="13" t="s">
        <v>49</v>
      </c>
      <c r="T2085" s="13" t="s">
        <v>78</v>
      </c>
      <c r="U2085" s="13" t="s">
        <v>79</v>
      </c>
      <c r="V2085" s="13" t="s">
        <v>134</v>
      </c>
      <c r="W2085" s="13" t="s">
        <v>109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499582152.5142017</v>
      </c>
      <c r="AJ2085" s="19">
        <f t="shared" si="613"/>
        <v>59520528.679470733</v>
      </c>
      <c r="AK2085" s="20">
        <f t="shared" si="614"/>
        <v>0.11914062257814291</v>
      </c>
      <c r="AL2085" s="17"/>
      <c r="AM2085" s="17"/>
      <c r="AN2085" s="17"/>
      <c r="AO2085" s="17" t="s">
        <v>614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  <c r="AU2085" s="22" t="s">
        <v>3751</v>
      </c>
    </row>
    <row r="2086" spans="1:47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185</v>
      </c>
      <c r="F2086" s="13" t="s">
        <v>185</v>
      </c>
      <c r="G2086" s="152" t="s">
        <v>185</v>
      </c>
      <c r="H2086" s="155"/>
      <c r="I2086" s="33" t="str">
        <f t="shared" si="608"/>
        <v>Cancel</v>
      </c>
      <c r="J2086" s="186" t="s">
        <v>613</v>
      </c>
      <c r="K2086" s="155" t="s">
        <v>609</v>
      </c>
      <c r="L2086" s="17" t="s">
        <v>92</v>
      </c>
      <c r="M2086" s="13" t="s">
        <v>60</v>
      </c>
      <c r="N2086" s="13">
        <v>1</v>
      </c>
      <c r="O2086" s="13"/>
      <c r="P2086" s="33" t="str">
        <f t="shared" si="609"/>
        <v>MAIN UNIT</v>
      </c>
      <c r="Q2086" s="13" t="s">
        <v>61</v>
      </c>
      <c r="R2086" s="13" t="s">
        <v>62</v>
      </c>
      <c r="S2086" s="13" t="s">
        <v>49</v>
      </c>
      <c r="T2086" s="13" t="s">
        <v>78</v>
      </c>
      <c r="U2086" s="13" t="s">
        <v>79</v>
      </c>
      <c r="V2086" s="13" t="s">
        <v>134</v>
      </c>
      <c r="W2086" s="13" t="s">
        <v>109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499582152.5142017</v>
      </c>
      <c r="AJ2086" s="19">
        <f t="shared" si="613"/>
        <v>59520528.679470733</v>
      </c>
      <c r="AK2086" s="20">
        <f t="shared" si="614"/>
        <v>0.11914062257814291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  <c r="AU2086" s="22" t="s">
        <v>3751</v>
      </c>
    </row>
    <row r="2087" spans="1:47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185</v>
      </c>
      <c r="F2087" s="13" t="s">
        <v>185</v>
      </c>
      <c r="G2087" s="152" t="s">
        <v>185</v>
      </c>
      <c r="H2087" s="155"/>
      <c r="I2087" s="33" t="str">
        <f t="shared" si="608"/>
        <v>Cancel</v>
      </c>
      <c r="J2087" s="186" t="s">
        <v>613</v>
      </c>
      <c r="K2087" s="155" t="s">
        <v>609</v>
      </c>
      <c r="L2087" s="17" t="s">
        <v>92</v>
      </c>
      <c r="M2087" s="13" t="s">
        <v>60</v>
      </c>
      <c r="N2087" s="13">
        <v>2</v>
      </c>
      <c r="O2087" s="13"/>
      <c r="P2087" s="33" t="str">
        <f t="shared" si="609"/>
        <v>MAIN UNIT</v>
      </c>
      <c r="Q2087" s="13" t="s">
        <v>61</v>
      </c>
      <c r="R2087" s="13" t="s">
        <v>62</v>
      </c>
      <c r="S2087" s="13" t="s">
        <v>49</v>
      </c>
      <c r="T2087" s="13" t="s">
        <v>78</v>
      </c>
      <c r="U2087" s="13" t="s">
        <v>79</v>
      </c>
      <c r="V2087" s="13" t="s">
        <v>134</v>
      </c>
      <c r="W2087" s="13" t="s">
        <v>109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499582152.5142017</v>
      </c>
      <c r="AJ2087" s="19">
        <f t="shared" si="613"/>
        <v>59520528.679470733</v>
      </c>
      <c r="AK2087" s="20">
        <f t="shared" si="614"/>
        <v>0.11914062257814291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  <c r="AU2087" s="22" t="s">
        <v>3751</v>
      </c>
    </row>
    <row r="2088" spans="1:47" s="12" customFormat="1">
      <c r="A2088" s="33" t="str">
        <f t="shared" si="606"/>
        <v>cancel</v>
      </c>
      <c r="B2088" s="152"/>
      <c r="C2088" s="152" t="s">
        <v>185</v>
      </c>
      <c r="D2088" s="33" t="str">
        <f t="shared" si="607"/>
        <v/>
      </c>
      <c r="E2088" s="33" t="s">
        <v>185</v>
      </c>
      <c r="F2088" s="13" t="s">
        <v>185</v>
      </c>
      <c r="G2088" s="152" t="s">
        <v>185</v>
      </c>
      <c r="H2088" s="155"/>
      <c r="I2088" s="33" t="str">
        <f t="shared" si="608"/>
        <v>Cancel</v>
      </c>
      <c r="J2088" s="186" t="s">
        <v>2635</v>
      </c>
      <c r="K2088" s="155" t="s">
        <v>609</v>
      </c>
      <c r="L2088" s="17" t="s">
        <v>92</v>
      </c>
      <c r="M2088" s="13" t="s">
        <v>60</v>
      </c>
      <c r="N2088" s="13">
        <v>1</v>
      </c>
      <c r="O2088" s="13"/>
      <c r="P2088" s="33" t="str">
        <f t="shared" si="609"/>
        <v>MAIN UNIT</v>
      </c>
      <c r="Q2088" s="13"/>
      <c r="R2088" s="13" t="s">
        <v>62</v>
      </c>
      <c r="S2088" s="13" t="s">
        <v>49</v>
      </c>
      <c r="T2088" s="13" t="s">
        <v>78</v>
      </c>
      <c r="U2088" s="13" t="s">
        <v>79</v>
      </c>
      <c r="V2088" s="13" t="s">
        <v>134</v>
      </c>
      <c r="W2088" s="13" t="s">
        <v>109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499582152.5142017</v>
      </c>
      <c r="AJ2088" s="19">
        <f t="shared" si="613"/>
        <v>59520528.679470733</v>
      </c>
      <c r="AK2088" s="20">
        <f t="shared" si="614"/>
        <v>0.11914062257814291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  <c r="AU2088" s="22" t="s">
        <v>3751</v>
      </c>
    </row>
    <row r="2089" spans="1:47" s="12" customFormat="1">
      <c r="A2089" s="33" t="str">
        <f t="shared" si="606"/>
        <v>cancel</v>
      </c>
      <c r="B2089" s="152"/>
      <c r="C2089" s="152" t="s">
        <v>185</v>
      </c>
      <c r="D2089" s="33" t="str">
        <f t="shared" si="607"/>
        <v/>
      </c>
      <c r="E2089" s="33" t="s">
        <v>185</v>
      </c>
      <c r="F2089" s="13" t="s">
        <v>185</v>
      </c>
      <c r="G2089" s="152" t="s">
        <v>185</v>
      </c>
      <c r="H2089" s="155"/>
      <c r="I2089" s="33" t="str">
        <f t="shared" si="608"/>
        <v>Cancel</v>
      </c>
      <c r="J2089" s="186" t="s">
        <v>2635</v>
      </c>
      <c r="K2089" s="155" t="s">
        <v>609</v>
      </c>
      <c r="L2089" s="17" t="s">
        <v>92</v>
      </c>
      <c r="M2089" s="13" t="s">
        <v>60</v>
      </c>
      <c r="N2089" s="13">
        <v>1</v>
      </c>
      <c r="O2089" s="13"/>
      <c r="P2089" s="33" t="str">
        <f t="shared" si="609"/>
        <v>MAIN UNIT</v>
      </c>
      <c r="Q2089" s="13"/>
      <c r="R2089" s="13" t="s">
        <v>62</v>
      </c>
      <c r="S2089" s="13" t="s">
        <v>49</v>
      </c>
      <c r="T2089" s="13" t="s">
        <v>78</v>
      </c>
      <c r="U2089" s="13" t="s">
        <v>79</v>
      </c>
      <c r="V2089" s="13" t="s">
        <v>134</v>
      </c>
      <c r="W2089" s="13" t="s">
        <v>109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499582152.5142017</v>
      </c>
      <c r="AJ2089" s="19">
        <f t="shared" si="613"/>
        <v>59520528.679470733</v>
      </c>
      <c r="AK2089" s="20">
        <f t="shared" si="614"/>
        <v>0.11914062257814291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  <c r="AU2089" s="22" t="s">
        <v>3751</v>
      </c>
    </row>
    <row r="2090" spans="1:47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41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554</v>
      </c>
      <c r="K2090" s="155" t="s">
        <v>555</v>
      </c>
      <c r="L2090" s="17" t="s">
        <v>67</v>
      </c>
      <c r="M2090" s="13" t="s">
        <v>60</v>
      </c>
      <c r="N2090" s="13">
        <v>2</v>
      </c>
      <c r="O2090" s="13"/>
      <c r="P2090" s="33" t="str">
        <f t="shared" si="609"/>
        <v>MAIN UNIT</v>
      </c>
      <c r="Q2090" s="13" t="s">
        <v>61</v>
      </c>
      <c r="R2090" s="13" t="s">
        <v>62</v>
      </c>
      <c r="S2090" s="13" t="s">
        <v>49</v>
      </c>
      <c r="T2090" s="13" t="s">
        <v>78</v>
      </c>
      <c r="U2090" s="13" t="s">
        <v>79</v>
      </c>
      <c r="V2090" s="13" t="s">
        <v>126</v>
      </c>
      <c r="W2090" s="13" t="s">
        <v>109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  <c r="AU2090" s="22" t="s">
        <v>3751</v>
      </c>
    </row>
    <row r="2091" spans="1:47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41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493</v>
      </c>
      <c r="K2091" s="155" t="s">
        <v>494</v>
      </c>
      <c r="L2091" s="17" t="s">
        <v>77</v>
      </c>
      <c r="M2091" s="13" t="s">
        <v>60</v>
      </c>
      <c r="N2091" s="13">
        <v>1</v>
      </c>
      <c r="O2091" s="13"/>
      <c r="P2091" s="33" t="str">
        <f t="shared" si="609"/>
        <v>MAIN UNIT</v>
      </c>
      <c r="Q2091" s="13" t="s">
        <v>68</v>
      </c>
      <c r="R2091" s="13" t="s">
        <v>62</v>
      </c>
      <c r="S2091" s="13" t="s">
        <v>49</v>
      </c>
      <c r="T2091" s="13" t="s">
        <v>249</v>
      </c>
      <c r="U2091" s="13" t="s">
        <v>79</v>
      </c>
      <c r="V2091" s="13" t="s">
        <v>80</v>
      </c>
      <c r="W2091" s="13" t="s">
        <v>109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  <c r="AU2091" s="22" t="s">
        <v>3751</v>
      </c>
    </row>
    <row r="2092" spans="1:47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48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1117</v>
      </c>
      <c r="K2092" s="155" t="s">
        <v>1118</v>
      </c>
      <c r="L2092" s="17" t="s">
        <v>67</v>
      </c>
      <c r="M2092" s="13" t="s">
        <v>60</v>
      </c>
      <c r="N2092" s="13">
        <v>1</v>
      </c>
      <c r="O2092" s="13"/>
      <c r="P2092" s="33" t="str">
        <f t="shared" si="609"/>
        <v>MAIN UNIT</v>
      </c>
      <c r="Q2092" s="13" t="s">
        <v>61</v>
      </c>
      <c r="R2092" s="13" t="s">
        <v>62</v>
      </c>
      <c r="S2092" s="13" t="s">
        <v>49</v>
      </c>
      <c r="T2092" s="13" t="s">
        <v>78</v>
      </c>
      <c r="U2092" s="13" t="s">
        <v>79</v>
      </c>
      <c r="V2092" s="13" t="s">
        <v>134</v>
      </c>
      <c r="W2092" s="13" t="s">
        <v>1105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  <c r="AU2092" s="22" t="s">
        <v>3751</v>
      </c>
    </row>
    <row r="2093" spans="1:47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48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1117</v>
      </c>
      <c r="K2093" s="155" t="s">
        <v>1118</v>
      </c>
      <c r="L2093" s="17" t="s">
        <v>67</v>
      </c>
      <c r="M2093" s="13" t="s">
        <v>60</v>
      </c>
      <c r="N2093" s="13">
        <v>1</v>
      </c>
      <c r="O2093" s="13"/>
      <c r="P2093" s="33" t="str">
        <f t="shared" si="609"/>
        <v>MAIN UNIT</v>
      </c>
      <c r="Q2093" s="13" t="s">
        <v>61</v>
      </c>
      <c r="R2093" s="13" t="s">
        <v>62</v>
      </c>
      <c r="S2093" s="13" t="s">
        <v>49</v>
      </c>
      <c r="T2093" s="13" t="s">
        <v>78</v>
      </c>
      <c r="U2093" s="13" t="s">
        <v>79</v>
      </c>
      <c r="V2093" s="13" t="s">
        <v>134</v>
      </c>
      <c r="W2093" s="13" t="s">
        <v>1105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  <c r="AU2093" s="22" t="s">
        <v>3751</v>
      </c>
    </row>
    <row r="2094" spans="1:47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54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2321</v>
      </c>
      <c r="K2094" s="155" t="s">
        <v>2322</v>
      </c>
      <c r="L2094" s="17" t="s">
        <v>92</v>
      </c>
      <c r="M2094" s="13" t="s">
        <v>60</v>
      </c>
      <c r="N2094" s="13">
        <v>1</v>
      </c>
      <c r="O2094" s="13"/>
      <c r="P2094" s="33" t="str">
        <f t="shared" si="609"/>
        <v>MAIN UNIT</v>
      </c>
      <c r="Q2094" s="13" t="s">
        <v>61</v>
      </c>
      <c r="R2094" s="13" t="s">
        <v>62</v>
      </c>
      <c r="S2094" s="13" t="s">
        <v>49</v>
      </c>
      <c r="T2094" s="13" t="s">
        <v>78</v>
      </c>
      <c r="U2094" s="13" t="s">
        <v>79</v>
      </c>
      <c r="V2094" s="13" t="s">
        <v>1407</v>
      </c>
      <c r="W2094" s="13" t="s">
        <v>64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  <c r="AU2094" s="22" t="s">
        <v>3757</v>
      </c>
    </row>
    <row r="2095" spans="1:47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3146</v>
      </c>
      <c r="K2095" s="29" t="s">
        <v>2322</v>
      </c>
      <c r="L2095" s="17" t="s">
        <v>92</v>
      </c>
      <c r="M2095" s="22" t="s">
        <v>60</v>
      </c>
      <c r="N2095" s="22">
        <v>1</v>
      </c>
      <c r="O2095" s="22"/>
      <c r="P2095" s="33" t="str">
        <f t="shared" si="609"/>
        <v>MAIN UNIT</v>
      </c>
      <c r="Q2095" s="13" t="s">
        <v>61</v>
      </c>
      <c r="R2095" s="22" t="s">
        <v>62</v>
      </c>
      <c r="S2095" s="22" t="s">
        <v>49</v>
      </c>
      <c r="T2095" s="22" t="s">
        <v>78</v>
      </c>
      <c r="U2095" s="22" t="s">
        <v>78</v>
      </c>
      <c r="V2095" s="22" t="s">
        <v>1407</v>
      </c>
      <c r="W2095" s="22" t="s">
        <v>109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  <c r="AU2095" s="22" t="s">
        <v>3751</v>
      </c>
    </row>
    <row r="2096" spans="1:47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55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2485</v>
      </c>
      <c r="K2096" s="155" t="s">
        <v>2486</v>
      </c>
      <c r="L2096" s="17" t="s">
        <v>67</v>
      </c>
      <c r="M2096" s="13" t="s">
        <v>60</v>
      </c>
      <c r="N2096" s="13">
        <v>1</v>
      </c>
      <c r="O2096" s="13"/>
      <c r="P2096" s="33" t="str">
        <f t="shared" si="609"/>
        <v>MAIN UNIT</v>
      </c>
      <c r="Q2096" s="13" t="s">
        <v>68</v>
      </c>
      <c r="R2096" s="13" t="s">
        <v>62</v>
      </c>
      <c r="S2096" s="13" t="s">
        <v>49</v>
      </c>
      <c r="T2096" s="13" t="s">
        <v>78</v>
      </c>
      <c r="U2096" s="13" t="s">
        <v>79</v>
      </c>
      <c r="V2096" s="13" t="s">
        <v>2011</v>
      </c>
      <c r="W2096" s="13" t="s">
        <v>109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  <c r="AU2096" s="22" t="s">
        <v>3751</v>
      </c>
    </row>
    <row r="2097" spans="1:47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55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2485</v>
      </c>
      <c r="K2097" s="155" t="s">
        <v>2486</v>
      </c>
      <c r="L2097" s="17" t="s">
        <v>92</v>
      </c>
      <c r="M2097" s="13" t="s">
        <v>60</v>
      </c>
      <c r="N2097" s="13">
        <v>1</v>
      </c>
      <c r="O2097" s="13"/>
      <c r="P2097" s="33" t="str">
        <f t="shared" si="609"/>
        <v>MAIN UNIT</v>
      </c>
      <c r="Q2097" s="13" t="s">
        <v>68</v>
      </c>
      <c r="R2097" s="13" t="s">
        <v>62</v>
      </c>
      <c r="S2097" s="13" t="s">
        <v>49</v>
      </c>
      <c r="T2097" s="13" t="s">
        <v>78</v>
      </c>
      <c r="U2097" s="13" t="s">
        <v>79</v>
      </c>
      <c r="V2097" s="13" t="s">
        <v>2011</v>
      </c>
      <c r="W2097" s="13" t="s">
        <v>109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  <c r="AU2097" s="22" t="s">
        <v>3751</v>
      </c>
    </row>
    <row r="2098" spans="1:47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53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1801</v>
      </c>
      <c r="K2098" s="155" t="s">
        <v>1802</v>
      </c>
      <c r="L2098" s="17" t="s">
        <v>67</v>
      </c>
      <c r="M2098" s="13" t="s">
        <v>60</v>
      </c>
      <c r="N2098" s="13">
        <v>1</v>
      </c>
      <c r="O2098" s="13"/>
      <c r="P2098" s="33" t="str">
        <f t="shared" si="609"/>
        <v>MAIN UNIT</v>
      </c>
      <c r="Q2098" s="13" t="s">
        <v>68</v>
      </c>
      <c r="R2098" s="13" t="s">
        <v>62</v>
      </c>
      <c r="S2098" s="13" t="s">
        <v>49</v>
      </c>
      <c r="T2098" s="13" t="s">
        <v>78</v>
      </c>
      <c r="U2098" s="13" t="s">
        <v>79</v>
      </c>
      <c r="V2098" s="13" t="s">
        <v>715</v>
      </c>
      <c r="W2098" s="13" t="s">
        <v>109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  <c r="AU2098" s="22" t="s">
        <v>3752</v>
      </c>
    </row>
    <row r="2099" spans="1:47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53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1801</v>
      </c>
      <c r="K2099" s="155" t="s">
        <v>1802</v>
      </c>
      <c r="L2099" s="17" t="s">
        <v>92</v>
      </c>
      <c r="M2099" s="13" t="s">
        <v>60</v>
      </c>
      <c r="N2099" s="13">
        <v>1</v>
      </c>
      <c r="O2099" s="13"/>
      <c r="P2099" s="33" t="str">
        <f t="shared" si="609"/>
        <v>MAIN UNIT</v>
      </c>
      <c r="Q2099" s="13" t="s">
        <v>68</v>
      </c>
      <c r="R2099" s="13" t="s">
        <v>62</v>
      </c>
      <c r="S2099" s="13" t="s">
        <v>49</v>
      </c>
      <c r="T2099" s="13" t="s">
        <v>78</v>
      </c>
      <c r="U2099" s="13" t="s">
        <v>79</v>
      </c>
      <c r="V2099" s="13" t="s">
        <v>715</v>
      </c>
      <c r="W2099" s="13" t="s">
        <v>109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  <c r="AU2099" s="22" t="s">
        <v>3752</v>
      </c>
    </row>
    <row r="2100" spans="1:47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47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1250</v>
      </c>
      <c r="K2100" s="155" t="s">
        <v>1251</v>
      </c>
      <c r="L2100" s="17" t="s">
        <v>92</v>
      </c>
      <c r="M2100" s="13" t="s">
        <v>60</v>
      </c>
      <c r="N2100" s="13">
        <v>1</v>
      </c>
      <c r="O2100" s="13"/>
      <c r="P2100" s="33" t="str">
        <f t="shared" si="609"/>
        <v>MAIN UNIT</v>
      </c>
      <c r="Q2100" s="13" t="s">
        <v>68</v>
      </c>
      <c r="R2100" s="13" t="s">
        <v>62</v>
      </c>
      <c r="S2100" s="13" t="s">
        <v>49</v>
      </c>
      <c r="T2100" s="13" t="s">
        <v>78</v>
      </c>
      <c r="U2100" s="13" t="s">
        <v>79</v>
      </c>
      <c r="V2100" s="13" t="s">
        <v>311</v>
      </c>
      <c r="W2100" s="13" t="s">
        <v>109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  <c r="AU2100" s="22" t="s">
        <v>3751</v>
      </c>
    </row>
    <row r="2101" spans="1:47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55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2567</v>
      </c>
      <c r="K2101" s="155" t="s">
        <v>2568</v>
      </c>
      <c r="L2101" s="17" t="s">
        <v>67</v>
      </c>
      <c r="M2101" s="13" t="s">
        <v>60</v>
      </c>
      <c r="N2101" s="13">
        <v>1</v>
      </c>
      <c r="O2101" s="13"/>
      <c r="P2101" s="33" t="str">
        <f t="shared" si="609"/>
        <v>MAIN UNIT</v>
      </c>
      <c r="Q2101" s="13" t="s">
        <v>68</v>
      </c>
      <c r="R2101" s="13" t="s">
        <v>62</v>
      </c>
      <c r="S2101" s="13" t="s">
        <v>49</v>
      </c>
      <c r="T2101" s="13" t="s">
        <v>78</v>
      </c>
      <c r="U2101" s="13" t="s">
        <v>79</v>
      </c>
      <c r="V2101" s="13" t="s">
        <v>80</v>
      </c>
      <c r="W2101" s="13" t="s">
        <v>64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  <c r="AU2101" s="22" t="s">
        <v>3757</v>
      </c>
    </row>
    <row r="2102" spans="1:47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55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2567</v>
      </c>
      <c r="K2102" s="155" t="s">
        <v>2568</v>
      </c>
      <c r="L2102" s="17" t="s">
        <v>67</v>
      </c>
      <c r="M2102" s="13" t="s">
        <v>60</v>
      </c>
      <c r="N2102" s="13">
        <v>1</v>
      </c>
      <c r="O2102" s="13"/>
      <c r="P2102" s="33" t="str">
        <f t="shared" si="609"/>
        <v>MAIN UNIT</v>
      </c>
      <c r="Q2102" s="13" t="s">
        <v>68</v>
      </c>
      <c r="R2102" s="13" t="s">
        <v>62</v>
      </c>
      <c r="S2102" s="13" t="s">
        <v>49</v>
      </c>
      <c r="T2102" s="13" t="s">
        <v>78</v>
      </c>
      <c r="U2102" s="13" t="s">
        <v>79</v>
      </c>
      <c r="V2102" s="13" t="s">
        <v>80</v>
      </c>
      <c r="W2102" s="13" t="s">
        <v>64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  <c r="AU2102" s="22" t="s">
        <v>3757</v>
      </c>
    </row>
    <row r="2103" spans="1:47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53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2983</v>
      </c>
      <c r="K2103" s="155" t="s">
        <v>2984</v>
      </c>
      <c r="L2103" s="17" t="s">
        <v>2837</v>
      </c>
      <c r="M2103" s="13" t="s">
        <v>2832</v>
      </c>
      <c r="N2103" s="13">
        <v>2</v>
      </c>
      <c r="O2103" s="13"/>
      <c r="P2103" s="33" t="str">
        <f t="shared" si="609"/>
        <v>MAIN UNIT</v>
      </c>
      <c r="Q2103" s="13" t="s">
        <v>68</v>
      </c>
      <c r="R2103" s="13" t="s">
        <v>2055</v>
      </c>
      <c r="S2103" s="13" t="s">
        <v>51</v>
      </c>
      <c r="T2103" s="13" t="s">
        <v>2985</v>
      </c>
      <c r="U2103" s="13" t="s">
        <v>149</v>
      </c>
      <c r="V2103" s="13" t="s">
        <v>2833</v>
      </c>
      <c r="W2103" s="13" t="s">
        <v>901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  <c r="AU2103" s="22" t="s">
        <v>3240</v>
      </c>
    </row>
    <row r="2104" spans="1:47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3069</v>
      </c>
      <c r="K2104" s="155" t="s">
        <v>2984</v>
      </c>
      <c r="L2104" s="17" t="s">
        <v>2837</v>
      </c>
      <c r="M2104" s="13" t="s">
        <v>2832</v>
      </c>
      <c r="N2104" s="13">
        <v>2</v>
      </c>
      <c r="O2104" s="13"/>
      <c r="P2104" s="33" t="str">
        <f t="shared" si="609"/>
        <v>MAIN UNIT</v>
      </c>
      <c r="Q2104" s="13" t="s">
        <v>61</v>
      </c>
      <c r="R2104" s="13" t="s">
        <v>2055</v>
      </c>
      <c r="S2104" s="13" t="s">
        <v>51</v>
      </c>
      <c r="T2104" s="13" t="s">
        <v>2985</v>
      </c>
      <c r="U2104" s="13" t="s">
        <v>149</v>
      </c>
      <c r="V2104" s="13" t="s">
        <v>2833</v>
      </c>
      <c r="W2104" s="13" t="s">
        <v>901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  <c r="AU2104" s="22" t="s">
        <v>3240</v>
      </c>
    </row>
    <row r="2105" spans="1:47" s="12" customFormat="1">
      <c r="A2105" s="33" t="str">
        <f t="shared" si="606"/>
        <v>cancel</v>
      </c>
      <c r="B2105" s="152"/>
      <c r="C2105" s="152" t="s">
        <v>185</v>
      </c>
      <c r="D2105" s="33" t="str">
        <f t="shared" si="607"/>
        <v/>
      </c>
      <c r="E2105" s="33" t="s">
        <v>185</v>
      </c>
      <c r="F2105" s="13" t="s">
        <v>185</v>
      </c>
      <c r="G2105" s="152" t="s">
        <v>1616</v>
      </c>
      <c r="H2105" s="155"/>
      <c r="I2105" s="33" t="str">
        <f t="shared" si="608"/>
        <v>Cancel</v>
      </c>
      <c r="J2105" s="186" t="s">
        <v>1839</v>
      </c>
      <c r="K2105" s="155" t="s">
        <v>2763</v>
      </c>
      <c r="L2105" s="17" t="s">
        <v>92</v>
      </c>
      <c r="M2105" s="13" t="s">
        <v>60</v>
      </c>
      <c r="N2105" s="13">
        <v>1</v>
      </c>
      <c r="O2105" s="13"/>
      <c r="P2105" s="33" t="str">
        <f t="shared" si="609"/>
        <v>MAIN UNIT</v>
      </c>
      <c r="Q2105" s="13" t="s">
        <v>61</v>
      </c>
      <c r="R2105" s="13" t="s">
        <v>62</v>
      </c>
      <c r="S2105" s="13" t="s">
        <v>49</v>
      </c>
      <c r="T2105" s="13" t="s">
        <v>78</v>
      </c>
      <c r="U2105" s="13" t="s">
        <v>79</v>
      </c>
      <c r="V2105" s="13" t="s">
        <v>1713</v>
      </c>
      <c r="W2105" s="13" t="s">
        <v>109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499582152.5142017</v>
      </c>
      <c r="AJ2105" s="19">
        <f t="shared" si="613"/>
        <v>59520528.679470733</v>
      </c>
      <c r="AK2105" s="20">
        <f t="shared" si="614"/>
        <v>0.11914062257814291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  <c r="AU2105" s="22" t="s">
        <v>3751</v>
      </c>
    </row>
    <row r="2106" spans="1:47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53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1704</v>
      </c>
      <c r="K2106" s="155" t="s">
        <v>1705</v>
      </c>
      <c r="L2106" s="17" t="s">
        <v>67</v>
      </c>
      <c r="M2106" s="13" t="s">
        <v>60</v>
      </c>
      <c r="N2106" s="13">
        <v>1</v>
      </c>
      <c r="O2106" s="13"/>
      <c r="P2106" s="33" t="str">
        <f t="shared" si="609"/>
        <v>MAIN UNIT</v>
      </c>
      <c r="Q2106" s="13" t="s">
        <v>68</v>
      </c>
      <c r="R2106" s="13" t="s">
        <v>62</v>
      </c>
      <c r="S2106" s="13" t="s">
        <v>49</v>
      </c>
      <c r="T2106" s="13" t="s">
        <v>78</v>
      </c>
      <c r="U2106" s="13" t="s">
        <v>79</v>
      </c>
      <c r="V2106" s="13" t="s">
        <v>311</v>
      </c>
      <c r="W2106" s="13" t="s">
        <v>109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  <c r="AU2106" s="22" t="s">
        <v>3751</v>
      </c>
    </row>
    <row r="2107" spans="1:47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53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1704</v>
      </c>
      <c r="K2107" s="155" t="s">
        <v>1705</v>
      </c>
      <c r="L2107" s="17" t="s">
        <v>92</v>
      </c>
      <c r="M2107" s="13" t="s">
        <v>60</v>
      </c>
      <c r="N2107" s="13">
        <v>1</v>
      </c>
      <c r="O2107" s="13"/>
      <c r="P2107" s="33" t="str">
        <f t="shared" si="609"/>
        <v>MAIN UNIT</v>
      </c>
      <c r="Q2107" s="13" t="s">
        <v>68</v>
      </c>
      <c r="R2107" s="13" t="s">
        <v>62</v>
      </c>
      <c r="S2107" s="13" t="s">
        <v>49</v>
      </c>
      <c r="T2107" s="13" t="s">
        <v>78</v>
      </c>
      <c r="U2107" s="13" t="s">
        <v>79</v>
      </c>
      <c r="V2107" s="13" t="s">
        <v>311</v>
      </c>
      <c r="W2107" s="13" t="s">
        <v>109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  <c r="AU2107" s="22" t="s">
        <v>3751</v>
      </c>
    </row>
    <row r="2108" spans="1:47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185</v>
      </c>
      <c r="F2108" s="13" t="s">
        <v>185</v>
      </c>
      <c r="G2108" s="152" t="s">
        <v>185</v>
      </c>
      <c r="H2108" s="155"/>
      <c r="I2108" s="33" t="str">
        <f t="shared" si="608"/>
        <v>Cancel</v>
      </c>
      <c r="J2108" s="186" t="s">
        <v>2622</v>
      </c>
      <c r="K2108" s="155" t="s">
        <v>1705</v>
      </c>
      <c r="L2108" s="17" t="s">
        <v>67</v>
      </c>
      <c r="M2108" s="13" t="s">
        <v>60</v>
      </c>
      <c r="N2108" s="13">
        <v>1</v>
      </c>
      <c r="O2108" s="13"/>
      <c r="P2108" s="33" t="str">
        <f t="shared" si="609"/>
        <v>MAIN UNIT</v>
      </c>
      <c r="Q2108" s="13" t="s">
        <v>61</v>
      </c>
      <c r="R2108" s="13" t="s">
        <v>62</v>
      </c>
      <c r="S2108" s="13" t="s">
        <v>49</v>
      </c>
      <c r="T2108" s="13" t="s">
        <v>78</v>
      </c>
      <c r="U2108" s="13" t="s">
        <v>79</v>
      </c>
      <c r="V2108" s="13" t="s">
        <v>311</v>
      </c>
      <c r="W2108" s="13" t="s">
        <v>109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499582152.5142017</v>
      </c>
      <c r="AJ2108" s="19">
        <f t="shared" si="613"/>
        <v>59520528.679470733</v>
      </c>
      <c r="AK2108" s="20">
        <f t="shared" si="614"/>
        <v>0.11914062257814291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  <c r="AU2108" s="22" t="s">
        <v>3751</v>
      </c>
    </row>
    <row r="2109" spans="1:47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185</v>
      </c>
      <c r="F2109" s="13" t="s">
        <v>185</v>
      </c>
      <c r="G2109" s="152" t="s">
        <v>185</v>
      </c>
      <c r="H2109" s="155"/>
      <c r="I2109" s="33" t="str">
        <f t="shared" si="608"/>
        <v>Cancel</v>
      </c>
      <c r="J2109" s="186" t="s">
        <v>2622</v>
      </c>
      <c r="K2109" s="155" t="s">
        <v>1705</v>
      </c>
      <c r="L2109" s="17" t="s">
        <v>92</v>
      </c>
      <c r="M2109" s="13" t="s">
        <v>60</v>
      </c>
      <c r="N2109" s="13">
        <v>1</v>
      </c>
      <c r="O2109" s="13"/>
      <c r="P2109" s="33" t="str">
        <f t="shared" si="609"/>
        <v>MAIN UNIT</v>
      </c>
      <c r="Q2109" s="13" t="s">
        <v>61</v>
      </c>
      <c r="R2109" s="13" t="s">
        <v>62</v>
      </c>
      <c r="S2109" s="13" t="s">
        <v>49</v>
      </c>
      <c r="T2109" s="13" t="s">
        <v>78</v>
      </c>
      <c r="U2109" s="13" t="s">
        <v>79</v>
      </c>
      <c r="V2109" s="13" t="s">
        <v>311</v>
      </c>
      <c r="W2109" s="13" t="s">
        <v>109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499582152.5142017</v>
      </c>
      <c r="AJ2109" s="19">
        <f t="shared" si="613"/>
        <v>59520528.679470733</v>
      </c>
      <c r="AK2109" s="20">
        <f t="shared" si="614"/>
        <v>0.11914062257814291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  <c r="AU2109" s="22" t="s">
        <v>3751</v>
      </c>
    </row>
    <row r="2110" spans="1:47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3364</v>
      </c>
      <c r="K2110" s="29" t="s">
        <v>918</v>
      </c>
      <c r="L2110" s="17" t="s">
        <v>92</v>
      </c>
      <c r="M2110" s="22" t="s">
        <v>60</v>
      </c>
      <c r="N2110" s="22">
        <v>1</v>
      </c>
      <c r="O2110" s="22"/>
      <c r="P2110" s="33" t="str">
        <f t="shared" si="609"/>
        <v>MAIN UNIT</v>
      </c>
      <c r="Q2110" s="13" t="s">
        <v>61</v>
      </c>
      <c r="R2110" s="22" t="s">
        <v>62</v>
      </c>
      <c r="S2110" s="22" t="s">
        <v>49</v>
      </c>
      <c r="T2110" s="22" t="s">
        <v>78</v>
      </c>
      <c r="U2110" s="22" t="s">
        <v>78</v>
      </c>
      <c r="V2110" s="22" t="s">
        <v>112</v>
      </c>
      <c r="W2110" s="22" t="s">
        <v>64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  <c r="AU2110" s="22" t="s">
        <v>3757</v>
      </c>
    </row>
    <row r="2111" spans="1:47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3364</v>
      </c>
      <c r="K2111" s="29" t="s">
        <v>918</v>
      </c>
      <c r="L2111" s="17" t="s">
        <v>67</v>
      </c>
      <c r="M2111" s="22" t="s">
        <v>60</v>
      </c>
      <c r="N2111" s="22">
        <v>1</v>
      </c>
      <c r="O2111" s="22"/>
      <c r="P2111" s="33" t="str">
        <f t="shared" si="609"/>
        <v>MAIN UNIT</v>
      </c>
      <c r="Q2111" s="13" t="s">
        <v>61</v>
      </c>
      <c r="R2111" s="22" t="s">
        <v>62</v>
      </c>
      <c r="S2111" s="22" t="s">
        <v>49</v>
      </c>
      <c r="T2111" s="22" t="s">
        <v>78</v>
      </c>
      <c r="U2111" s="22" t="s">
        <v>78</v>
      </c>
      <c r="V2111" s="22" t="s">
        <v>112</v>
      </c>
      <c r="W2111" s="22" t="s">
        <v>64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  <c r="AU2111" s="22" t="s">
        <v>3757</v>
      </c>
    </row>
    <row r="2112" spans="1:47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48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1119</v>
      </c>
      <c r="K2112" s="155" t="s">
        <v>1120</v>
      </c>
      <c r="L2112" s="17" t="s">
        <v>92</v>
      </c>
      <c r="M2112" s="13" t="s">
        <v>60</v>
      </c>
      <c r="N2112" s="13">
        <v>1</v>
      </c>
      <c r="O2112" s="13"/>
      <c r="P2112" s="33" t="str">
        <f t="shared" si="609"/>
        <v>MAIN UNIT</v>
      </c>
      <c r="Q2112" s="13" t="s">
        <v>68</v>
      </c>
      <c r="R2112" s="13" t="s">
        <v>62</v>
      </c>
      <c r="S2112" s="13" t="s">
        <v>49</v>
      </c>
      <c r="T2112" s="13" t="s">
        <v>78</v>
      </c>
      <c r="U2112" s="13" t="s">
        <v>79</v>
      </c>
      <c r="V2112" s="13" t="s">
        <v>311</v>
      </c>
      <c r="W2112" s="13" t="s">
        <v>109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  <c r="AU2112" s="22" t="s">
        <v>3751</v>
      </c>
    </row>
    <row r="2113" spans="1:47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48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1510</v>
      </c>
      <c r="K2113" s="155" t="s">
        <v>1511</v>
      </c>
      <c r="L2113" s="17" t="s">
        <v>92</v>
      </c>
      <c r="M2113" s="13" t="s">
        <v>60</v>
      </c>
      <c r="N2113" s="13">
        <v>1</v>
      </c>
      <c r="O2113" s="13"/>
      <c r="P2113" s="33" t="str">
        <f t="shared" si="609"/>
        <v>MAIN UNIT</v>
      </c>
      <c r="Q2113" s="13" t="s">
        <v>61</v>
      </c>
      <c r="R2113" s="13" t="s">
        <v>62</v>
      </c>
      <c r="S2113" s="13" t="s">
        <v>49</v>
      </c>
      <c r="T2113" s="13" t="s">
        <v>78</v>
      </c>
      <c r="U2113" s="13" t="s">
        <v>79</v>
      </c>
      <c r="V2113" s="13" t="s">
        <v>311</v>
      </c>
      <c r="W2113" s="13" t="s">
        <v>109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1512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  <c r="AU2113" s="22" t="s">
        <v>3751</v>
      </c>
    </row>
    <row r="2114" spans="1:47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54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2217</v>
      </c>
      <c r="K2114" s="155" t="s">
        <v>1511</v>
      </c>
      <c r="L2114" s="17" t="s">
        <v>92</v>
      </c>
      <c r="M2114" s="13" t="s">
        <v>60</v>
      </c>
      <c r="N2114" s="13">
        <v>1</v>
      </c>
      <c r="O2114" s="13"/>
      <c r="P2114" s="33" t="str">
        <f t="shared" si="609"/>
        <v>MAIN UNIT</v>
      </c>
      <c r="Q2114" s="13" t="s">
        <v>61</v>
      </c>
      <c r="R2114" s="13" t="s">
        <v>62</v>
      </c>
      <c r="S2114" s="13" t="s">
        <v>49</v>
      </c>
      <c r="T2114" s="13" t="s">
        <v>78</v>
      </c>
      <c r="U2114" s="13" t="s">
        <v>79</v>
      </c>
      <c r="V2114" s="13" t="s">
        <v>311</v>
      </c>
      <c r="W2114" s="13" t="s">
        <v>109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  <c r="AU2114" s="22" t="s">
        <v>3751</v>
      </c>
    </row>
    <row r="2115" spans="1:47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55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2558</v>
      </c>
      <c r="K2115" s="155" t="s">
        <v>2559</v>
      </c>
      <c r="L2115" s="17" t="s">
        <v>67</v>
      </c>
      <c r="M2115" s="13" t="s">
        <v>60</v>
      </c>
      <c r="N2115" s="13">
        <v>1</v>
      </c>
      <c r="O2115" s="13"/>
      <c r="P2115" s="33" t="str">
        <f t="shared" si="609"/>
        <v>MAIN UNIT</v>
      </c>
      <c r="Q2115" s="13" t="s">
        <v>61</v>
      </c>
      <c r="R2115" s="13" t="s">
        <v>62</v>
      </c>
      <c r="S2115" s="13" t="s">
        <v>50</v>
      </c>
      <c r="T2115" s="13" t="s">
        <v>88</v>
      </c>
      <c r="U2115" s="13" t="s">
        <v>70</v>
      </c>
      <c r="V2115" s="13" t="s">
        <v>94</v>
      </c>
      <c r="W2115" s="13" t="s">
        <v>64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  <c r="AU2115" s="22" t="s">
        <v>3240</v>
      </c>
    </row>
    <row r="2116" spans="1:47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54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2995</v>
      </c>
      <c r="K2116" s="155" t="s">
        <v>2559</v>
      </c>
      <c r="L2116" s="17" t="s">
        <v>2620</v>
      </c>
      <c r="M2116" s="13" t="s">
        <v>60</v>
      </c>
      <c r="N2116" s="13">
        <v>1</v>
      </c>
      <c r="O2116" s="13"/>
      <c r="P2116" s="33" t="str">
        <f t="shared" si="609"/>
        <v>MAIN UNIT</v>
      </c>
      <c r="Q2116" s="13" t="s">
        <v>61</v>
      </c>
      <c r="R2116" s="13" t="s">
        <v>2055</v>
      </c>
      <c r="S2116" s="13" t="s">
        <v>50</v>
      </c>
      <c r="T2116" s="13" t="s">
        <v>88</v>
      </c>
      <c r="U2116" s="13" t="s">
        <v>70</v>
      </c>
      <c r="V2116" s="13" t="s">
        <v>94</v>
      </c>
      <c r="W2116" s="13" t="s">
        <v>64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  <c r="AU2116" s="22" t="s">
        <v>3240</v>
      </c>
    </row>
    <row r="2117" spans="1:47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48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1056</v>
      </c>
      <c r="K2117" s="155" t="s">
        <v>1057</v>
      </c>
      <c r="L2117" s="17" t="s">
        <v>67</v>
      </c>
      <c r="M2117" s="13" t="s">
        <v>60</v>
      </c>
      <c r="N2117" s="13">
        <v>1</v>
      </c>
      <c r="O2117" s="13"/>
      <c r="P2117" s="33" t="str">
        <f t="shared" si="609"/>
        <v>MAIN UNIT</v>
      </c>
      <c r="Q2117" s="13" t="s">
        <v>68</v>
      </c>
      <c r="R2117" s="13" t="s">
        <v>62</v>
      </c>
      <c r="S2117" s="13" t="s">
        <v>50</v>
      </c>
      <c r="T2117" s="13" t="s">
        <v>88</v>
      </c>
      <c r="U2117" s="13" t="s">
        <v>70</v>
      </c>
      <c r="V2117" s="13" t="s">
        <v>94</v>
      </c>
      <c r="W2117" s="13" t="s">
        <v>64</v>
      </c>
      <c r="X2117" s="135">
        <v>580000</v>
      </c>
      <c r="Y2117" s="156" t="s">
        <v>1058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  <c r="AU2117" s="22" t="s">
        <v>3240</v>
      </c>
    </row>
    <row r="2118" spans="1:47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48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1073</v>
      </c>
      <c r="K2118" s="155" t="s">
        <v>1057</v>
      </c>
      <c r="L2118" s="17" t="s">
        <v>92</v>
      </c>
      <c r="M2118" s="13" t="s">
        <v>60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61</v>
      </c>
      <c r="R2118" s="13" t="s">
        <v>62</v>
      </c>
      <c r="S2118" s="13" t="s">
        <v>50</v>
      </c>
      <c r="T2118" s="13" t="s">
        <v>88</v>
      </c>
      <c r="U2118" s="13" t="s">
        <v>70</v>
      </c>
      <c r="V2118" s="13" t="s">
        <v>94</v>
      </c>
      <c r="W2118" s="13" t="s">
        <v>64</v>
      </c>
      <c r="X2118" s="135">
        <v>770000</v>
      </c>
      <c r="Y2118" s="156" t="s">
        <v>1058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  <c r="AU2118" s="22" t="s">
        <v>3240</v>
      </c>
    </row>
    <row r="2119" spans="1:47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54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2310</v>
      </c>
      <c r="K2119" s="155" t="s">
        <v>1057</v>
      </c>
      <c r="L2119" s="17" t="s">
        <v>92</v>
      </c>
      <c r="M2119" s="13" t="s">
        <v>60</v>
      </c>
      <c r="N2119" s="13">
        <v>1</v>
      </c>
      <c r="O2119" s="13"/>
      <c r="P2119" s="33" t="str">
        <f t="shared" si="626"/>
        <v>MAIN UNIT</v>
      </c>
      <c r="Q2119" s="13" t="s">
        <v>61</v>
      </c>
      <c r="R2119" s="13" t="s">
        <v>62</v>
      </c>
      <c r="S2119" s="13" t="s">
        <v>50</v>
      </c>
      <c r="T2119" s="13" t="s">
        <v>88</v>
      </c>
      <c r="U2119" s="13" t="s">
        <v>70</v>
      </c>
      <c r="V2119" s="13" t="s">
        <v>94</v>
      </c>
      <c r="W2119" s="13" t="s">
        <v>64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  <c r="AU2119" s="22" t="s">
        <v>3240</v>
      </c>
    </row>
    <row r="2120" spans="1:47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54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2310</v>
      </c>
      <c r="K2120" s="155" t="s">
        <v>1057</v>
      </c>
      <c r="L2120" s="17" t="s">
        <v>67</v>
      </c>
      <c r="M2120" s="13" t="s">
        <v>60</v>
      </c>
      <c r="N2120" s="13">
        <v>1</v>
      </c>
      <c r="O2120" s="13"/>
      <c r="P2120" s="33" t="str">
        <f t="shared" si="626"/>
        <v>MAIN UNIT</v>
      </c>
      <c r="Q2120" s="13" t="s">
        <v>61</v>
      </c>
      <c r="R2120" s="13" t="s">
        <v>62</v>
      </c>
      <c r="S2120" s="13" t="s">
        <v>50</v>
      </c>
      <c r="T2120" s="13" t="s">
        <v>88</v>
      </c>
      <c r="U2120" s="13" t="s">
        <v>70</v>
      </c>
      <c r="V2120" s="13" t="s">
        <v>94</v>
      </c>
      <c r="W2120" s="13" t="s">
        <v>64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  <c r="AU2120" s="22" t="s">
        <v>3240</v>
      </c>
    </row>
    <row r="2121" spans="1:47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54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2310</v>
      </c>
      <c r="K2121" s="155" t="s">
        <v>1057</v>
      </c>
      <c r="L2121" s="17" t="s">
        <v>67</v>
      </c>
      <c r="M2121" s="13" t="s">
        <v>60</v>
      </c>
      <c r="N2121" s="13">
        <v>1</v>
      </c>
      <c r="O2121" s="13"/>
      <c r="P2121" s="33" t="str">
        <f t="shared" si="626"/>
        <v>MAIN UNIT</v>
      </c>
      <c r="Q2121" s="13" t="s">
        <v>61</v>
      </c>
      <c r="R2121" s="13" t="s">
        <v>62</v>
      </c>
      <c r="S2121" s="13" t="s">
        <v>50</v>
      </c>
      <c r="T2121" s="13" t="s">
        <v>88</v>
      </c>
      <c r="U2121" s="13" t="s">
        <v>70</v>
      </c>
      <c r="V2121" s="13" t="s">
        <v>94</v>
      </c>
      <c r="W2121" s="13" t="s">
        <v>64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  <c r="AU2121" s="22" t="s">
        <v>3240</v>
      </c>
    </row>
    <row r="2122" spans="1:47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48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2895</v>
      </c>
      <c r="K2122" s="155" t="s">
        <v>1057</v>
      </c>
      <c r="L2122" s="17" t="s">
        <v>2620</v>
      </c>
      <c r="M2122" s="13" t="s">
        <v>60</v>
      </c>
      <c r="N2122" s="13">
        <v>2</v>
      </c>
      <c r="O2122" s="13"/>
      <c r="P2122" s="33" t="str">
        <f t="shared" si="626"/>
        <v>MAIN UNIT</v>
      </c>
      <c r="Q2122" s="13" t="s">
        <v>61</v>
      </c>
      <c r="R2122" s="13" t="s">
        <v>2055</v>
      </c>
      <c r="S2122" s="13" t="s">
        <v>50</v>
      </c>
      <c r="T2122" s="13" t="s">
        <v>88</v>
      </c>
      <c r="U2122" s="13" t="s">
        <v>70</v>
      </c>
      <c r="V2122" s="13" t="s">
        <v>94</v>
      </c>
      <c r="W2122" s="13" t="s">
        <v>64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  <c r="AU2122" s="22" t="s">
        <v>3240</v>
      </c>
    </row>
    <row r="2123" spans="1:47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54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2310</v>
      </c>
      <c r="K2123" s="155" t="s">
        <v>1057</v>
      </c>
      <c r="L2123" s="17" t="s">
        <v>2620</v>
      </c>
      <c r="M2123" s="13" t="s">
        <v>60</v>
      </c>
      <c r="N2123" s="13">
        <v>1</v>
      </c>
      <c r="O2123" s="13"/>
      <c r="P2123" s="33" t="str">
        <f t="shared" si="626"/>
        <v>MAIN UNIT</v>
      </c>
      <c r="Q2123" s="13" t="s">
        <v>61</v>
      </c>
      <c r="R2123" s="13" t="s">
        <v>2055</v>
      </c>
      <c r="S2123" s="13" t="s">
        <v>50</v>
      </c>
      <c r="T2123" s="13" t="s">
        <v>88</v>
      </c>
      <c r="U2123" s="13" t="s">
        <v>70</v>
      </c>
      <c r="V2123" s="13" t="s">
        <v>94</v>
      </c>
      <c r="W2123" s="13" t="s">
        <v>64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  <c r="AU2123" s="22" t="s">
        <v>3240</v>
      </c>
    </row>
    <row r="2124" spans="1:47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54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2310</v>
      </c>
      <c r="K2124" s="155" t="s">
        <v>1057</v>
      </c>
      <c r="L2124" s="17" t="s">
        <v>2620</v>
      </c>
      <c r="M2124" s="13" t="s">
        <v>60</v>
      </c>
      <c r="N2124" s="13">
        <v>1</v>
      </c>
      <c r="O2124" s="13"/>
      <c r="P2124" s="33" t="str">
        <f t="shared" si="626"/>
        <v>MAIN UNIT</v>
      </c>
      <c r="Q2124" s="13" t="s">
        <v>61</v>
      </c>
      <c r="R2124" s="13" t="s">
        <v>2055</v>
      </c>
      <c r="S2124" s="13" t="s">
        <v>50</v>
      </c>
      <c r="T2124" s="13" t="s">
        <v>88</v>
      </c>
      <c r="U2124" s="13" t="s">
        <v>70</v>
      </c>
      <c r="V2124" s="13" t="s">
        <v>94</v>
      </c>
      <c r="W2124" s="13" t="s">
        <v>64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  <c r="AU2124" s="22" t="s">
        <v>3240</v>
      </c>
    </row>
    <row r="2125" spans="1:47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54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2310</v>
      </c>
      <c r="K2125" s="155" t="s">
        <v>1057</v>
      </c>
      <c r="L2125" s="17" t="s">
        <v>2620</v>
      </c>
      <c r="M2125" s="13" t="s">
        <v>60</v>
      </c>
      <c r="N2125" s="13">
        <v>1</v>
      </c>
      <c r="O2125" s="13"/>
      <c r="P2125" s="33" t="str">
        <f t="shared" si="626"/>
        <v>MAIN UNIT</v>
      </c>
      <c r="Q2125" s="13" t="s">
        <v>61</v>
      </c>
      <c r="R2125" s="13" t="s">
        <v>2055</v>
      </c>
      <c r="S2125" s="13" t="s">
        <v>50</v>
      </c>
      <c r="T2125" s="13" t="s">
        <v>88</v>
      </c>
      <c r="U2125" s="13" t="s">
        <v>70</v>
      </c>
      <c r="V2125" s="13" t="s">
        <v>94</v>
      </c>
      <c r="W2125" s="13" t="s">
        <v>64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  <c r="AU2125" s="22" t="s">
        <v>3240</v>
      </c>
    </row>
    <row r="2126" spans="1:47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54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2310</v>
      </c>
      <c r="K2126" s="155" t="s">
        <v>1057</v>
      </c>
      <c r="L2126" s="17" t="s">
        <v>2620</v>
      </c>
      <c r="M2126" s="13" t="s">
        <v>60</v>
      </c>
      <c r="N2126" s="13">
        <v>1</v>
      </c>
      <c r="O2126" s="13"/>
      <c r="P2126" s="33" t="str">
        <f t="shared" si="626"/>
        <v>MAIN UNIT</v>
      </c>
      <c r="Q2126" s="13" t="s">
        <v>61</v>
      </c>
      <c r="R2126" s="13" t="s">
        <v>2055</v>
      </c>
      <c r="S2126" s="13" t="s">
        <v>50</v>
      </c>
      <c r="T2126" s="13" t="s">
        <v>88</v>
      </c>
      <c r="U2126" s="13" t="s">
        <v>70</v>
      </c>
      <c r="V2126" s="13" t="s">
        <v>94</v>
      </c>
      <c r="W2126" s="13" t="s">
        <v>64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  <c r="AU2126" s="22" t="s">
        <v>3240</v>
      </c>
    </row>
    <row r="2127" spans="1:47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54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3045</v>
      </c>
      <c r="K2127" s="155" t="s">
        <v>3046</v>
      </c>
      <c r="L2127" s="17" t="s">
        <v>2620</v>
      </c>
      <c r="M2127" s="13" t="s">
        <v>60</v>
      </c>
      <c r="N2127" s="13">
        <v>1</v>
      </c>
      <c r="O2127" s="13"/>
      <c r="P2127" s="33" t="str">
        <f t="shared" si="626"/>
        <v>MAIN UNIT</v>
      </c>
      <c r="Q2127" s="13" t="s">
        <v>61</v>
      </c>
      <c r="R2127" s="13" t="s">
        <v>2055</v>
      </c>
      <c r="S2127" s="13" t="s">
        <v>50</v>
      </c>
      <c r="T2127" s="13" t="s">
        <v>101</v>
      </c>
      <c r="U2127" s="13" t="s">
        <v>70</v>
      </c>
      <c r="V2127" s="13" t="s">
        <v>94</v>
      </c>
      <c r="W2127" s="13" t="s">
        <v>64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  <c r="AU2127" s="22" t="s">
        <v>3240</v>
      </c>
    </row>
    <row r="2128" spans="1:47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41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330</v>
      </c>
      <c r="K2128" s="155" t="s">
        <v>331</v>
      </c>
      <c r="L2128" s="17" t="s">
        <v>59</v>
      </c>
      <c r="M2128" s="13" t="s">
        <v>60</v>
      </c>
      <c r="N2128" s="13">
        <v>1</v>
      </c>
      <c r="O2128" s="13"/>
      <c r="P2128" s="33" t="str">
        <f t="shared" si="626"/>
        <v>MAIN UNIT</v>
      </c>
      <c r="Q2128" s="13" t="s">
        <v>61</v>
      </c>
      <c r="R2128" s="13" t="s">
        <v>62</v>
      </c>
      <c r="S2128" s="13" t="s">
        <v>50</v>
      </c>
      <c r="T2128" s="13" t="s">
        <v>88</v>
      </c>
      <c r="U2128" s="13" t="s">
        <v>70</v>
      </c>
      <c r="V2128" s="13" t="s">
        <v>332</v>
      </c>
      <c r="W2128" s="13" t="s">
        <v>64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  <c r="AU2128" s="22" t="s">
        <v>3240</v>
      </c>
    </row>
    <row r="2129" spans="1:47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48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1336</v>
      </c>
      <c r="K2129" s="155" t="s">
        <v>1337</v>
      </c>
      <c r="L2129" s="17" t="s">
        <v>92</v>
      </c>
      <c r="M2129" s="13" t="s">
        <v>60</v>
      </c>
      <c r="N2129" s="13">
        <v>1</v>
      </c>
      <c r="O2129" s="13"/>
      <c r="P2129" s="33" t="str">
        <f t="shared" si="626"/>
        <v>MAIN UNIT</v>
      </c>
      <c r="Q2129" s="13" t="s">
        <v>61</v>
      </c>
      <c r="R2129" s="13" t="s">
        <v>62</v>
      </c>
      <c r="S2129" s="13" t="s">
        <v>50</v>
      </c>
      <c r="T2129" s="13" t="s">
        <v>88</v>
      </c>
      <c r="U2129" s="13" t="s">
        <v>70</v>
      </c>
      <c r="V2129" s="13" t="s">
        <v>71</v>
      </c>
      <c r="W2129" s="13" t="s">
        <v>64</v>
      </c>
      <c r="X2129" s="135">
        <v>980000</v>
      </c>
      <c r="Y2129" s="156" t="s">
        <v>1110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  <c r="AU2129" s="22" t="s">
        <v>3240</v>
      </c>
    </row>
    <row r="2130" spans="1:47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48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1336</v>
      </c>
      <c r="K2130" s="155" t="s">
        <v>1337</v>
      </c>
      <c r="L2130" s="17" t="s">
        <v>67</v>
      </c>
      <c r="M2130" s="13" t="s">
        <v>60</v>
      </c>
      <c r="N2130" s="13">
        <v>1</v>
      </c>
      <c r="O2130" s="13"/>
      <c r="P2130" s="33" t="str">
        <f t="shared" si="626"/>
        <v>MAIN UNIT</v>
      </c>
      <c r="Q2130" s="13" t="s">
        <v>61</v>
      </c>
      <c r="R2130" s="13" t="s">
        <v>62</v>
      </c>
      <c r="S2130" s="13" t="s">
        <v>50</v>
      </c>
      <c r="T2130" s="13" t="s">
        <v>88</v>
      </c>
      <c r="U2130" s="13" t="s">
        <v>70</v>
      </c>
      <c r="V2130" s="13" t="s">
        <v>71</v>
      </c>
      <c r="W2130" s="13" t="s">
        <v>64</v>
      </c>
      <c r="X2130" s="135">
        <v>700000</v>
      </c>
      <c r="Y2130" s="156" t="s">
        <v>1110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  <c r="AU2130" s="22" t="s">
        <v>3240</v>
      </c>
    </row>
    <row r="2131" spans="1:47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54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2119</v>
      </c>
      <c r="K2131" s="155" t="s">
        <v>2120</v>
      </c>
      <c r="L2131" s="17" t="s">
        <v>67</v>
      </c>
      <c r="M2131" s="13" t="s">
        <v>60</v>
      </c>
      <c r="N2131" s="13">
        <v>1</v>
      </c>
      <c r="O2131" s="13"/>
      <c r="P2131" s="33" t="str">
        <f t="shared" si="626"/>
        <v>MAIN UNIT</v>
      </c>
      <c r="Q2131" s="13" t="s">
        <v>68</v>
      </c>
      <c r="R2131" s="13" t="s">
        <v>62</v>
      </c>
      <c r="S2131" s="13" t="s">
        <v>50</v>
      </c>
      <c r="T2131" s="13" t="s">
        <v>88</v>
      </c>
      <c r="U2131" s="13" t="s">
        <v>70</v>
      </c>
      <c r="V2131" s="13" t="s">
        <v>1010</v>
      </c>
      <c r="W2131" s="13" t="s">
        <v>64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  <c r="AU2131" s="22" t="s">
        <v>3240</v>
      </c>
    </row>
    <row r="2132" spans="1:47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54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2119</v>
      </c>
      <c r="K2132" s="155" t="s">
        <v>2120</v>
      </c>
      <c r="L2132" s="17" t="s">
        <v>67</v>
      </c>
      <c r="M2132" s="13" t="s">
        <v>60</v>
      </c>
      <c r="N2132" s="13">
        <v>1</v>
      </c>
      <c r="O2132" s="13"/>
      <c r="P2132" s="33" t="str">
        <f t="shared" si="626"/>
        <v>MAIN UNIT</v>
      </c>
      <c r="Q2132" s="13" t="s">
        <v>68</v>
      </c>
      <c r="R2132" s="13" t="s">
        <v>62</v>
      </c>
      <c r="S2132" s="13" t="s">
        <v>50</v>
      </c>
      <c r="T2132" s="13" t="s">
        <v>88</v>
      </c>
      <c r="U2132" s="13" t="s">
        <v>70</v>
      </c>
      <c r="V2132" s="13" t="s">
        <v>1010</v>
      </c>
      <c r="W2132" s="13" t="s">
        <v>64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  <c r="AU2132" s="22" t="s">
        <v>3240</v>
      </c>
    </row>
    <row r="2133" spans="1:47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54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2119</v>
      </c>
      <c r="K2133" s="155" t="s">
        <v>2120</v>
      </c>
      <c r="L2133" s="17" t="s">
        <v>92</v>
      </c>
      <c r="M2133" s="13" t="s">
        <v>60</v>
      </c>
      <c r="N2133" s="13">
        <v>1</v>
      </c>
      <c r="O2133" s="13"/>
      <c r="P2133" s="33" t="str">
        <f t="shared" si="626"/>
        <v>MAIN UNIT</v>
      </c>
      <c r="Q2133" s="13" t="s">
        <v>68</v>
      </c>
      <c r="R2133" s="13" t="s">
        <v>62</v>
      </c>
      <c r="S2133" s="13" t="s">
        <v>50</v>
      </c>
      <c r="T2133" s="13" t="s">
        <v>88</v>
      </c>
      <c r="U2133" s="13" t="s">
        <v>70</v>
      </c>
      <c r="V2133" s="13" t="s">
        <v>1010</v>
      </c>
      <c r="W2133" s="13" t="s">
        <v>64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  <c r="AU2133" s="22" t="s">
        <v>3240</v>
      </c>
    </row>
    <row r="2134" spans="1:47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54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2119</v>
      </c>
      <c r="K2134" s="155" t="s">
        <v>2120</v>
      </c>
      <c r="L2134" s="17" t="s">
        <v>92</v>
      </c>
      <c r="M2134" s="13" t="s">
        <v>60</v>
      </c>
      <c r="N2134" s="13">
        <v>1</v>
      </c>
      <c r="O2134" s="13"/>
      <c r="P2134" s="33" t="str">
        <f t="shared" si="626"/>
        <v>MAIN UNIT</v>
      </c>
      <c r="Q2134" s="13" t="s">
        <v>68</v>
      </c>
      <c r="R2134" s="13" t="s">
        <v>62</v>
      </c>
      <c r="S2134" s="13" t="s">
        <v>50</v>
      </c>
      <c r="T2134" s="13" t="s">
        <v>88</v>
      </c>
      <c r="U2134" s="13" t="s">
        <v>70</v>
      </c>
      <c r="V2134" s="13" t="s">
        <v>1010</v>
      </c>
      <c r="W2134" s="13" t="s">
        <v>64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  <c r="AU2134" s="22" t="s">
        <v>3240</v>
      </c>
    </row>
    <row r="2135" spans="1:47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53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1752</v>
      </c>
      <c r="K2135" s="155" t="s">
        <v>1753</v>
      </c>
      <c r="L2135" s="17" t="s">
        <v>67</v>
      </c>
      <c r="M2135" s="13" t="s">
        <v>60</v>
      </c>
      <c r="N2135" s="13">
        <v>1</v>
      </c>
      <c r="O2135" s="13"/>
      <c r="P2135" s="33" t="str">
        <f t="shared" si="626"/>
        <v>MAIN UNIT</v>
      </c>
      <c r="Q2135" s="13" t="s">
        <v>61</v>
      </c>
      <c r="R2135" s="13" t="s">
        <v>62</v>
      </c>
      <c r="S2135" s="13" t="s">
        <v>50</v>
      </c>
      <c r="T2135" s="13" t="s">
        <v>88</v>
      </c>
      <c r="U2135" s="13" t="s">
        <v>70</v>
      </c>
      <c r="V2135" s="13" t="s">
        <v>71</v>
      </c>
      <c r="W2135" s="13" t="s">
        <v>64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  <c r="AU2135" s="22" t="s">
        <v>3240</v>
      </c>
    </row>
    <row r="2136" spans="1:47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53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1752</v>
      </c>
      <c r="K2136" s="155" t="s">
        <v>1753</v>
      </c>
      <c r="L2136" s="17" t="s">
        <v>67</v>
      </c>
      <c r="M2136" s="13" t="s">
        <v>60</v>
      </c>
      <c r="N2136" s="13">
        <v>1</v>
      </c>
      <c r="O2136" s="13"/>
      <c r="P2136" s="33" t="str">
        <f t="shared" si="626"/>
        <v>MAIN UNIT</v>
      </c>
      <c r="Q2136" s="13" t="s">
        <v>61</v>
      </c>
      <c r="R2136" s="13" t="s">
        <v>62</v>
      </c>
      <c r="S2136" s="13" t="s">
        <v>50</v>
      </c>
      <c r="T2136" s="13" t="s">
        <v>88</v>
      </c>
      <c r="U2136" s="13" t="s">
        <v>70</v>
      </c>
      <c r="V2136" s="13" t="s">
        <v>71</v>
      </c>
      <c r="W2136" s="13" t="s">
        <v>64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  <c r="AU2136" s="22" t="s">
        <v>3240</v>
      </c>
    </row>
    <row r="2137" spans="1:47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53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1752</v>
      </c>
      <c r="K2137" s="155" t="s">
        <v>1753</v>
      </c>
      <c r="L2137" s="17" t="s">
        <v>92</v>
      </c>
      <c r="M2137" s="13" t="s">
        <v>60</v>
      </c>
      <c r="N2137" s="13">
        <v>1</v>
      </c>
      <c r="O2137" s="13"/>
      <c r="P2137" s="33" t="str">
        <f t="shared" si="626"/>
        <v>MAIN UNIT</v>
      </c>
      <c r="Q2137" s="13" t="s">
        <v>61</v>
      </c>
      <c r="R2137" s="13" t="s">
        <v>62</v>
      </c>
      <c r="S2137" s="13" t="s">
        <v>50</v>
      </c>
      <c r="T2137" s="13" t="s">
        <v>88</v>
      </c>
      <c r="U2137" s="13" t="s">
        <v>70</v>
      </c>
      <c r="V2137" s="13" t="s">
        <v>71</v>
      </c>
      <c r="W2137" s="13" t="s">
        <v>64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  <c r="AU2137" s="22" t="s">
        <v>3240</v>
      </c>
    </row>
    <row r="2138" spans="1:47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47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730</v>
      </c>
      <c r="K2138" s="155" t="s">
        <v>731</v>
      </c>
      <c r="L2138" s="17" t="s">
        <v>92</v>
      </c>
      <c r="M2138" s="13" t="s">
        <v>60</v>
      </c>
      <c r="N2138" s="13">
        <v>1</v>
      </c>
      <c r="O2138" s="13"/>
      <c r="P2138" s="33" t="str">
        <f t="shared" si="626"/>
        <v>MAIN UNIT</v>
      </c>
      <c r="Q2138" s="13" t="s">
        <v>68</v>
      </c>
      <c r="R2138" s="13" t="s">
        <v>62</v>
      </c>
      <c r="S2138" s="13" t="s">
        <v>50</v>
      </c>
      <c r="T2138" s="13" t="s">
        <v>88</v>
      </c>
      <c r="U2138" s="13" t="s">
        <v>70</v>
      </c>
      <c r="V2138" s="13" t="s">
        <v>94</v>
      </c>
      <c r="W2138" s="13" t="s">
        <v>64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  <c r="AU2138" s="22" t="s">
        <v>3240</v>
      </c>
    </row>
    <row r="2139" spans="1:47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47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730</v>
      </c>
      <c r="K2139" s="155" t="s">
        <v>731</v>
      </c>
      <c r="L2139" s="17" t="s">
        <v>92</v>
      </c>
      <c r="M2139" s="13" t="s">
        <v>60</v>
      </c>
      <c r="N2139" s="13">
        <v>1</v>
      </c>
      <c r="O2139" s="13"/>
      <c r="P2139" s="33" t="str">
        <f t="shared" si="626"/>
        <v>MAIN UNIT</v>
      </c>
      <c r="Q2139" s="13" t="s">
        <v>68</v>
      </c>
      <c r="R2139" s="13" t="s">
        <v>62</v>
      </c>
      <c r="S2139" s="13" t="s">
        <v>50</v>
      </c>
      <c r="T2139" s="13" t="s">
        <v>88</v>
      </c>
      <c r="U2139" s="13" t="s">
        <v>70</v>
      </c>
      <c r="V2139" s="13" t="s">
        <v>94</v>
      </c>
      <c r="W2139" s="13" t="s">
        <v>64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  <c r="AU2139" s="22" t="s">
        <v>3240</v>
      </c>
    </row>
    <row r="2140" spans="1:47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47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730</v>
      </c>
      <c r="K2140" s="155" t="s">
        <v>731</v>
      </c>
      <c r="L2140" s="17" t="s">
        <v>2780</v>
      </c>
      <c r="M2140" s="13" t="s">
        <v>60</v>
      </c>
      <c r="N2140" s="13">
        <v>1</v>
      </c>
      <c r="O2140" s="13"/>
      <c r="P2140" s="33" t="str">
        <f t="shared" si="626"/>
        <v>MAIN UNIT</v>
      </c>
      <c r="Q2140" s="13" t="s">
        <v>68</v>
      </c>
      <c r="R2140" s="13" t="s">
        <v>2055</v>
      </c>
      <c r="S2140" s="13" t="s">
        <v>50</v>
      </c>
      <c r="T2140" s="13" t="s">
        <v>88</v>
      </c>
      <c r="U2140" s="13" t="s">
        <v>70</v>
      </c>
      <c r="V2140" s="13" t="s">
        <v>94</v>
      </c>
      <c r="W2140" s="13" t="s">
        <v>64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  <c r="AU2140" s="22" t="s">
        <v>3240</v>
      </c>
    </row>
    <row r="2141" spans="1:47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55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3038</v>
      </c>
      <c r="K2141" s="155" t="s">
        <v>3039</v>
      </c>
      <c r="L2141" s="17" t="s">
        <v>2837</v>
      </c>
      <c r="M2141" s="13" t="s">
        <v>2832</v>
      </c>
      <c r="N2141" s="13">
        <v>1</v>
      </c>
      <c r="O2141" s="13"/>
      <c r="P2141" s="33" t="str">
        <f t="shared" si="626"/>
        <v>MAIN UNIT</v>
      </c>
      <c r="Q2141" s="13" t="s">
        <v>68</v>
      </c>
      <c r="R2141" s="13" t="s">
        <v>2055</v>
      </c>
      <c r="S2141" s="13" t="s">
        <v>50</v>
      </c>
      <c r="T2141" s="13" t="s">
        <v>88</v>
      </c>
      <c r="U2141" s="13" t="s">
        <v>70</v>
      </c>
      <c r="V2141" s="13" t="s">
        <v>1010</v>
      </c>
      <c r="W2141" s="13" t="s">
        <v>64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  <c r="AU2141" s="22" t="s">
        <v>3240</v>
      </c>
    </row>
    <row r="2142" spans="1:47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55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3038</v>
      </c>
      <c r="K2142" s="155" t="s">
        <v>3039</v>
      </c>
      <c r="L2142" s="17" t="s">
        <v>2837</v>
      </c>
      <c r="M2142" s="13" t="s">
        <v>2832</v>
      </c>
      <c r="N2142" s="13">
        <v>1</v>
      </c>
      <c r="O2142" s="13"/>
      <c r="P2142" s="33" t="str">
        <f t="shared" si="626"/>
        <v>MAIN UNIT</v>
      </c>
      <c r="Q2142" s="13" t="s">
        <v>68</v>
      </c>
      <c r="R2142" s="13" t="s">
        <v>2055</v>
      </c>
      <c r="S2142" s="13" t="s">
        <v>50</v>
      </c>
      <c r="T2142" s="13" t="s">
        <v>88</v>
      </c>
      <c r="U2142" s="13" t="s">
        <v>70</v>
      </c>
      <c r="V2142" s="13" t="s">
        <v>1010</v>
      </c>
      <c r="W2142" s="13" t="s">
        <v>64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  <c r="AU2142" s="22" t="s">
        <v>3240</v>
      </c>
    </row>
    <row r="2143" spans="1:47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55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3038</v>
      </c>
      <c r="K2143" s="155" t="s">
        <v>3039</v>
      </c>
      <c r="L2143" s="17" t="s">
        <v>2837</v>
      </c>
      <c r="M2143" s="13" t="s">
        <v>2832</v>
      </c>
      <c r="N2143" s="13">
        <v>1</v>
      </c>
      <c r="O2143" s="13"/>
      <c r="P2143" s="33" t="str">
        <f t="shared" si="626"/>
        <v>MAIN UNIT</v>
      </c>
      <c r="Q2143" s="13" t="s">
        <v>68</v>
      </c>
      <c r="R2143" s="13" t="s">
        <v>2055</v>
      </c>
      <c r="S2143" s="13" t="s">
        <v>50</v>
      </c>
      <c r="T2143" s="13" t="s">
        <v>88</v>
      </c>
      <c r="U2143" s="13" t="s">
        <v>70</v>
      </c>
      <c r="V2143" s="13" t="s">
        <v>1010</v>
      </c>
      <c r="W2143" s="13" t="s">
        <v>64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  <c r="AU2143" s="22" t="s">
        <v>3240</v>
      </c>
    </row>
    <row r="2144" spans="1:47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55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3038</v>
      </c>
      <c r="K2144" s="155" t="s">
        <v>3039</v>
      </c>
      <c r="L2144" s="17" t="s">
        <v>2837</v>
      </c>
      <c r="M2144" s="13" t="s">
        <v>2832</v>
      </c>
      <c r="N2144" s="13">
        <v>1</v>
      </c>
      <c r="O2144" s="13"/>
      <c r="P2144" s="33" t="str">
        <f t="shared" si="626"/>
        <v>MAIN UNIT</v>
      </c>
      <c r="Q2144" s="13" t="s">
        <v>68</v>
      </c>
      <c r="R2144" s="13" t="s">
        <v>2055</v>
      </c>
      <c r="S2144" s="13" t="s">
        <v>50</v>
      </c>
      <c r="T2144" s="13" t="s">
        <v>88</v>
      </c>
      <c r="U2144" s="13" t="s">
        <v>70</v>
      </c>
      <c r="V2144" s="13" t="s">
        <v>1010</v>
      </c>
      <c r="W2144" s="13" t="s">
        <v>64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  <c r="AU2144" s="22" t="s">
        <v>3240</v>
      </c>
    </row>
    <row r="2145" spans="1:47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55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3038</v>
      </c>
      <c r="K2145" s="155" t="s">
        <v>3039</v>
      </c>
      <c r="L2145" s="17" t="s">
        <v>2837</v>
      </c>
      <c r="M2145" s="13" t="s">
        <v>2832</v>
      </c>
      <c r="N2145" s="13">
        <v>1</v>
      </c>
      <c r="O2145" s="13"/>
      <c r="P2145" s="33" t="str">
        <f t="shared" si="626"/>
        <v>MAIN UNIT</v>
      </c>
      <c r="Q2145" s="13" t="s">
        <v>68</v>
      </c>
      <c r="R2145" s="13" t="s">
        <v>2055</v>
      </c>
      <c r="S2145" s="13" t="s">
        <v>50</v>
      </c>
      <c r="T2145" s="13" t="s">
        <v>88</v>
      </c>
      <c r="U2145" s="13" t="s">
        <v>70</v>
      </c>
      <c r="V2145" s="13" t="s">
        <v>1010</v>
      </c>
      <c r="W2145" s="13" t="s">
        <v>64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  <c r="AU2145" s="22" t="s">
        <v>3240</v>
      </c>
    </row>
    <row r="2146" spans="1:47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55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3038</v>
      </c>
      <c r="K2146" s="155" t="s">
        <v>3039</v>
      </c>
      <c r="L2146" s="17" t="s">
        <v>2837</v>
      </c>
      <c r="M2146" s="13" t="s">
        <v>2832</v>
      </c>
      <c r="N2146" s="13">
        <v>1</v>
      </c>
      <c r="O2146" s="13"/>
      <c r="P2146" s="33" t="str">
        <f t="shared" si="626"/>
        <v>MAIN UNIT</v>
      </c>
      <c r="Q2146" s="13" t="s">
        <v>68</v>
      </c>
      <c r="R2146" s="13" t="s">
        <v>2055</v>
      </c>
      <c r="S2146" s="13" t="s">
        <v>50</v>
      </c>
      <c r="T2146" s="13" t="s">
        <v>88</v>
      </c>
      <c r="U2146" s="13" t="s">
        <v>70</v>
      </c>
      <c r="V2146" s="13" t="s">
        <v>1010</v>
      </c>
      <c r="W2146" s="13" t="s">
        <v>64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  <c r="AU2146" s="22" t="s">
        <v>3240</v>
      </c>
    </row>
    <row r="2147" spans="1:47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55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3038</v>
      </c>
      <c r="K2147" s="155" t="s">
        <v>3039</v>
      </c>
      <c r="L2147" s="17" t="s">
        <v>2837</v>
      </c>
      <c r="M2147" s="13" t="s">
        <v>2832</v>
      </c>
      <c r="N2147" s="13">
        <v>1</v>
      </c>
      <c r="O2147" s="13"/>
      <c r="P2147" s="33" t="str">
        <f t="shared" si="626"/>
        <v>MAIN UNIT</v>
      </c>
      <c r="Q2147" s="13" t="s">
        <v>68</v>
      </c>
      <c r="R2147" s="13" t="s">
        <v>2055</v>
      </c>
      <c r="S2147" s="13" t="s">
        <v>50</v>
      </c>
      <c r="T2147" s="13" t="s">
        <v>88</v>
      </c>
      <c r="U2147" s="13" t="s">
        <v>70</v>
      </c>
      <c r="V2147" s="13" t="s">
        <v>1010</v>
      </c>
      <c r="W2147" s="13" t="s">
        <v>64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  <c r="AU2147" s="22" t="s">
        <v>3240</v>
      </c>
    </row>
    <row r="2148" spans="1:47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3403</v>
      </c>
      <c r="K2148" s="29" t="s">
        <v>1970</v>
      </c>
      <c r="L2148" s="17" t="s">
        <v>2620</v>
      </c>
      <c r="M2148" s="22" t="s">
        <v>60</v>
      </c>
      <c r="N2148" s="22">
        <v>1</v>
      </c>
      <c r="O2148" s="22"/>
      <c r="P2148" s="33" t="str">
        <f t="shared" si="626"/>
        <v>MAIN UNIT</v>
      </c>
      <c r="Q2148" s="13" t="s">
        <v>61</v>
      </c>
      <c r="R2148" s="22" t="s">
        <v>2055</v>
      </c>
      <c r="S2148" s="22" t="s">
        <v>50</v>
      </c>
      <c r="T2148" s="22" t="s">
        <v>78</v>
      </c>
      <c r="U2148" s="22" t="s">
        <v>3405</v>
      </c>
      <c r="V2148" s="22" t="s">
        <v>121</v>
      </c>
      <c r="W2148" s="22" t="s">
        <v>109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  <c r="AU2148" s="22" t="s">
        <v>3752</v>
      </c>
    </row>
    <row r="2149" spans="1:47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3172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3451</v>
      </c>
      <c r="K2149" s="29" t="s">
        <v>2264</v>
      </c>
      <c r="L2149" s="17" t="s">
        <v>92</v>
      </c>
      <c r="M2149" s="22" t="s">
        <v>60</v>
      </c>
      <c r="N2149" s="22">
        <v>1</v>
      </c>
      <c r="O2149" s="22"/>
      <c r="P2149" s="33" t="str">
        <f t="shared" si="626"/>
        <v>MAIN UNIT</v>
      </c>
      <c r="Q2149" s="22" t="s">
        <v>61</v>
      </c>
      <c r="R2149" s="22" t="s">
        <v>62</v>
      </c>
      <c r="S2149" s="22" t="s">
        <v>50</v>
      </c>
      <c r="T2149" s="22" t="s">
        <v>88</v>
      </c>
      <c r="U2149" s="22" t="s">
        <v>70</v>
      </c>
      <c r="V2149" s="22" t="s">
        <v>102</v>
      </c>
      <c r="W2149" s="22" t="s">
        <v>64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  <c r="AU2149" s="22" t="s">
        <v>3240</v>
      </c>
    </row>
    <row r="2150" spans="1:47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48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1017</v>
      </c>
      <c r="K2150" s="155" t="s">
        <v>1018</v>
      </c>
      <c r="L2150" s="17" t="s">
        <v>67</v>
      </c>
      <c r="M2150" s="13" t="s">
        <v>60</v>
      </c>
      <c r="N2150" s="13">
        <v>1</v>
      </c>
      <c r="O2150" s="13"/>
      <c r="P2150" s="33" t="str">
        <f t="shared" si="626"/>
        <v>MAIN UNIT</v>
      </c>
      <c r="Q2150" s="13" t="s">
        <v>68</v>
      </c>
      <c r="R2150" s="13" t="s">
        <v>62</v>
      </c>
      <c r="S2150" s="13" t="s">
        <v>50</v>
      </c>
      <c r="T2150" s="13" t="s">
        <v>88</v>
      </c>
      <c r="U2150" s="13" t="s">
        <v>70</v>
      </c>
      <c r="V2150" s="13" t="s">
        <v>1010</v>
      </c>
      <c r="W2150" s="13" t="s">
        <v>64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  <c r="AU2150" s="22" t="s">
        <v>3240</v>
      </c>
    </row>
    <row r="2151" spans="1:47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55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2333</v>
      </c>
      <c r="K2151" s="155" t="s">
        <v>2334</v>
      </c>
      <c r="L2151" s="17" t="s">
        <v>67</v>
      </c>
      <c r="M2151" s="13" t="s">
        <v>60</v>
      </c>
      <c r="N2151" s="13">
        <v>1</v>
      </c>
      <c r="O2151" s="13"/>
      <c r="P2151" s="33" t="str">
        <f t="shared" si="626"/>
        <v>MAIN UNIT</v>
      </c>
      <c r="Q2151" s="13" t="s">
        <v>68</v>
      </c>
      <c r="R2151" s="13" t="s">
        <v>62</v>
      </c>
      <c r="S2151" s="13" t="s">
        <v>50</v>
      </c>
      <c r="T2151" s="13" t="s">
        <v>88</v>
      </c>
      <c r="U2151" s="13" t="s">
        <v>70</v>
      </c>
      <c r="V2151" s="13" t="s">
        <v>1010</v>
      </c>
      <c r="W2151" s="13" t="s">
        <v>64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  <c r="AU2151" s="22" t="s">
        <v>3240</v>
      </c>
    </row>
    <row r="2152" spans="1:47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48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1505</v>
      </c>
      <c r="K2152" s="155" t="s">
        <v>1506</v>
      </c>
      <c r="L2152" s="17" t="s">
        <v>92</v>
      </c>
      <c r="M2152" s="13" t="s">
        <v>60</v>
      </c>
      <c r="N2152" s="13">
        <v>1</v>
      </c>
      <c r="O2152" s="13"/>
      <c r="P2152" s="33" t="str">
        <f t="shared" si="626"/>
        <v>MAIN UNIT</v>
      </c>
      <c r="Q2152" s="13" t="s">
        <v>68</v>
      </c>
      <c r="R2152" s="13" t="s">
        <v>62</v>
      </c>
      <c r="S2152" s="13" t="s">
        <v>50</v>
      </c>
      <c r="T2152" s="13" t="s">
        <v>88</v>
      </c>
      <c r="U2152" s="13" t="s">
        <v>89</v>
      </c>
      <c r="V2152" s="13" t="s">
        <v>84</v>
      </c>
      <c r="W2152" s="13" t="s">
        <v>64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  <c r="AU2152" s="22" t="s">
        <v>3240</v>
      </c>
    </row>
    <row r="2153" spans="1:47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48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1505</v>
      </c>
      <c r="K2153" s="155" t="s">
        <v>1506</v>
      </c>
      <c r="L2153" s="17" t="s">
        <v>67</v>
      </c>
      <c r="M2153" s="13" t="s">
        <v>60</v>
      </c>
      <c r="N2153" s="13">
        <v>1</v>
      </c>
      <c r="O2153" s="13"/>
      <c r="P2153" s="33" t="str">
        <f t="shared" si="626"/>
        <v>MAIN UNIT</v>
      </c>
      <c r="Q2153" s="13" t="s">
        <v>68</v>
      </c>
      <c r="R2153" s="13" t="s">
        <v>62</v>
      </c>
      <c r="S2153" s="13" t="s">
        <v>50</v>
      </c>
      <c r="T2153" s="13" t="s">
        <v>88</v>
      </c>
      <c r="U2153" s="13" t="s">
        <v>89</v>
      </c>
      <c r="V2153" s="13" t="s">
        <v>84</v>
      </c>
      <c r="W2153" s="13" t="s">
        <v>64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  <c r="AU2153" s="22" t="s">
        <v>3240</v>
      </c>
    </row>
    <row r="2154" spans="1:47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48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1132</v>
      </c>
      <c r="K2154" s="155" t="s">
        <v>1133</v>
      </c>
      <c r="L2154" s="17" t="s">
        <v>516</v>
      </c>
      <c r="M2154" s="13" t="s">
        <v>60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61</v>
      </c>
      <c r="R2154" s="13" t="s">
        <v>62</v>
      </c>
      <c r="S2154" s="13" t="s">
        <v>50</v>
      </c>
      <c r="T2154" s="13" t="s">
        <v>88</v>
      </c>
      <c r="U2154" s="13" t="s">
        <v>70</v>
      </c>
      <c r="V2154" s="13" t="s">
        <v>71</v>
      </c>
      <c r="W2154" s="13" t="s">
        <v>64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  <c r="AU2154" s="22" t="s">
        <v>3240</v>
      </c>
    </row>
    <row r="2155" spans="1:47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48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1161</v>
      </c>
      <c r="K2155" s="155" t="s">
        <v>1162</v>
      </c>
      <c r="L2155" s="17" t="s">
        <v>67</v>
      </c>
      <c r="M2155" s="13" t="s">
        <v>60</v>
      </c>
      <c r="N2155" s="13">
        <v>1</v>
      </c>
      <c r="O2155" s="13"/>
      <c r="P2155" s="33" t="str">
        <f t="shared" si="626"/>
        <v>MAIN UNIT</v>
      </c>
      <c r="Q2155" s="13" t="s">
        <v>68</v>
      </c>
      <c r="R2155" s="13" t="s">
        <v>62</v>
      </c>
      <c r="S2155" s="13" t="s">
        <v>50</v>
      </c>
      <c r="T2155" s="13" t="s">
        <v>88</v>
      </c>
      <c r="U2155" s="13" t="s">
        <v>70</v>
      </c>
      <c r="V2155" s="13" t="s">
        <v>71</v>
      </c>
      <c r="W2155" s="13" t="s">
        <v>64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  <c r="AU2155" s="22" t="s">
        <v>3240</v>
      </c>
    </row>
    <row r="2156" spans="1:47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48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1289</v>
      </c>
      <c r="K2156" s="155" t="s">
        <v>1290</v>
      </c>
      <c r="L2156" s="17" t="s">
        <v>67</v>
      </c>
      <c r="M2156" s="13" t="s">
        <v>60</v>
      </c>
      <c r="N2156" s="13">
        <v>1</v>
      </c>
      <c r="O2156" s="13"/>
      <c r="P2156" s="33" t="str">
        <f t="shared" si="626"/>
        <v>MAIN UNIT</v>
      </c>
      <c r="Q2156" s="13" t="s">
        <v>68</v>
      </c>
      <c r="R2156" s="13" t="s">
        <v>62</v>
      </c>
      <c r="S2156" s="13" t="s">
        <v>50</v>
      </c>
      <c r="T2156" s="13" t="s">
        <v>88</v>
      </c>
      <c r="U2156" s="13" t="s">
        <v>70</v>
      </c>
      <c r="V2156" s="13" t="s">
        <v>71</v>
      </c>
      <c r="W2156" s="13" t="s">
        <v>64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  <c r="AU2156" s="22" t="s">
        <v>3240</v>
      </c>
    </row>
    <row r="2157" spans="1:47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48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1289</v>
      </c>
      <c r="K2157" s="155" t="s">
        <v>1290</v>
      </c>
      <c r="L2157" s="17" t="s">
        <v>67</v>
      </c>
      <c r="M2157" s="13" t="s">
        <v>60</v>
      </c>
      <c r="N2157" s="13">
        <v>1</v>
      </c>
      <c r="O2157" s="13"/>
      <c r="P2157" s="33" t="str">
        <f t="shared" si="626"/>
        <v>MAIN UNIT</v>
      </c>
      <c r="Q2157" s="13" t="s">
        <v>68</v>
      </c>
      <c r="R2157" s="13" t="s">
        <v>62</v>
      </c>
      <c r="S2157" s="13" t="s">
        <v>50</v>
      </c>
      <c r="T2157" s="13" t="s">
        <v>88</v>
      </c>
      <c r="U2157" s="13" t="s">
        <v>70</v>
      </c>
      <c r="V2157" s="13" t="s">
        <v>71</v>
      </c>
      <c r="W2157" s="13" t="s">
        <v>64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  <c r="AU2157" s="22" t="s">
        <v>3240</v>
      </c>
    </row>
    <row r="2158" spans="1:47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55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2480</v>
      </c>
      <c r="K2158" s="155" t="s">
        <v>2481</v>
      </c>
      <c r="L2158" s="17" t="s">
        <v>92</v>
      </c>
      <c r="M2158" s="13" t="s">
        <v>60</v>
      </c>
      <c r="N2158" s="13">
        <v>1</v>
      </c>
      <c r="O2158" s="13"/>
      <c r="P2158" s="33" t="str">
        <f t="shared" si="626"/>
        <v>MAIN UNIT</v>
      </c>
      <c r="Q2158" s="13" t="s">
        <v>68</v>
      </c>
      <c r="R2158" s="13" t="s">
        <v>62</v>
      </c>
      <c r="S2158" s="13" t="s">
        <v>50</v>
      </c>
      <c r="T2158" s="13" t="s">
        <v>88</v>
      </c>
      <c r="U2158" s="13" t="s">
        <v>70</v>
      </c>
      <c r="V2158" s="13" t="s">
        <v>1010</v>
      </c>
      <c r="W2158" s="13" t="s">
        <v>64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  <c r="AU2158" s="22" t="s">
        <v>3240</v>
      </c>
    </row>
    <row r="2159" spans="1:47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41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241</v>
      </c>
      <c r="K2159" s="155" t="s">
        <v>242</v>
      </c>
      <c r="L2159" s="17" t="s">
        <v>77</v>
      </c>
      <c r="M2159" s="13" t="s">
        <v>60</v>
      </c>
      <c r="N2159" s="13">
        <v>1</v>
      </c>
      <c r="O2159" s="13"/>
      <c r="P2159" s="33" t="str">
        <f t="shared" si="626"/>
        <v>MAIN UNIT</v>
      </c>
      <c r="Q2159" s="13" t="s">
        <v>68</v>
      </c>
      <c r="R2159" s="13" t="s">
        <v>62</v>
      </c>
      <c r="S2159" s="13" t="s">
        <v>50</v>
      </c>
      <c r="T2159" s="13" t="s">
        <v>88</v>
      </c>
      <c r="U2159" s="13" t="s">
        <v>70</v>
      </c>
      <c r="V2159" s="13" t="s">
        <v>71</v>
      </c>
      <c r="W2159" s="13" t="s">
        <v>64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151</v>
      </c>
      <c r="AO2159" s="17" t="s">
        <v>243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  <c r="AU2159" s="22" t="s">
        <v>3240</v>
      </c>
    </row>
    <row r="2160" spans="1:47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41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252</v>
      </c>
      <c r="K2160" s="155" t="s">
        <v>242</v>
      </c>
      <c r="L2160" s="17" t="s">
        <v>67</v>
      </c>
      <c r="M2160" s="13" t="s">
        <v>60</v>
      </c>
      <c r="N2160" s="13">
        <v>1</v>
      </c>
      <c r="O2160" s="13"/>
      <c r="P2160" s="33" t="str">
        <f t="shared" si="626"/>
        <v>MAIN UNIT</v>
      </c>
      <c r="Q2160" s="13" t="s">
        <v>68</v>
      </c>
      <c r="R2160" s="13" t="s">
        <v>62</v>
      </c>
      <c r="S2160" s="13" t="s">
        <v>50</v>
      </c>
      <c r="T2160" s="13" t="s">
        <v>88</v>
      </c>
      <c r="U2160" s="13" t="s">
        <v>70</v>
      </c>
      <c r="V2160" s="13" t="s">
        <v>71</v>
      </c>
      <c r="W2160" s="13" t="s">
        <v>64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  <c r="AU2160" s="22" t="s">
        <v>3240</v>
      </c>
    </row>
    <row r="2161" spans="1:47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47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635</v>
      </c>
      <c r="K2161" s="155" t="s">
        <v>242</v>
      </c>
      <c r="L2161" s="17" t="s">
        <v>92</v>
      </c>
      <c r="M2161" s="13" t="s">
        <v>60</v>
      </c>
      <c r="N2161" s="13">
        <v>1</v>
      </c>
      <c r="O2161" s="13"/>
      <c r="P2161" s="33" t="str">
        <f t="shared" si="626"/>
        <v>MAIN UNIT</v>
      </c>
      <c r="Q2161" s="13" t="s">
        <v>61</v>
      </c>
      <c r="R2161" s="13" t="s">
        <v>62</v>
      </c>
      <c r="S2161" s="13" t="s">
        <v>50</v>
      </c>
      <c r="T2161" s="13" t="s">
        <v>88</v>
      </c>
      <c r="U2161" s="13" t="s">
        <v>70</v>
      </c>
      <c r="V2161" s="13" t="s">
        <v>71</v>
      </c>
      <c r="W2161" s="13" t="s">
        <v>64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  <c r="AU2161" s="22" t="s">
        <v>3240</v>
      </c>
    </row>
    <row r="2162" spans="1:47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47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635</v>
      </c>
      <c r="K2162" s="155" t="s">
        <v>242</v>
      </c>
      <c r="L2162" s="17" t="s">
        <v>67</v>
      </c>
      <c r="M2162" s="13" t="s">
        <v>60</v>
      </c>
      <c r="N2162" s="13">
        <v>3</v>
      </c>
      <c r="O2162" s="13"/>
      <c r="P2162" s="33" t="str">
        <f t="shared" si="626"/>
        <v>MAIN UNIT</v>
      </c>
      <c r="Q2162" s="13" t="s">
        <v>61</v>
      </c>
      <c r="R2162" s="13" t="s">
        <v>62</v>
      </c>
      <c r="S2162" s="13" t="s">
        <v>50</v>
      </c>
      <c r="T2162" s="13" t="s">
        <v>88</v>
      </c>
      <c r="U2162" s="13" t="s">
        <v>70</v>
      </c>
      <c r="V2162" s="13" t="s">
        <v>71</v>
      </c>
      <c r="W2162" s="13" t="s">
        <v>64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  <c r="AU2162" s="22" t="s">
        <v>3240</v>
      </c>
    </row>
    <row r="2163" spans="1:47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185</v>
      </c>
      <c r="F2163" s="13" t="s">
        <v>185</v>
      </c>
      <c r="G2163" s="152" t="s">
        <v>185</v>
      </c>
      <c r="H2163" s="155"/>
      <c r="I2163" s="33" t="str">
        <f t="shared" si="625"/>
        <v>Cancel</v>
      </c>
      <c r="J2163" s="186" t="s">
        <v>2362</v>
      </c>
      <c r="K2163" s="155" t="s">
        <v>2363</v>
      </c>
      <c r="L2163" s="17" t="s">
        <v>92</v>
      </c>
      <c r="M2163" s="13" t="s">
        <v>60</v>
      </c>
      <c r="N2163" s="13">
        <v>1</v>
      </c>
      <c r="O2163" s="13"/>
      <c r="P2163" s="33" t="str">
        <f t="shared" si="626"/>
        <v>MAIN UNIT</v>
      </c>
      <c r="Q2163" s="13" t="s">
        <v>68</v>
      </c>
      <c r="R2163" s="13" t="s">
        <v>62</v>
      </c>
      <c r="S2163" s="13" t="s">
        <v>50</v>
      </c>
      <c r="T2163" s="13" t="s">
        <v>88</v>
      </c>
      <c r="U2163" s="13" t="s">
        <v>70</v>
      </c>
      <c r="V2163" s="13" t="s">
        <v>169</v>
      </c>
      <c r="W2163" s="13" t="s">
        <v>64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499582152.5142017</v>
      </c>
      <c r="AJ2163" s="19">
        <f t="shared" si="630"/>
        <v>59520528.679470733</v>
      </c>
      <c r="AK2163" s="20">
        <f t="shared" si="631"/>
        <v>0.11914062257814291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  <c r="AU2163" s="22" t="s">
        <v>3240</v>
      </c>
    </row>
    <row r="2164" spans="1:47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185</v>
      </c>
      <c r="F2164" s="13" t="s">
        <v>185</v>
      </c>
      <c r="G2164" s="152" t="s">
        <v>185</v>
      </c>
      <c r="H2164" s="155"/>
      <c r="I2164" s="33" t="str">
        <f t="shared" si="625"/>
        <v>Cancel</v>
      </c>
      <c r="J2164" s="186" t="s">
        <v>2362</v>
      </c>
      <c r="K2164" s="155" t="s">
        <v>2363</v>
      </c>
      <c r="L2164" s="17" t="s">
        <v>67</v>
      </c>
      <c r="M2164" s="13" t="s">
        <v>60</v>
      </c>
      <c r="N2164" s="13">
        <v>1</v>
      </c>
      <c r="O2164" s="13"/>
      <c r="P2164" s="33" t="str">
        <f t="shared" si="626"/>
        <v>MAIN UNIT</v>
      </c>
      <c r="Q2164" s="13" t="s">
        <v>68</v>
      </c>
      <c r="R2164" s="13" t="s">
        <v>62</v>
      </c>
      <c r="S2164" s="13" t="s">
        <v>50</v>
      </c>
      <c r="T2164" s="13" t="s">
        <v>88</v>
      </c>
      <c r="U2164" s="13" t="s">
        <v>70</v>
      </c>
      <c r="V2164" s="13" t="s">
        <v>169</v>
      </c>
      <c r="W2164" s="13" t="s">
        <v>64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499582152.5142017</v>
      </c>
      <c r="AJ2164" s="19">
        <f t="shared" si="630"/>
        <v>59520528.679470733</v>
      </c>
      <c r="AK2164" s="20">
        <f t="shared" si="631"/>
        <v>0.11914062257814291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  <c r="AU2164" s="22" t="s">
        <v>3240</v>
      </c>
    </row>
    <row r="2165" spans="1:47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53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2137</v>
      </c>
      <c r="K2165" s="155" t="s">
        <v>2138</v>
      </c>
      <c r="L2165" s="17" t="s">
        <v>92</v>
      </c>
      <c r="M2165" s="13" t="s">
        <v>60</v>
      </c>
      <c r="N2165" s="13">
        <v>1</v>
      </c>
      <c r="O2165" s="13"/>
      <c r="P2165" s="33" t="str">
        <f t="shared" si="626"/>
        <v>MAIN UNIT</v>
      </c>
      <c r="Q2165" s="13" t="s">
        <v>68</v>
      </c>
      <c r="R2165" s="13" t="s">
        <v>62</v>
      </c>
      <c r="S2165" s="13" t="s">
        <v>50</v>
      </c>
      <c r="T2165" s="13" t="s">
        <v>93</v>
      </c>
      <c r="U2165" s="13" t="s">
        <v>70</v>
      </c>
      <c r="V2165" s="13" t="s">
        <v>1400</v>
      </c>
      <c r="W2165" s="13" t="s">
        <v>64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  <c r="AU2165" s="22" t="s">
        <v>3240</v>
      </c>
    </row>
    <row r="2166" spans="1:47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53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2137</v>
      </c>
      <c r="K2166" s="155" t="s">
        <v>2138</v>
      </c>
      <c r="L2166" s="17" t="s">
        <v>92</v>
      </c>
      <c r="M2166" s="13" t="s">
        <v>60</v>
      </c>
      <c r="N2166" s="13">
        <v>1</v>
      </c>
      <c r="O2166" s="13"/>
      <c r="P2166" s="33" t="str">
        <f t="shared" si="626"/>
        <v>MAIN UNIT</v>
      </c>
      <c r="Q2166" s="13" t="s">
        <v>68</v>
      </c>
      <c r="R2166" s="13" t="s">
        <v>62</v>
      </c>
      <c r="S2166" s="13" t="s">
        <v>50</v>
      </c>
      <c r="T2166" s="13" t="s">
        <v>93</v>
      </c>
      <c r="U2166" s="13" t="s">
        <v>70</v>
      </c>
      <c r="V2166" s="13" t="s">
        <v>1400</v>
      </c>
      <c r="W2166" s="13" t="s">
        <v>64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  <c r="AU2166" s="22" t="s">
        <v>3240</v>
      </c>
    </row>
    <row r="2167" spans="1:47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53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2137</v>
      </c>
      <c r="K2167" s="155" t="s">
        <v>2138</v>
      </c>
      <c r="L2167" s="17" t="s">
        <v>516</v>
      </c>
      <c r="M2167" s="13" t="s">
        <v>60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68</v>
      </c>
      <c r="R2167" s="13" t="s">
        <v>62</v>
      </c>
      <c r="S2167" s="13" t="s">
        <v>50</v>
      </c>
      <c r="T2167" s="13" t="s">
        <v>93</v>
      </c>
      <c r="U2167" s="13" t="s">
        <v>70</v>
      </c>
      <c r="V2167" s="13" t="s">
        <v>1400</v>
      </c>
      <c r="W2167" s="13" t="s">
        <v>64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  <c r="AU2167" s="22" t="s">
        <v>3240</v>
      </c>
    </row>
    <row r="2168" spans="1:47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53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2137</v>
      </c>
      <c r="K2168" s="155" t="s">
        <v>2138</v>
      </c>
      <c r="L2168" s="17" t="s">
        <v>865</v>
      </c>
      <c r="M2168" s="13" t="s">
        <v>377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68</v>
      </c>
      <c r="R2168" s="13" t="s">
        <v>62</v>
      </c>
      <c r="S2168" s="13" t="s">
        <v>50</v>
      </c>
      <c r="T2168" s="13" t="s">
        <v>93</v>
      </c>
      <c r="U2168" s="13" t="s">
        <v>70</v>
      </c>
      <c r="V2168" s="13" t="s">
        <v>1400</v>
      </c>
      <c r="W2168" s="13" t="s">
        <v>64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  <c r="AU2168" s="22" t="s">
        <v>3240</v>
      </c>
    </row>
    <row r="2169" spans="1:47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48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1272</v>
      </c>
      <c r="K2169" s="155" t="s">
        <v>1273</v>
      </c>
      <c r="L2169" s="17" t="s">
        <v>67</v>
      </c>
      <c r="M2169" s="13" t="s">
        <v>60</v>
      </c>
      <c r="N2169" s="13">
        <v>1</v>
      </c>
      <c r="O2169" s="13"/>
      <c r="P2169" s="33" t="str">
        <f t="shared" si="626"/>
        <v>MAIN UNIT</v>
      </c>
      <c r="Q2169" s="13" t="s">
        <v>61</v>
      </c>
      <c r="R2169" s="13" t="s">
        <v>62</v>
      </c>
      <c r="S2169" s="13" t="s">
        <v>50</v>
      </c>
      <c r="T2169" s="13" t="s">
        <v>88</v>
      </c>
      <c r="U2169" s="13" t="s">
        <v>89</v>
      </c>
      <c r="V2169" s="13" t="s">
        <v>84</v>
      </c>
      <c r="W2169" s="13" t="s">
        <v>64</v>
      </c>
      <c r="X2169" s="135">
        <v>670000</v>
      </c>
      <c r="Y2169" s="156" t="s">
        <v>1058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  <c r="AU2169" s="22" t="s">
        <v>3240</v>
      </c>
    </row>
    <row r="2170" spans="1:47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55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2510</v>
      </c>
      <c r="K2170" s="155" t="s">
        <v>1273</v>
      </c>
      <c r="L2170" s="17" t="s">
        <v>92</v>
      </c>
      <c r="M2170" s="13" t="s">
        <v>60</v>
      </c>
      <c r="N2170" s="13">
        <v>1</v>
      </c>
      <c r="O2170" s="13"/>
      <c r="P2170" s="33" t="str">
        <f t="shared" si="626"/>
        <v>MAIN UNIT</v>
      </c>
      <c r="Q2170" s="13" t="s">
        <v>61</v>
      </c>
      <c r="R2170" s="13" t="s">
        <v>62</v>
      </c>
      <c r="S2170" s="13" t="s">
        <v>50</v>
      </c>
      <c r="T2170" s="13" t="s">
        <v>88</v>
      </c>
      <c r="U2170" s="13" t="s">
        <v>89</v>
      </c>
      <c r="V2170" s="13" t="s">
        <v>84</v>
      </c>
      <c r="W2170" s="13" t="s">
        <v>64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  <c r="AU2170" s="22" t="s">
        <v>3240</v>
      </c>
    </row>
    <row r="2171" spans="1:47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48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1563</v>
      </c>
      <c r="K2171" s="155" t="s">
        <v>1564</v>
      </c>
      <c r="L2171" s="17" t="s">
        <v>92</v>
      </c>
      <c r="M2171" s="13" t="s">
        <v>60</v>
      </c>
      <c r="N2171" s="13">
        <v>1</v>
      </c>
      <c r="O2171" s="13"/>
      <c r="P2171" s="33" t="str">
        <f t="shared" si="626"/>
        <v>MAIN UNIT</v>
      </c>
      <c r="Q2171" s="13" t="s">
        <v>68</v>
      </c>
      <c r="R2171" s="13" t="s">
        <v>62</v>
      </c>
      <c r="S2171" s="13" t="s">
        <v>50</v>
      </c>
      <c r="T2171" s="13" t="s">
        <v>88</v>
      </c>
      <c r="U2171" s="13" t="s">
        <v>70</v>
      </c>
      <c r="V2171" s="13" t="s">
        <v>169</v>
      </c>
      <c r="W2171" s="13" t="s">
        <v>64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  <c r="AU2171" s="22" t="s">
        <v>3240</v>
      </c>
    </row>
    <row r="2172" spans="1:47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48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1563</v>
      </c>
      <c r="K2172" s="155" t="s">
        <v>1564</v>
      </c>
      <c r="L2172" s="17" t="s">
        <v>67</v>
      </c>
      <c r="M2172" s="13" t="s">
        <v>60</v>
      </c>
      <c r="N2172" s="13">
        <v>1</v>
      </c>
      <c r="O2172" s="13"/>
      <c r="P2172" s="33" t="str">
        <f t="shared" si="626"/>
        <v>MAIN UNIT</v>
      </c>
      <c r="Q2172" s="13" t="s">
        <v>68</v>
      </c>
      <c r="R2172" s="13" t="s">
        <v>62</v>
      </c>
      <c r="S2172" s="13" t="s">
        <v>50</v>
      </c>
      <c r="T2172" s="13" t="s">
        <v>88</v>
      </c>
      <c r="U2172" s="13" t="s">
        <v>70</v>
      </c>
      <c r="V2172" s="13" t="s">
        <v>169</v>
      </c>
      <c r="W2172" s="13" t="s">
        <v>64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  <c r="AU2172" s="22" t="s">
        <v>3240</v>
      </c>
    </row>
    <row r="2173" spans="1:47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54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2242</v>
      </c>
      <c r="K2173" s="155" t="s">
        <v>1564</v>
      </c>
      <c r="L2173" s="17" t="s">
        <v>92</v>
      </c>
      <c r="M2173" s="13" t="s">
        <v>60</v>
      </c>
      <c r="N2173" s="13">
        <v>1</v>
      </c>
      <c r="O2173" s="13"/>
      <c r="P2173" s="33" t="str">
        <f t="shared" si="626"/>
        <v>MAIN UNIT</v>
      </c>
      <c r="Q2173" s="13" t="s">
        <v>61</v>
      </c>
      <c r="R2173" s="13" t="s">
        <v>62</v>
      </c>
      <c r="S2173" s="13" t="s">
        <v>50</v>
      </c>
      <c r="T2173" s="13" t="s">
        <v>93</v>
      </c>
      <c r="U2173" s="13" t="s">
        <v>70</v>
      </c>
      <c r="V2173" s="13" t="s">
        <v>169</v>
      </c>
      <c r="W2173" s="13" t="s">
        <v>64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  <c r="AU2173" s="22" t="s">
        <v>3240</v>
      </c>
    </row>
    <row r="2174" spans="1:47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54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2242</v>
      </c>
      <c r="K2174" s="155" t="s">
        <v>1564</v>
      </c>
      <c r="L2174" s="17" t="s">
        <v>92</v>
      </c>
      <c r="M2174" s="13" t="s">
        <v>60</v>
      </c>
      <c r="N2174" s="13">
        <v>1</v>
      </c>
      <c r="O2174" s="13"/>
      <c r="P2174" s="33" t="str">
        <f t="shared" si="626"/>
        <v>MAIN UNIT</v>
      </c>
      <c r="Q2174" s="13" t="s">
        <v>61</v>
      </c>
      <c r="R2174" s="13" t="s">
        <v>62</v>
      </c>
      <c r="S2174" s="13" t="s">
        <v>50</v>
      </c>
      <c r="T2174" s="13" t="s">
        <v>93</v>
      </c>
      <c r="U2174" s="13" t="s">
        <v>70</v>
      </c>
      <c r="V2174" s="13" t="s">
        <v>169</v>
      </c>
      <c r="W2174" s="13" t="s">
        <v>64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  <c r="AU2174" s="22" t="s">
        <v>3240</v>
      </c>
    </row>
    <row r="2175" spans="1:47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54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2242</v>
      </c>
      <c r="K2175" s="155" t="s">
        <v>1564</v>
      </c>
      <c r="L2175" s="17" t="s">
        <v>67</v>
      </c>
      <c r="M2175" s="13" t="s">
        <v>60</v>
      </c>
      <c r="N2175" s="13">
        <v>1</v>
      </c>
      <c r="O2175" s="13"/>
      <c r="P2175" s="33" t="str">
        <f t="shared" si="626"/>
        <v>MAIN UNIT</v>
      </c>
      <c r="Q2175" s="13" t="s">
        <v>61</v>
      </c>
      <c r="R2175" s="13" t="s">
        <v>62</v>
      </c>
      <c r="S2175" s="13" t="s">
        <v>50</v>
      </c>
      <c r="T2175" s="13" t="s">
        <v>93</v>
      </c>
      <c r="U2175" s="13" t="s">
        <v>70</v>
      </c>
      <c r="V2175" s="13" t="s">
        <v>169</v>
      </c>
      <c r="W2175" s="13" t="s">
        <v>64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  <c r="AU2175" s="22" t="s">
        <v>3240</v>
      </c>
    </row>
    <row r="2176" spans="1:47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54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2242</v>
      </c>
      <c r="K2176" s="155" t="s">
        <v>1564</v>
      </c>
      <c r="L2176" s="17" t="s">
        <v>67</v>
      </c>
      <c r="M2176" s="13" t="s">
        <v>60</v>
      </c>
      <c r="N2176" s="13">
        <v>1</v>
      </c>
      <c r="O2176" s="13"/>
      <c r="P2176" s="33" t="str">
        <f t="shared" si="626"/>
        <v>MAIN UNIT</v>
      </c>
      <c r="Q2176" s="13" t="s">
        <v>61</v>
      </c>
      <c r="R2176" s="13" t="s">
        <v>62</v>
      </c>
      <c r="S2176" s="13" t="s">
        <v>50</v>
      </c>
      <c r="T2176" s="13" t="s">
        <v>93</v>
      </c>
      <c r="U2176" s="13" t="s">
        <v>70</v>
      </c>
      <c r="V2176" s="13" t="s">
        <v>169</v>
      </c>
      <c r="W2176" s="13" t="s">
        <v>64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  <c r="AU2176" s="22" t="s">
        <v>3240</v>
      </c>
    </row>
    <row r="2177" spans="1:47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55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2474</v>
      </c>
      <c r="K2177" s="155" t="s">
        <v>2475</v>
      </c>
      <c r="L2177" s="17" t="s">
        <v>92</v>
      </c>
      <c r="M2177" s="13" t="s">
        <v>60</v>
      </c>
      <c r="N2177" s="13">
        <v>1</v>
      </c>
      <c r="O2177" s="13"/>
      <c r="P2177" s="33" t="str">
        <f t="shared" si="626"/>
        <v>MAIN UNIT</v>
      </c>
      <c r="Q2177" s="13" t="s">
        <v>68</v>
      </c>
      <c r="R2177" s="13" t="s">
        <v>62</v>
      </c>
      <c r="S2177" s="13" t="s">
        <v>50</v>
      </c>
      <c r="T2177" s="13" t="s">
        <v>88</v>
      </c>
      <c r="U2177" s="13" t="s">
        <v>70</v>
      </c>
      <c r="V2177" s="13" t="s">
        <v>94</v>
      </c>
      <c r="W2177" s="13" t="s">
        <v>64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  <c r="AU2177" s="22" t="s">
        <v>3240</v>
      </c>
    </row>
    <row r="2178" spans="1:47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54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2159</v>
      </c>
      <c r="K2178" s="155" t="s">
        <v>2160</v>
      </c>
      <c r="L2178" s="17" t="s">
        <v>67</v>
      </c>
      <c r="M2178" s="13" t="s">
        <v>60</v>
      </c>
      <c r="N2178" s="13">
        <v>1</v>
      </c>
      <c r="O2178" s="13"/>
      <c r="P2178" s="33" t="str">
        <f t="shared" si="626"/>
        <v>MAIN UNIT</v>
      </c>
      <c r="Q2178" s="13" t="s">
        <v>68</v>
      </c>
      <c r="R2178" s="13" t="s">
        <v>62</v>
      </c>
      <c r="S2178" s="13" t="s">
        <v>50</v>
      </c>
      <c r="T2178" s="13" t="s">
        <v>88</v>
      </c>
      <c r="U2178" s="13" t="s">
        <v>70</v>
      </c>
      <c r="V2178" s="13" t="s">
        <v>94</v>
      </c>
      <c r="W2178" s="13" t="s">
        <v>64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  <c r="AU2178" s="22" t="s">
        <v>3240</v>
      </c>
    </row>
    <row r="2179" spans="1:47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54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2159</v>
      </c>
      <c r="K2179" s="155" t="s">
        <v>2160</v>
      </c>
      <c r="L2179" s="17" t="s">
        <v>92</v>
      </c>
      <c r="M2179" s="13" t="s">
        <v>60</v>
      </c>
      <c r="N2179" s="13">
        <v>1</v>
      </c>
      <c r="O2179" s="13"/>
      <c r="P2179" s="33" t="str">
        <f t="shared" si="626"/>
        <v>MAIN UNIT</v>
      </c>
      <c r="Q2179" s="13" t="s">
        <v>68</v>
      </c>
      <c r="R2179" s="13" t="s">
        <v>62</v>
      </c>
      <c r="S2179" s="13" t="s">
        <v>50</v>
      </c>
      <c r="T2179" s="13" t="s">
        <v>88</v>
      </c>
      <c r="U2179" s="13" t="s">
        <v>70</v>
      </c>
      <c r="V2179" s="13" t="s">
        <v>94</v>
      </c>
      <c r="W2179" s="13" t="s">
        <v>64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  <c r="AU2179" s="22" t="s">
        <v>3240</v>
      </c>
    </row>
    <row r="2180" spans="1:47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3130</v>
      </c>
      <c r="K2180" s="29" t="s">
        <v>3131</v>
      </c>
      <c r="L2180" s="17" t="s">
        <v>67</v>
      </c>
      <c r="M2180" s="22" t="s">
        <v>60</v>
      </c>
      <c r="N2180" s="22">
        <v>1</v>
      </c>
      <c r="O2180" s="22"/>
      <c r="P2180" s="33" t="str">
        <f t="shared" si="626"/>
        <v>MAIN UNIT</v>
      </c>
      <c r="Q2180" s="13" t="s">
        <v>68</v>
      </c>
      <c r="R2180" s="22" t="s">
        <v>62</v>
      </c>
      <c r="S2180" s="22" t="s">
        <v>50</v>
      </c>
      <c r="T2180" s="22" t="s">
        <v>88</v>
      </c>
      <c r="U2180" s="22" t="s">
        <v>70</v>
      </c>
      <c r="V2180" s="22" t="s">
        <v>1400</v>
      </c>
      <c r="W2180" s="22" t="s">
        <v>64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  <c r="AU2180" s="22" t="s">
        <v>3240</v>
      </c>
    </row>
    <row r="2181" spans="1:47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3130</v>
      </c>
      <c r="K2181" s="29" t="s">
        <v>3131</v>
      </c>
      <c r="L2181" s="17" t="s">
        <v>67</v>
      </c>
      <c r="M2181" s="22" t="s">
        <v>60</v>
      </c>
      <c r="N2181" s="22">
        <v>1</v>
      </c>
      <c r="O2181" s="22"/>
      <c r="P2181" s="33" t="str">
        <f t="shared" si="626"/>
        <v>MAIN UNIT</v>
      </c>
      <c r="Q2181" s="13" t="s">
        <v>68</v>
      </c>
      <c r="R2181" s="22" t="s">
        <v>62</v>
      </c>
      <c r="S2181" s="22" t="s">
        <v>50</v>
      </c>
      <c r="T2181" s="22" t="s">
        <v>88</v>
      </c>
      <c r="U2181" s="22" t="s">
        <v>70</v>
      </c>
      <c r="V2181" s="22" t="s">
        <v>1400</v>
      </c>
      <c r="W2181" s="22" t="s">
        <v>64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  <c r="AU2181" s="22" t="s">
        <v>3240</v>
      </c>
    </row>
    <row r="2182" spans="1:47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41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86</v>
      </c>
      <c r="K2182" s="155" t="s">
        <v>87</v>
      </c>
      <c r="L2182" s="17" t="s">
        <v>59</v>
      </c>
      <c r="M2182" s="13" t="s">
        <v>60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61</v>
      </c>
      <c r="R2182" s="13" t="s">
        <v>62</v>
      </c>
      <c r="S2182" s="13" t="s">
        <v>50</v>
      </c>
      <c r="T2182" s="13" t="s">
        <v>88</v>
      </c>
      <c r="U2182" s="13" t="s">
        <v>89</v>
      </c>
      <c r="V2182" s="13" t="s">
        <v>84</v>
      </c>
      <c r="W2182" s="13" t="s">
        <v>64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  <c r="AU2182" s="22" t="s">
        <v>3240</v>
      </c>
    </row>
    <row r="2183" spans="1:47" s="12" customFormat="1">
      <c r="A2183" s="33" t="str">
        <f t="shared" si="643"/>
        <v>cancel</v>
      </c>
      <c r="B2183" s="152"/>
      <c r="C2183" s="152" t="s">
        <v>185</v>
      </c>
      <c r="D2183" s="33" t="str">
        <f t="shared" si="644"/>
        <v/>
      </c>
      <c r="E2183" s="33" t="s">
        <v>185</v>
      </c>
      <c r="F2183" s="13" t="s">
        <v>185</v>
      </c>
      <c r="G2183" s="152" t="s">
        <v>185</v>
      </c>
      <c r="H2183" s="155"/>
      <c r="I2183" s="33" t="str">
        <f t="shared" si="645"/>
        <v>Cancel</v>
      </c>
      <c r="J2183" s="186" t="s">
        <v>2641</v>
      </c>
      <c r="K2183" s="155" t="s">
        <v>2642</v>
      </c>
      <c r="L2183" s="17" t="s">
        <v>67</v>
      </c>
      <c r="M2183" s="13" t="s">
        <v>60</v>
      </c>
      <c r="N2183" s="13">
        <v>1</v>
      </c>
      <c r="O2183" s="13"/>
      <c r="P2183" s="33" t="str">
        <f t="shared" si="646"/>
        <v>MAIN UNIT</v>
      </c>
      <c r="Q2183" s="13" t="s">
        <v>61</v>
      </c>
      <c r="R2183" s="13" t="s">
        <v>62</v>
      </c>
      <c r="S2183" s="13" t="s">
        <v>50</v>
      </c>
      <c r="T2183" s="13" t="s">
        <v>88</v>
      </c>
      <c r="U2183" s="13" t="s">
        <v>89</v>
      </c>
      <c r="V2183" s="13" t="s">
        <v>84</v>
      </c>
      <c r="W2183" s="13" t="s">
        <v>64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499582152.5142017</v>
      </c>
      <c r="AJ2183" s="19">
        <f t="shared" si="650"/>
        <v>59520528.679470733</v>
      </c>
      <c r="AK2183" s="20">
        <f t="shared" si="651"/>
        <v>0.11914062257814291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  <c r="AU2183" s="22" t="s">
        <v>3240</v>
      </c>
    </row>
    <row r="2184" spans="1:47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53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1614</v>
      </c>
      <c r="K2184" s="155" t="s">
        <v>1615</v>
      </c>
      <c r="L2184" s="17" t="s">
        <v>67</v>
      </c>
      <c r="M2184" s="13" t="s">
        <v>60</v>
      </c>
      <c r="N2184" s="13">
        <v>1</v>
      </c>
      <c r="O2184" s="13"/>
      <c r="P2184" s="33" t="str">
        <f t="shared" si="646"/>
        <v>MAIN UNIT</v>
      </c>
      <c r="Q2184" s="13" t="s">
        <v>61</v>
      </c>
      <c r="R2184" s="13" t="s">
        <v>62</v>
      </c>
      <c r="S2184" s="13" t="s">
        <v>50</v>
      </c>
      <c r="T2184" s="13" t="s">
        <v>88</v>
      </c>
      <c r="U2184" s="13" t="s">
        <v>89</v>
      </c>
      <c r="V2184" s="13" t="s">
        <v>84</v>
      </c>
      <c r="W2184" s="13" t="s">
        <v>64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  <c r="AU2184" s="22" t="s">
        <v>3240</v>
      </c>
    </row>
    <row r="2185" spans="1:47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47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944</v>
      </c>
      <c r="K2185" s="155" t="s">
        <v>945</v>
      </c>
      <c r="L2185" s="17" t="s">
        <v>92</v>
      </c>
      <c r="M2185" s="13" t="s">
        <v>60</v>
      </c>
      <c r="N2185" s="13">
        <v>1</v>
      </c>
      <c r="O2185" s="13"/>
      <c r="P2185" s="33" t="str">
        <f t="shared" si="646"/>
        <v>MAIN UNIT</v>
      </c>
      <c r="Q2185" s="13" t="s">
        <v>68</v>
      </c>
      <c r="R2185" s="13" t="s">
        <v>62</v>
      </c>
      <c r="S2185" s="13" t="s">
        <v>49</v>
      </c>
      <c r="T2185" s="13" t="s">
        <v>78</v>
      </c>
      <c r="U2185" s="13" t="s">
        <v>79</v>
      </c>
      <c r="V2185" s="13" t="s">
        <v>672</v>
      </c>
      <c r="W2185" s="13" t="s">
        <v>64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  <c r="AU2185" s="22" t="s">
        <v>3750</v>
      </c>
    </row>
    <row r="2186" spans="1:47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47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944</v>
      </c>
      <c r="K2186" s="155" t="s">
        <v>945</v>
      </c>
      <c r="L2186" s="17" t="s">
        <v>67</v>
      </c>
      <c r="M2186" s="13" t="s">
        <v>60</v>
      </c>
      <c r="N2186" s="13">
        <v>1</v>
      </c>
      <c r="O2186" s="13"/>
      <c r="P2186" s="33" t="str">
        <f t="shared" si="646"/>
        <v>MAIN UNIT</v>
      </c>
      <c r="Q2186" s="13" t="s">
        <v>68</v>
      </c>
      <c r="R2186" s="13" t="s">
        <v>62</v>
      </c>
      <c r="S2186" s="13" t="s">
        <v>49</v>
      </c>
      <c r="T2186" s="13" t="s">
        <v>78</v>
      </c>
      <c r="U2186" s="13" t="s">
        <v>79</v>
      </c>
      <c r="V2186" s="13" t="s">
        <v>672</v>
      </c>
      <c r="W2186" s="13" t="s">
        <v>64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  <c r="AU2186" s="22" t="s">
        <v>3750</v>
      </c>
    </row>
    <row r="2187" spans="1:47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41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2835</v>
      </c>
      <c r="K2187" s="155" t="s">
        <v>2836</v>
      </c>
      <c r="L2187" s="17" t="s">
        <v>2837</v>
      </c>
      <c r="M2187" s="13" t="s">
        <v>2832</v>
      </c>
      <c r="N2187" s="13">
        <v>1</v>
      </c>
      <c r="O2187" s="13"/>
      <c r="P2187" s="33" t="str">
        <f t="shared" si="646"/>
        <v>MAIN UNIT</v>
      </c>
      <c r="Q2187" s="13" t="s">
        <v>61</v>
      </c>
      <c r="R2187" s="13" t="s">
        <v>2055</v>
      </c>
      <c r="S2187" s="13" t="s">
        <v>51</v>
      </c>
      <c r="T2187" s="13" t="s">
        <v>936</v>
      </c>
      <c r="U2187" s="13" t="s">
        <v>149</v>
      </c>
      <c r="V2187" s="13" t="s">
        <v>2828</v>
      </c>
      <c r="W2187" s="13" t="s">
        <v>64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  <c r="AU2187" s="22" t="s">
        <v>3240</v>
      </c>
    </row>
    <row r="2188" spans="1:47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47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912</v>
      </c>
      <c r="K2188" s="155" t="s">
        <v>913</v>
      </c>
      <c r="L2188" s="17" t="s">
        <v>92</v>
      </c>
      <c r="M2188" s="13" t="s">
        <v>60</v>
      </c>
      <c r="N2188" s="13">
        <v>1</v>
      </c>
      <c r="O2188" s="13"/>
      <c r="P2188" s="33" t="str">
        <f t="shared" si="646"/>
        <v>MAIN UNIT</v>
      </c>
      <c r="Q2188" s="13" t="s">
        <v>68</v>
      </c>
      <c r="R2188" s="13" t="s">
        <v>62</v>
      </c>
      <c r="S2188" s="13" t="s">
        <v>49</v>
      </c>
      <c r="T2188" s="13" t="s">
        <v>78</v>
      </c>
      <c r="U2188" s="13" t="s">
        <v>79</v>
      </c>
      <c r="V2188" s="13" t="s">
        <v>106</v>
      </c>
      <c r="W2188" s="13" t="s">
        <v>64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  <c r="AU2188" s="22" t="s">
        <v>3750</v>
      </c>
    </row>
    <row r="2189" spans="1:47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55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2573</v>
      </c>
      <c r="K2189" s="155" t="s">
        <v>913</v>
      </c>
      <c r="L2189" s="17" t="s">
        <v>92</v>
      </c>
      <c r="M2189" s="13" t="s">
        <v>60</v>
      </c>
      <c r="N2189" s="13">
        <v>1</v>
      </c>
      <c r="O2189" s="13"/>
      <c r="P2189" s="33" t="str">
        <f t="shared" si="646"/>
        <v>MAIN UNIT</v>
      </c>
      <c r="Q2189" s="13" t="s">
        <v>61</v>
      </c>
      <c r="R2189" s="13" t="s">
        <v>62</v>
      </c>
      <c r="S2189" s="13" t="s">
        <v>49</v>
      </c>
      <c r="T2189" s="13" t="s">
        <v>1071</v>
      </c>
      <c r="U2189" s="13" t="s">
        <v>2574</v>
      </c>
      <c r="V2189" s="13" t="s">
        <v>80</v>
      </c>
      <c r="W2189" s="13" t="s">
        <v>109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  <c r="AU2189" s="22" t="s">
        <v>3240</v>
      </c>
    </row>
    <row r="2190" spans="1:47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48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1363</v>
      </c>
      <c r="K2190" s="155" t="s">
        <v>1364</v>
      </c>
      <c r="L2190" s="17" t="s">
        <v>67</v>
      </c>
      <c r="M2190" s="13" t="s">
        <v>60</v>
      </c>
      <c r="N2190" s="13">
        <v>1</v>
      </c>
      <c r="O2190" s="13"/>
      <c r="P2190" s="33" t="str">
        <f t="shared" si="646"/>
        <v>MAIN UNIT</v>
      </c>
      <c r="Q2190" s="13" t="s">
        <v>61</v>
      </c>
      <c r="R2190" s="13" t="s">
        <v>62</v>
      </c>
      <c r="S2190" s="13" t="s">
        <v>49</v>
      </c>
      <c r="T2190" s="13" t="s">
        <v>78</v>
      </c>
      <c r="U2190" s="13" t="s">
        <v>79</v>
      </c>
      <c r="V2190" s="13" t="s">
        <v>1365</v>
      </c>
      <c r="W2190" s="13" t="s">
        <v>1105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  <c r="AU2190" s="22" t="s">
        <v>3752</v>
      </c>
    </row>
    <row r="2191" spans="1:47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48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1363</v>
      </c>
      <c r="K2191" s="155" t="s">
        <v>1364</v>
      </c>
      <c r="L2191" s="17" t="s">
        <v>67</v>
      </c>
      <c r="M2191" s="13" t="s">
        <v>60</v>
      </c>
      <c r="N2191" s="13">
        <v>1</v>
      </c>
      <c r="O2191" s="13"/>
      <c r="P2191" s="33" t="str">
        <f t="shared" si="646"/>
        <v>MAIN UNIT</v>
      </c>
      <c r="Q2191" s="13" t="s">
        <v>61</v>
      </c>
      <c r="R2191" s="13" t="s">
        <v>62</v>
      </c>
      <c r="S2191" s="13" t="s">
        <v>49</v>
      </c>
      <c r="T2191" s="13" t="s">
        <v>78</v>
      </c>
      <c r="U2191" s="13" t="s">
        <v>79</v>
      </c>
      <c r="V2191" s="13" t="s">
        <v>1365</v>
      </c>
      <c r="W2191" s="13" t="s">
        <v>1105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  <c r="AU2191" s="22" t="s">
        <v>3752</v>
      </c>
    </row>
    <row r="2192" spans="1:47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48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1363</v>
      </c>
      <c r="K2192" s="155" t="s">
        <v>1364</v>
      </c>
      <c r="L2192" s="17" t="s">
        <v>92</v>
      </c>
      <c r="M2192" s="13" t="s">
        <v>60</v>
      </c>
      <c r="N2192" s="13">
        <v>1</v>
      </c>
      <c r="O2192" s="13"/>
      <c r="P2192" s="33" t="str">
        <f t="shared" si="646"/>
        <v>MAIN UNIT</v>
      </c>
      <c r="Q2192" s="13" t="s">
        <v>61</v>
      </c>
      <c r="R2192" s="13" t="s">
        <v>62</v>
      </c>
      <c r="S2192" s="13" t="s">
        <v>49</v>
      </c>
      <c r="T2192" s="13" t="s">
        <v>78</v>
      </c>
      <c r="U2192" s="13" t="s">
        <v>79</v>
      </c>
      <c r="V2192" s="13" t="s">
        <v>1365</v>
      </c>
      <c r="W2192" s="13" t="s">
        <v>1105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  <c r="AU2192" s="22" t="s">
        <v>3752</v>
      </c>
    </row>
    <row r="2193" spans="1:47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48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1436</v>
      </c>
      <c r="K2193" s="155" t="s">
        <v>1437</v>
      </c>
      <c r="L2193" s="17" t="s">
        <v>67</v>
      </c>
      <c r="M2193" s="13" t="s">
        <v>60</v>
      </c>
      <c r="N2193" s="13">
        <v>1</v>
      </c>
      <c r="O2193" s="13"/>
      <c r="P2193" s="33" t="str">
        <f t="shared" si="646"/>
        <v>MAIN UNIT</v>
      </c>
      <c r="Q2193" s="13" t="s">
        <v>61</v>
      </c>
      <c r="R2193" s="13" t="s">
        <v>62</v>
      </c>
      <c r="S2193" s="13" t="s">
        <v>49</v>
      </c>
      <c r="T2193" s="13" t="s">
        <v>78</v>
      </c>
      <c r="U2193" s="13" t="s">
        <v>79</v>
      </c>
      <c r="V2193" s="13" t="s">
        <v>1407</v>
      </c>
      <c r="W2193" s="13" t="s">
        <v>109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  <c r="AU2193" s="22" t="s">
        <v>3752</v>
      </c>
    </row>
    <row r="2194" spans="1:47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48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1436</v>
      </c>
      <c r="K2194" s="155" t="s">
        <v>1437</v>
      </c>
      <c r="L2194" s="17" t="s">
        <v>67</v>
      </c>
      <c r="M2194" s="13" t="s">
        <v>60</v>
      </c>
      <c r="N2194" s="13">
        <v>1</v>
      </c>
      <c r="O2194" s="13"/>
      <c r="P2194" s="33" t="str">
        <f t="shared" si="646"/>
        <v>MAIN UNIT</v>
      </c>
      <c r="Q2194" s="13" t="s">
        <v>61</v>
      </c>
      <c r="R2194" s="13" t="s">
        <v>62</v>
      </c>
      <c r="S2194" s="13" t="s">
        <v>49</v>
      </c>
      <c r="T2194" s="13" t="s">
        <v>78</v>
      </c>
      <c r="U2194" s="13" t="s">
        <v>79</v>
      </c>
      <c r="V2194" s="13" t="s">
        <v>1407</v>
      </c>
      <c r="W2194" s="13" t="s">
        <v>109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  <c r="AU2194" s="22" t="s">
        <v>3752</v>
      </c>
    </row>
    <row r="2195" spans="1:47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48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1436</v>
      </c>
      <c r="K2195" s="155" t="s">
        <v>1437</v>
      </c>
      <c r="L2195" s="17" t="s">
        <v>92</v>
      </c>
      <c r="M2195" s="13" t="s">
        <v>60</v>
      </c>
      <c r="N2195" s="13">
        <v>1</v>
      </c>
      <c r="O2195" s="13"/>
      <c r="P2195" s="33" t="str">
        <f t="shared" si="646"/>
        <v>MAIN UNIT</v>
      </c>
      <c r="Q2195" s="13" t="s">
        <v>61</v>
      </c>
      <c r="R2195" s="13" t="s">
        <v>62</v>
      </c>
      <c r="S2195" s="13" t="s">
        <v>49</v>
      </c>
      <c r="T2195" s="13" t="s">
        <v>78</v>
      </c>
      <c r="U2195" s="13" t="s">
        <v>79</v>
      </c>
      <c r="V2195" s="13" t="s">
        <v>1407</v>
      </c>
      <c r="W2195" s="13" t="s">
        <v>109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  <c r="AU2195" s="22" t="s">
        <v>3752</v>
      </c>
    </row>
    <row r="2196" spans="1:47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53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1886</v>
      </c>
      <c r="K2196" s="155" t="s">
        <v>1437</v>
      </c>
      <c r="L2196" s="17" t="s">
        <v>1301</v>
      </c>
      <c r="M2196" s="13" t="s">
        <v>60</v>
      </c>
      <c r="N2196" s="13">
        <v>1</v>
      </c>
      <c r="O2196" s="13"/>
      <c r="P2196" s="33" t="str">
        <f t="shared" si="646"/>
        <v>MAIN UNIT</v>
      </c>
      <c r="Q2196" s="13" t="s">
        <v>61</v>
      </c>
      <c r="R2196" s="13" t="s">
        <v>62</v>
      </c>
      <c r="S2196" s="13" t="s">
        <v>49</v>
      </c>
      <c r="T2196" s="13" t="s">
        <v>78</v>
      </c>
      <c r="U2196" s="13" t="s">
        <v>79</v>
      </c>
      <c r="V2196" s="13" t="s">
        <v>1407</v>
      </c>
      <c r="W2196" s="13" t="s">
        <v>109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  <c r="AU2196" s="22" t="s">
        <v>3752</v>
      </c>
    </row>
    <row r="2197" spans="1:47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53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1886</v>
      </c>
      <c r="K2197" s="155" t="s">
        <v>1437</v>
      </c>
      <c r="L2197" s="17" t="s">
        <v>1301</v>
      </c>
      <c r="M2197" s="13" t="s">
        <v>60</v>
      </c>
      <c r="N2197" s="13">
        <v>1</v>
      </c>
      <c r="O2197" s="13"/>
      <c r="P2197" s="33" t="str">
        <f t="shared" si="646"/>
        <v>MAIN UNIT</v>
      </c>
      <c r="Q2197" s="13" t="s">
        <v>61</v>
      </c>
      <c r="R2197" s="13" t="s">
        <v>62</v>
      </c>
      <c r="S2197" s="13" t="s">
        <v>49</v>
      </c>
      <c r="T2197" s="13" t="s">
        <v>78</v>
      </c>
      <c r="U2197" s="13" t="s">
        <v>79</v>
      </c>
      <c r="V2197" s="13" t="s">
        <v>1407</v>
      </c>
      <c r="W2197" s="13" t="s">
        <v>109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  <c r="AU2197" s="22" t="s">
        <v>3752</v>
      </c>
    </row>
    <row r="2198" spans="1:47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53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1886</v>
      </c>
      <c r="K2198" s="155" t="s">
        <v>1437</v>
      </c>
      <c r="L2198" s="17" t="s">
        <v>1301</v>
      </c>
      <c r="M2198" s="13" t="s">
        <v>60</v>
      </c>
      <c r="N2198" s="13">
        <v>1</v>
      </c>
      <c r="O2198" s="13"/>
      <c r="P2198" s="33" t="str">
        <f t="shared" si="646"/>
        <v>MAIN UNIT</v>
      </c>
      <c r="Q2198" s="13" t="s">
        <v>61</v>
      </c>
      <c r="R2198" s="13" t="s">
        <v>62</v>
      </c>
      <c r="S2198" s="13" t="s">
        <v>49</v>
      </c>
      <c r="T2198" s="13" t="s">
        <v>78</v>
      </c>
      <c r="U2198" s="13" t="s">
        <v>79</v>
      </c>
      <c r="V2198" s="13" t="s">
        <v>1407</v>
      </c>
      <c r="W2198" s="13" t="s">
        <v>109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  <c r="AU2198" s="22" t="s">
        <v>3752</v>
      </c>
    </row>
    <row r="2199" spans="1:47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54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2144</v>
      </c>
      <c r="K2199" s="155" t="s">
        <v>1437</v>
      </c>
      <c r="L2199" s="17" t="s">
        <v>1301</v>
      </c>
      <c r="M2199" s="13" t="s">
        <v>60</v>
      </c>
      <c r="N2199" s="13">
        <v>1</v>
      </c>
      <c r="O2199" s="13"/>
      <c r="P2199" s="33" t="str">
        <f t="shared" si="646"/>
        <v>MAIN UNIT</v>
      </c>
      <c r="Q2199" s="13" t="s">
        <v>61</v>
      </c>
      <c r="R2199" s="13" t="s">
        <v>62</v>
      </c>
      <c r="S2199" s="13" t="s">
        <v>49</v>
      </c>
      <c r="T2199" s="13" t="s">
        <v>78</v>
      </c>
      <c r="U2199" s="13" t="s">
        <v>79</v>
      </c>
      <c r="V2199" s="13" t="s">
        <v>1407</v>
      </c>
      <c r="W2199" s="13" t="s">
        <v>109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  <c r="AU2199" s="22" t="s">
        <v>3752</v>
      </c>
    </row>
    <row r="2200" spans="1:47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54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2144</v>
      </c>
      <c r="K2200" s="155" t="s">
        <v>1437</v>
      </c>
      <c r="L2200" s="17" t="s">
        <v>1301</v>
      </c>
      <c r="M2200" s="13" t="s">
        <v>60</v>
      </c>
      <c r="N2200" s="13">
        <v>1</v>
      </c>
      <c r="O2200" s="13"/>
      <c r="P2200" s="33" t="str">
        <f t="shared" si="646"/>
        <v>MAIN UNIT</v>
      </c>
      <c r="Q2200" s="13" t="s">
        <v>61</v>
      </c>
      <c r="R2200" s="13" t="s">
        <v>62</v>
      </c>
      <c r="S2200" s="13" t="s">
        <v>49</v>
      </c>
      <c r="T2200" s="13" t="s">
        <v>78</v>
      </c>
      <c r="U2200" s="13" t="s">
        <v>79</v>
      </c>
      <c r="V2200" s="13" t="s">
        <v>1407</v>
      </c>
      <c r="W2200" s="13" t="s">
        <v>109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  <c r="AU2200" s="22" t="s">
        <v>3752</v>
      </c>
    </row>
    <row r="2201" spans="1:47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54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2144</v>
      </c>
      <c r="K2201" s="155" t="s">
        <v>1437</v>
      </c>
      <c r="L2201" s="17" t="s">
        <v>1301</v>
      </c>
      <c r="M2201" s="13" t="s">
        <v>60</v>
      </c>
      <c r="N2201" s="13">
        <v>1</v>
      </c>
      <c r="O2201" s="13"/>
      <c r="P2201" s="33" t="str">
        <f t="shared" si="646"/>
        <v>MAIN UNIT</v>
      </c>
      <c r="Q2201" s="13" t="s">
        <v>61</v>
      </c>
      <c r="R2201" s="13" t="s">
        <v>62</v>
      </c>
      <c r="S2201" s="13" t="s">
        <v>49</v>
      </c>
      <c r="T2201" s="13" t="s">
        <v>78</v>
      </c>
      <c r="U2201" s="13" t="s">
        <v>79</v>
      </c>
      <c r="V2201" s="13" t="s">
        <v>1407</v>
      </c>
      <c r="W2201" s="13" t="s">
        <v>109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  <c r="AU2201" s="22" t="s">
        <v>3752</v>
      </c>
    </row>
    <row r="2202" spans="1:47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54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2156</v>
      </c>
      <c r="K2202" s="155" t="s">
        <v>1437</v>
      </c>
      <c r="L2202" s="17" t="s">
        <v>92</v>
      </c>
      <c r="M2202" s="13" t="s">
        <v>60</v>
      </c>
      <c r="N2202" s="13">
        <v>1</v>
      </c>
      <c r="O2202" s="13"/>
      <c r="P2202" s="33" t="str">
        <f t="shared" si="646"/>
        <v>MAIN UNIT</v>
      </c>
      <c r="Q2202" s="13" t="s">
        <v>61</v>
      </c>
      <c r="R2202" s="13" t="s">
        <v>62</v>
      </c>
      <c r="S2202" s="13" t="s">
        <v>49</v>
      </c>
      <c r="T2202" s="13" t="s">
        <v>78</v>
      </c>
      <c r="U2202" s="13" t="s">
        <v>79</v>
      </c>
      <c r="V2202" s="13" t="s">
        <v>1407</v>
      </c>
      <c r="W2202" s="13" t="s">
        <v>109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  <c r="AU2202" s="22" t="s">
        <v>3752</v>
      </c>
    </row>
    <row r="2203" spans="1:47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54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2156</v>
      </c>
      <c r="K2203" s="155" t="s">
        <v>1437</v>
      </c>
      <c r="L2203" s="17" t="s">
        <v>92</v>
      </c>
      <c r="M2203" s="13" t="s">
        <v>60</v>
      </c>
      <c r="N2203" s="13">
        <v>1</v>
      </c>
      <c r="O2203" s="13"/>
      <c r="P2203" s="33" t="str">
        <f t="shared" si="646"/>
        <v>MAIN UNIT</v>
      </c>
      <c r="Q2203" s="13" t="s">
        <v>61</v>
      </c>
      <c r="R2203" s="13" t="s">
        <v>62</v>
      </c>
      <c r="S2203" s="13" t="s">
        <v>49</v>
      </c>
      <c r="T2203" s="13" t="s">
        <v>78</v>
      </c>
      <c r="U2203" s="13" t="s">
        <v>79</v>
      </c>
      <c r="V2203" s="13" t="s">
        <v>1407</v>
      </c>
      <c r="W2203" s="13" t="s">
        <v>109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  <c r="AU2203" s="22" t="s">
        <v>3752</v>
      </c>
    </row>
    <row r="2204" spans="1:47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54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2156</v>
      </c>
      <c r="K2204" s="155" t="s">
        <v>1437</v>
      </c>
      <c r="L2204" s="17" t="s">
        <v>67</v>
      </c>
      <c r="M2204" s="13" t="s">
        <v>60</v>
      </c>
      <c r="N2204" s="13">
        <v>1</v>
      </c>
      <c r="O2204" s="13"/>
      <c r="P2204" s="33" t="str">
        <f t="shared" si="646"/>
        <v>MAIN UNIT</v>
      </c>
      <c r="Q2204" s="13" t="s">
        <v>61</v>
      </c>
      <c r="R2204" s="13" t="s">
        <v>62</v>
      </c>
      <c r="S2204" s="13" t="s">
        <v>49</v>
      </c>
      <c r="T2204" s="13" t="s">
        <v>78</v>
      </c>
      <c r="U2204" s="13" t="s">
        <v>79</v>
      </c>
      <c r="V2204" s="13" t="s">
        <v>1407</v>
      </c>
      <c r="W2204" s="13" t="s">
        <v>109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  <c r="AU2204" s="22" t="s">
        <v>3752</v>
      </c>
    </row>
    <row r="2205" spans="1:47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54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2156</v>
      </c>
      <c r="K2205" s="155" t="s">
        <v>1437</v>
      </c>
      <c r="L2205" s="17" t="s">
        <v>67</v>
      </c>
      <c r="M2205" s="13" t="s">
        <v>60</v>
      </c>
      <c r="N2205" s="13">
        <v>1</v>
      </c>
      <c r="O2205" s="13"/>
      <c r="P2205" s="33" t="str">
        <f t="shared" si="646"/>
        <v>MAIN UNIT</v>
      </c>
      <c r="Q2205" s="13" t="s">
        <v>61</v>
      </c>
      <c r="R2205" s="13" t="s">
        <v>62</v>
      </c>
      <c r="S2205" s="13" t="s">
        <v>49</v>
      </c>
      <c r="T2205" s="13" t="s">
        <v>78</v>
      </c>
      <c r="U2205" s="13" t="s">
        <v>79</v>
      </c>
      <c r="V2205" s="13" t="s">
        <v>1407</v>
      </c>
      <c r="W2205" s="13" t="s">
        <v>109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  <c r="AU2205" s="22" t="s">
        <v>3752</v>
      </c>
    </row>
    <row r="2206" spans="1:47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54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2156</v>
      </c>
      <c r="K2206" s="155" t="s">
        <v>1437</v>
      </c>
      <c r="L2206" s="17" t="s">
        <v>67</v>
      </c>
      <c r="M2206" s="13" t="s">
        <v>60</v>
      </c>
      <c r="N2206" s="13">
        <v>1</v>
      </c>
      <c r="O2206" s="13"/>
      <c r="P2206" s="33" t="str">
        <f t="shared" si="646"/>
        <v>MAIN UNIT</v>
      </c>
      <c r="Q2206" s="13" t="s">
        <v>61</v>
      </c>
      <c r="R2206" s="13" t="s">
        <v>62</v>
      </c>
      <c r="S2206" s="13" t="s">
        <v>49</v>
      </c>
      <c r="T2206" s="13" t="s">
        <v>78</v>
      </c>
      <c r="U2206" s="13" t="s">
        <v>79</v>
      </c>
      <c r="V2206" s="13" t="s">
        <v>1407</v>
      </c>
      <c r="W2206" s="13" t="s">
        <v>109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  <c r="AU2206" s="22" t="s">
        <v>3752</v>
      </c>
    </row>
    <row r="2207" spans="1:47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54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2156</v>
      </c>
      <c r="K2207" s="155" t="s">
        <v>1437</v>
      </c>
      <c r="L2207" s="17" t="s">
        <v>67</v>
      </c>
      <c r="M2207" s="13" t="s">
        <v>60</v>
      </c>
      <c r="N2207" s="13">
        <v>1</v>
      </c>
      <c r="O2207" s="13"/>
      <c r="P2207" s="33" t="str">
        <f t="shared" si="646"/>
        <v>MAIN UNIT</v>
      </c>
      <c r="Q2207" s="13" t="s">
        <v>61</v>
      </c>
      <c r="R2207" s="13" t="s">
        <v>62</v>
      </c>
      <c r="S2207" s="13" t="s">
        <v>49</v>
      </c>
      <c r="T2207" s="13" t="s">
        <v>78</v>
      </c>
      <c r="U2207" s="13" t="s">
        <v>79</v>
      </c>
      <c r="V2207" s="13" t="s">
        <v>1407</v>
      </c>
      <c r="W2207" s="13" t="s">
        <v>109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  <c r="AU2207" s="22" t="s">
        <v>3752</v>
      </c>
    </row>
    <row r="2208" spans="1:47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54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2403</v>
      </c>
      <c r="K2208" s="155" t="s">
        <v>1437</v>
      </c>
      <c r="L2208" s="17" t="s">
        <v>92</v>
      </c>
      <c r="M2208" s="13" t="s">
        <v>60</v>
      </c>
      <c r="N2208" s="13">
        <v>1</v>
      </c>
      <c r="O2208" s="13"/>
      <c r="P2208" s="33" t="str">
        <f t="shared" si="646"/>
        <v>MAIN UNIT</v>
      </c>
      <c r="Q2208" s="13" t="s">
        <v>61</v>
      </c>
      <c r="R2208" s="13" t="s">
        <v>62</v>
      </c>
      <c r="S2208" s="13" t="s">
        <v>49</v>
      </c>
      <c r="T2208" s="13" t="s">
        <v>78</v>
      </c>
      <c r="U2208" s="13" t="s">
        <v>79</v>
      </c>
      <c r="V2208" s="13" t="s">
        <v>1407</v>
      </c>
      <c r="W2208" s="13" t="s">
        <v>64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  <c r="AU2208" s="22" t="s">
        <v>3757</v>
      </c>
    </row>
    <row r="2209" spans="1:47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54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2403</v>
      </c>
      <c r="K2209" s="155" t="s">
        <v>1437</v>
      </c>
      <c r="L2209" s="17" t="s">
        <v>92</v>
      </c>
      <c r="M2209" s="13" t="s">
        <v>60</v>
      </c>
      <c r="N2209" s="13">
        <v>1</v>
      </c>
      <c r="O2209" s="13"/>
      <c r="P2209" s="33" t="str">
        <f t="shared" si="646"/>
        <v>MAIN UNIT</v>
      </c>
      <c r="Q2209" s="13" t="s">
        <v>61</v>
      </c>
      <c r="R2209" s="13" t="s">
        <v>62</v>
      </c>
      <c r="S2209" s="13" t="s">
        <v>49</v>
      </c>
      <c r="T2209" s="13" t="s">
        <v>78</v>
      </c>
      <c r="U2209" s="13" t="s">
        <v>79</v>
      </c>
      <c r="V2209" s="13" t="s">
        <v>1407</v>
      </c>
      <c r="W2209" s="13" t="s">
        <v>64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  <c r="AU2209" s="22" t="s">
        <v>3757</v>
      </c>
    </row>
    <row r="2210" spans="1:47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54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2403</v>
      </c>
      <c r="K2210" s="155" t="s">
        <v>1437</v>
      </c>
      <c r="L2210" s="17" t="s">
        <v>67</v>
      </c>
      <c r="M2210" s="13" t="s">
        <v>60</v>
      </c>
      <c r="N2210" s="13">
        <v>1</v>
      </c>
      <c r="O2210" s="13"/>
      <c r="P2210" s="33" t="str">
        <f t="shared" si="646"/>
        <v>MAIN UNIT</v>
      </c>
      <c r="Q2210" s="13" t="s">
        <v>61</v>
      </c>
      <c r="R2210" s="13" t="s">
        <v>62</v>
      </c>
      <c r="S2210" s="13" t="s">
        <v>49</v>
      </c>
      <c r="T2210" s="13" t="s">
        <v>78</v>
      </c>
      <c r="U2210" s="13" t="s">
        <v>79</v>
      </c>
      <c r="V2210" s="13" t="s">
        <v>1407</v>
      </c>
      <c r="W2210" s="13" t="s">
        <v>64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  <c r="AU2210" s="22" t="s">
        <v>3757</v>
      </c>
    </row>
    <row r="2211" spans="1:47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54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2403</v>
      </c>
      <c r="K2211" s="155" t="s">
        <v>1437</v>
      </c>
      <c r="L2211" s="17" t="s">
        <v>67</v>
      </c>
      <c r="M2211" s="13" t="s">
        <v>60</v>
      </c>
      <c r="N2211" s="13">
        <v>1</v>
      </c>
      <c r="O2211" s="13"/>
      <c r="P2211" s="33" t="str">
        <f t="shared" si="646"/>
        <v>MAIN UNIT</v>
      </c>
      <c r="Q2211" s="13" t="s">
        <v>61</v>
      </c>
      <c r="R2211" s="13" t="s">
        <v>62</v>
      </c>
      <c r="S2211" s="13" t="s">
        <v>49</v>
      </c>
      <c r="T2211" s="13" t="s">
        <v>78</v>
      </c>
      <c r="U2211" s="13" t="s">
        <v>79</v>
      </c>
      <c r="V2211" s="13" t="s">
        <v>1407</v>
      </c>
      <c r="W2211" s="13" t="s">
        <v>64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  <c r="AU2211" s="22" t="s">
        <v>3757</v>
      </c>
    </row>
    <row r="2212" spans="1:47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54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2414</v>
      </c>
      <c r="K2212" s="155" t="s">
        <v>1437</v>
      </c>
      <c r="L2212" s="17" t="s">
        <v>92</v>
      </c>
      <c r="M2212" s="13" t="s">
        <v>60</v>
      </c>
      <c r="N2212" s="13">
        <v>1</v>
      </c>
      <c r="O2212" s="13"/>
      <c r="P2212" s="33" t="str">
        <f t="shared" si="646"/>
        <v>MAIN UNIT</v>
      </c>
      <c r="Q2212" s="13" t="s">
        <v>61</v>
      </c>
      <c r="R2212" s="13" t="s">
        <v>62</v>
      </c>
      <c r="S2212" s="13" t="s">
        <v>49</v>
      </c>
      <c r="T2212" s="13" t="s">
        <v>78</v>
      </c>
      <c r="U2212" s="13" t="s">
        <v>79</v>
      </c>
      <c r="V2212" s="13" t="s">
        <v>1407</v>
      </c>
      <c r="W2212" s="13" t="s">
        <v>64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  <c r="AU2212" s="22" t="s">
        <v>3757</v>
      </c>
    </row>
    <row r="2213" spans="1:47" s="12" customFormat="1">
      <c r="A2213" s="33" t="str">
        <f t="shared" si="643"/>
        <v>cancel</v>
      </c>
      <c r="B2213" s="152"/>
      <c r="C2213" s="152" t="s">
        <v>185</v>
      </c>
      <c r="D2213" s="33" t="str">
        <f t="shared" si="644"/>
        <v/>
      </c>
      <c r="E2213" s="33" t="s">
        <v>185</v>
      </c>
      <c r="F2213" s="13" t="s">
        <v>185</v>
      </c>
      <c r="G2213" s="152" t="s">
        <v>185</v>
      </c>
      <c r="H2213" s="155"/>
      <c r="I2213" s="33" t="str">
        <f t="shared" si="645"/>
        <v>Cancel</v>
      </c>
      <c r="J2213" s="186" t="s">
        <v>2729</v>
      </c>
      <c r="K2213" s="155" t="s">
        <v>2730</v>
      </c>
      <c r="L2213" s="17" t="s">
        <v>67</v>
      </c>
      <c r="M2213" s="13" t="s">
        <v>60</v>
      </c>
      <c r="N2213" s="13">
        <v>1</v>
      </c>
      <c r="O2213" s="13"/>
      <c r="P2213" s="33" t="str">
        <f t="shared" si="646"/>
        <v>MAIN UNIT</v>
      </c>
      <c r="Q2213" s="13" t="s">
        <v>68</v>
      </c>
      <c r="R2213" s="13" t="s">
        <v>62</v>
      </c>
      <c r="S2213" s="13" t="s">
        <v>49</v>
      </c>
      <c r="T2213" s="13" t="s">
        <v>78</v>
      </c>
      <c r="U2213" s="13" t="s">
        <v>79</v>
      </c>
      <c r="V2213" s="13" t="s">
        <v>1186</v>
      </c>
      <c r="W2213" s="13" t="s">
        <v>109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499582152.5142017</v>
      </c>
      <c r="AJ2213" s="19">
        <f t="shared" si="650"/>
        <v>59520528.679470733</v>
      </c>
      <c r="AK2213" s="20">
        <f t="shared" si="651"/>
        <v>0.11914062257814291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  <c r="AU2213" s="22" t="s">
        <v>3240</v>
      </c>
    </row>
    <row r="2214" spans="1:47" s="12" customFormat="1">
      <c r="A2214" s="33" t="str">
        <f t="shared" si="643"/>
        <v>cancel</v>
      </c>
      <c r="B2214" s="152"/>
      <c r="C2214" s="152" t="s">
        <v>185</v>
      </c>
      <c r="D2214" s="33" t="str">
        <f t="shared" si="644"/>
        <v/>
      </c>
      <c r="E2214" s="33" t="s">
        <v>185</v>
      </c>
      <c r="F2214" s="13" t="s">
        <v>185</v>
      </c>
      <c r="G2214" s="152" t="s">
        <v>185</v>
      </c>
      <c r="H2214" s="155"/>
      <c r="I2214" s="33" t="str">
        <f t="shared" si="645"/>
        <v>Cancel</v>
      </c>
      <c r="J2214" s="186" t="s">
        <v>2748</v>
      </c>
      <c r="K2214" s="155" t="s">
        <v>2730</v>
      </c>
      <c r="L2214" s="17" t="s">
        <v>67</v>
      </c>
      <c r="M2214" s="13" t="s">
        <v>60</v>
      </c>
      <c r="N2214" s="13">
        <v>1</v>
      </c>
      <c r="O2214" s="13"/>
      <c r="P2214" s="33" t="str">
        <f t="shared" si="646"/>
        <v>MAIN UNIT</v>
      </c>
      <c r="Q2214" s="13" t="s">
        <v>61</v>
      </c>
      <c r="R2214" s="13" t="s">
        <v>62</v>
      </c>
      <c r="S2214" s="13" t="s">
        <v>49</v>
      </c>
      <c r="T2214" s="13" t="s">
        <v>78</v>
      </c>
      <c r="U2214" s="13" t="s">
        <v>79</v>
      </c>
      <c r="V2214" s="13" t="s">
        <v>126</v>
      </c>
      <c r="W2214" s="13" t="s">
        <v>109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499582152.5142017</v>
      </c>
      <c r="AJ2214" s="19">
        <f t="shared" si="650"/>
        <v>59520528.679470733</v>
      </c>
      <c r="AK2214" s="20">
        <f t="shared" si="651"/>
        <v>0.11914062257814291</v>
      </c>
      <c r="AL2214" s="17"/>
      <c r="AM2214" s="17"/>
      <c r="AN2214" s="17"/>
      <c r="AO2214" s="17" t="s">
        <v>2749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  <c r="AU2214" s="22" t="s">
        <v>3240</v>
      </c>
    </row>
    <row r="2215" spans="1:47" s="12" customFormat="1">
      <c r="A2215" s="33" t="str">
        <f t="shared" si="643"/>
        <v>cancel</v>
      </c>
      <c r="B2215" s="152"/>
      <c r="C2215" s="152" t="s">
        <v>185</v>
      </c>
      <c r="D2215" s="33" t="str">
        <f t="shared" si="644"/>
        <v/>
      </c>
      <c r="E2215" s="33" t="s">
        <v>185</v>
      </c>
      <c r="F2215" s="13" t="s">
        <v>185</v>
      </c>
      <c r="G2215" s="152" t="s">
        <v>185</v>
      </c>
      <c r="H2215" s="155"/>
      <c r="I2215" s="33" t="str">
        <f t="shared" si="645"/>
        <v>Cancel</v>
      </c>
      <c r="J2215" s="186" t="s">
        <v>2748</v>
      </c>
      <c r="K2215" s="155" t="s">
        <v>2730</v>
      </c>
      <c r="L2215" s="17" t="s">
        <v>67</v>
      </c>
      <c r="M2215" s="13" t="s">
        <v>60</v>
      </c>
      <c r="N2215" s="13">
        <v>1</v>
      </c>
      <c r="O2215" s="13"/>
      <c r="P2215" s="33" t="str">
        <f t="shared" si="646"/>
        <v>MAIN UNIT</v>
      </c>
      <c r="Q2215" s="13" t="s">
        <v>61</v>
      </c>
      <c r="R2215" s="13" t="s">
        <v>62</v>
      </c>
      <c r="S2215" s="13" t="s">
        <v>49</v>
      </c>
      <c r="T2215" s="13" t="s">
        <v>78</v>
      </c>
      <c r="U2215" s="13" t="s">
        <v>79</v>
      </c>
      <c r="V2215" s="13" t="s">
        <v>126</v>
      </c>
      <c r="W2215" s="13" t="s">
        <v>109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499582152.5142017</v>
      </c>
      <c r="AJ2215" s="19">
        <f t="shared" si="650"/>
        <v>59520528.679470733</v>
      </c>
      <c r="AK2215" s="20">
        <f t="shared" si="651"/>
        <v>0.11914062257814291</v>
      </c>
      <c r="AL2215" s="17"/>
      <c r="AM2215" s="17"/>
      <c r="AN2215" s="17"/>
      <c r="AO2215" s="17" t="s">
        <v>2750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  <c r="AU2215" s="22" t="s">
        <v>3240</v>
      </c>
    </row>
    <row r="2216" spans="1:47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47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906</v>
      </c>
      <c r="K2216" s="155" t="s">
        <v>907</v>
      </c>
      <c r="L2216" s="17" t="s">
        <v>92</v>
      </c>
      <c r="M2216" s="13" t="s">
        <v>60</v>
      </c>
      <c r="N2216" s="13">
        <v>1</v>
      </c>
      <c r="O2216" s="13"/>
      <c r="P2216" s="33" t="str">
        <f t="shared" si="646"/>
        <v>MAIN UNIT</v>
      </c>
      <c r="Q2216" s="13" t="s">
        <v>61</v>
      </c>
      <c r="R2216" s="13" t="s">
        <v>62</v>
      </c>
      <c r="S2216" s="13" t="s">
        <v>49</v>
      </c>
      <c r="T2216" s="13" t="s">
        <v>78</v>
      </c>
      <c r="U2216" s="13" t="s">
        <v>79</v>
      </c>
      <c r="V2216" s="13" t="s">
        <v>126</v>
      </c>
      <c r="W2216" s="13" t="s">
        <v>109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  <c r="AU2216" s="22" t="s">
        <v>3751</v>
      </c>
    </row>
    <row r="2217" spans="1:47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47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906</v>
      </c>
      <c r="K2217" s="155" t="s">
        <v>907</v>
      </c>
      <c r="L2217" s="17" t="s">
        <v>67</v>
      </c>
      <c r="M2217" s="13" t="s">
        <v>60</v>
      </c>
      <c r="N2217" s="13">
        <v>1</v>
      </c>
      <c r="O2217" s="13"/>
      <c r="P2217" s="33" t="str">
        <f t="shared" si="646"/>
        <v>MAIN UNIT</v>
      </c>
      <c r="Q2217" s="13" t="s">
        <v>61</v>
      </c>
      <c r="R2217" s="13" t="s">
        <v>62</v>
      </c>
      <c r="S2217" s="13" t="s">
        <v>49</v>
      </c>
      <c r="T2217" s="13" t="s">
        <v>78</v>
      </c>
      <c r="U2217" s="13" t="s">
        <v>79</v>
      </c>
      <c r="V2217" s="13" t="s">
        <v>126</v>
      </c>
      <c r="W2217" s="13" t="s">
        <v>109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  <c r="AU2217" s="22" t="s">
        <v>3751</v>
      </c>
    </row>
    <row r="2218" spans="1:47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47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961</v>
      </c>
      <c r="K2218" s="155" t="s">
        <v>907</v>
      </c>
      <c r="L2218" s="17" t="s">
        <v>67</v>
      </c>
      <c r="M2218" s="13" t="s">
        <v>60</v>
      </c>
      <c r="N2218" s="13">
        <v>1</v>
      </c>
      <c r="O2218" s="13"/>
      <c r="P2218" s="33" t="str">
        <f t="shared" si="646"/>
        <v>MAIN UNIT</v>
      </c>
      <c r="Q2218" s="13" t="s">
        <v>68</v>
      </c>
      <c r="R2218" s="13" t="s">
        <v>62</v>
      </c>
      <c r="S2218" s="13" t="s">
        <v>49</v>
      </c>
      <c r="T2218" s="13" t="s">
        <v>78</v>
      </c>
      <c r="U2218" s="13" t="s">
        <v>79</v>
      </c>
      <c r="V2218" s="13" t="s">
        <v>126</v>
      </c>
      <c r="W2218" s="13" t="s">
        <v>64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  <c r="AU2218" s="22" t="s">
        <v>3750</v>
      </c>
    </row>
    <row r="2219" spans="1:47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48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1072</v>
      </c>
      <c r="K2219" s="155" t="s">
        <v>907</v>
      </c>
      <c r="L2219" s="17" t="s">
        <v>92</v>
      </c>
      <c r="M2219" s="13" t="s">
        <v>60</v>
      </c>
      <c r="N2219" s="13">
        <v>1</v>
      </c>
      <c r="O2219" s="13"/>
      <c r="P2219" s="33" t="str">
        <f t="shared" si="646"/>
        <v>MAIN UNIT</v>
      </c>
      <c r="Q2219" s="13" t="s">
        <v>61</v>
      </c>
      <c r="R2219" s="13" t="s">
        <v>62</v>
      </c>
      <c r="S2219" s="13" t="s">
        <v>49</v>
      </c>
      <c r="T2219" s="13" t="s">
        <v>78</v>
      </c>
      <c r="U2219" s="13" t="s">
        <v>79</v>
      </c>
      <c r="V2219" s="13" t="s">
        <v>126</v>
      </c>
      <c r="W2219" s="13" t="s">
        <v>109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  <c r="AU2219" s="22" t="s">
        <v>3751</v>
      </c>
    </row>
    <row r="2220" spans="1:47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53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1774</v>
      </c>
      <c r="K2220" s="155" t="s">
        <v>907</v>
      </c>
      <c r="L2220" s="17" t="s">
        <v>92</v>
      </c>
      <c r="M2220" s="13" t="s">
        <v>60</v>
      </c>
      <c r="N2220" s="13">
        <v>1</v>
      </c>
      <c r="O2220" s="13"/>
      <c r="P2220" s="33" t="str">
        <f t="shared" si="646"/>
        <v>MAIN UNIT</v>
      </c>
      <c r="Q2220" s="13" t="s">
        <v>61</v>
      </c>
      <c r="R2220" s="13" t="s">
        <v>62</v>
      </c>
      <c r="S2220" s="13" t="s">
        <v>49</v>
      </c>
      <c r="T2220" s="13" t="s">
        <v>78</v>
      </c>
      <c r="U2220" s="13" t="s">
        <v>79</v>
      </c>
      <c r="V2220" s="13" t="s">
        <v>126</v>
      </c>
      <c r="W2220" s="13" t="s">
        <v>109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  <c r="AU2220" s="22" t="s">
        <v>3751</v>
      </c>
    </row>
    <row r="2221" spans="1:47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53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1854</v>
      </c>
      <c r="K2221" s="155" t="s">
        <v>907</v>
      </c>
      <c r="L2221" s="17" t="s">
        <v>92</v>
      </c>
      <c r="M2221" s="13" t="s">
        <v>60</v>
      </c>
      <c r="N2221" s="13">
        <v>1</v>
      </c>
      <c r="O2221" s="13"/>
      <c r="P2221" s="33" t="str">
        <f t="shared" si="646"/>
        <v>MAIN UNIT</v>
      </c>
      <c r="Q2221" s="13" t="s">
        <v>61</v>
      </c>
      <c r="R2221" s="13" t="s">
        <v>62</v>
      </c>
      <c r="S2221" s="13" t="s">
        <v>49</v>
      </c>
      <c r="T2221" s="13" t="s">
        <v>78</v>
      </c>
      <c r="U2221" s="13" t="s">
        <v>79</v>
      </c>
      <c r="V2221" s="13" t="s">
        <v>126</v>
      </c>
      <c r="W2221" s="13" t="s">
        <v>109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  <c r="AU2221" s="22" t="s">
        <v>3240</v>
      </c>
    </row>
    <row r="2222" spans="1:47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54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1998</v>
      </c>
      <c r="K2222" s="155" t="s">
        <v>907</v>
      </c>
      <c r="L2222" s="17" t="s">
        <v>92</v>
      </c>
      <c r="M2222" s="13" t="s">
        <v>60</v>
      </c>
      <c r="N2222" s="13">
        <v>1</v>
      </c>
      <c r="O2222" s="13"/>
      <c r="P2222" s="33" t="str">
        <f t="shared" si="646"/>
        <v>MAIN UNIT</v>
      </c>
      <c r="Q2222" s="13" t="s">
        <v>61</v>
      </c>
      <c r="R2222" s="13" t="s">
        <v>62</v>
      </c>
      <c r="S2222" s="13" t="s">
        <v>49</v>
      </c>
      <c r="T2222" s="13" t="s">
        <v>78</v>
      </c>
      <c r="U2222" s="13" t="s">
        <v>79</v>
      </c>
      <c r="V2222" s="13" t="s">
        <v>126</v>
      </c>
      <c r="W2222" s="13" t="s">
        <v>109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  <c r="AU2222" s="22" t="s">
        <v>3751</v>
      </c>
    </row>
    <row r="2223" spans="1:47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54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1998</v>
      </c>
      <c r="K2223" s="155" t="s">
        <v>907</v>
      </c>
      <c r="L2223" s="17" t="s">
        <v>67</v>
      </c>
      <c r="M2223" s="13" t="s">
        <v>60</v>
      </c>
      <c r="N2223" s="13">
        <v>1</v>
      </c>
      <c r="O2223" s="13"/>
      <c r="P2223" s="33" t="str">
        <f t="shared" si="646"/>
        <v>MAIN UNIT</v>
      </c>
      <c r="Q2223" s="13" t="s">
        <v>61</v>
      </c>
      <c r="R2223" s="13" t="s">
        <v>62</v>
      </c>
      <c r="S2223" s="13" t="s">
        <v>49</v>
      </c>
      <c r="T2223" s="13" t="s">
        <v>78</v>
      </c>
      <c r="U2223" s="13" t="s">
        <v>79</v>
      </c>
      <c r="V2223" s="13" t="s">
        <v>126</v>
      </c>
      <c r="W2223" s="13" t="s">
        <v>109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  <c r="AU2223" s="22" t="s">
        <v>3751</v>
      </c>
    </row>
    <row r="2224" spans="1:47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54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1998</v>
      </c>
      <c r="K2224" s="155" t="s">
        <v>907</v>
      </c>
      <c r="L2224" s="17" t="s">
        <v>67</v>
      </c>
      <c r="M2224" s="13" t="s">
        <v>60</v>
      </c>
      <c r="N2224" s="13">
        <v>1</v>
      </c>
      <c r="O2224" s="13"/>
      <c r="P2224" s="33" t="str">
        <f t="shared" si="646"/>
        <v>MAIN UNIT</v>
      </c>
      <c r="Q2224" s="13" t="s">
        <v>61</v>
      </c>
      <c r="R2224" s="13" t="s">
        <v>62</v>
      </c>
      <c r="S2224" s="13" t="s">
        <v>49</v>
      </c>
      <c r="T2224" s="13" t="s">
        <v>78</v>
      </c>
      <c r="U2224" s="13" t="s">
        <v>79</v>
      </c>
      <c r="V2224" s="13" t="s">
        <v>126</v>
      </c>
      <c r="W2224" s="13" t="s">
        <v>109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  <c r="AU2224" s="22" t="s">
        <v>3751</v>
      </c>
    </row>
    <row r="2225" spans="1:47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48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1189</v>
      </c>
      <c r="K2225" s="155" t="s">
        <v>1190</v>
      </c>
      <c r="L2225" s="17" t="s">
        <v>92</v>
      </c>
      <c r="M2225" s="13" t="s">
        <v>60</v>
      </c>
      <c r="N2225" s="13">
        <v>1</v>
      </c>
      <c r="O2225" s="13"/>
      <c r="P2225" s="33" t="str">
        <f t="shared" si="646"/>
        <v>MAIN UNIT</v>
      </c>
      <c r="Q2225" s="13" t="s">
        <v>61</v>
      </c>
      <c r="R2225" s="13" t="s">
        <v>62</v>
      </c>
      <c r="S2225" s="13" t="s">
        <v>49</v>
      </c>
      <c r="T2225" s="13" t="s">
        <v>78</v>
      </c>
      <c r="U2225" s="13" t="s">
        <v>79</v>
      </c>
      <c r="V2225" s="13" t="s">
        <v>1104</v>
      </c>
      <c r="W2225" s="13" t="s">
        <v>1101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  <c r="AU2225" s="22" t="s">
        <v>3750</v>
      </c>
    </row>
    <row r="2226" spans="1:47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48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1213</v>
      </c>
      <c r="K2226" s="155" t="s">
        <v>1214</v>
      </c>
      <c r="L2226" s="17" t="s">
        <v>92</v>
      </c>
      <c r="M2226" s="13" t="s">
        <v>60</v>
      </c>
      <c r="N2226" s="13">
        <v>1</v>
      </c>
      <c r="O2226" s="13"/>
      <c r="P2226" s="33" t="str">
        <f t="shared" si="646"/>
        <v>MAIN UNIT</v>
      </c>
      <c r="Q2226" s="13" t="s">
        <v>61</v>
      </c>
      <c r="R2226" s="13" t="s">
        <v>62</v>
      </c>
      <c r="S2226" s="13" t="s">
        <v>49</v>
      </c>
      <c r="T2226" s="13" t="s">
        <v>78</v>
      </c>
      <c r="U2226" s="13" t="s">
        <v>79</v>
      </c>
      <c r="V2226" s="13" t="s">
        <v>112</v>
      </c>
      <c r="W2226" s="13" t="s">
        <v>64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  <c r="AU2226" s="22" t="s">
        <v>3750</v>
      </c>
    </row>
    <row r="2227" spans="1:47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48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1213</v>
      </c>
      <c r="K2227" s="155" t="s">
        <v>1214</v>
      </c>
      <c r="L2227" s="17" t="s">
        <v>92</v>
      </c>
      <c r="M2227" s="13" t="s">
        <v>60</v>
      </c>
      <c r="N2227" s="13">
        <v>1</v>
      </c>
      <c r="O2227" s="13"/>
      <c r="P2227" s="33" t="str">
        <f t="shared" si="646"/>
        <v>MAIN UNIT</v>
      </c>
      <c r="Q2227" s="13" t="s">
        <v>61</v>
      </c>
      <c r="R2227" s="13" t="s">
        <v>62</v>
      </c>
      <c r="S2227" s="13" t="s">
        <v>49</v>
      </c>
      <c r="T2227" s="13" t="s">
        <v>78</v>
      </c>
      <c r="U2227" s="13" t="s">
        <v>79</v>
      </c>
      <c r="V2227" s="13" t="s">
        <v>112</v>
      </c>
      <c r="W2227" s="13" t="s">
        <v>64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  <c r="AU2227" s="22" t="s">
        <v>3750</v>
      </c>
    </row>
    <row r="2228" spans="1:47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48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1213</v>
      </c>
      <c r="K2228" s="155" t="s">
        <v>1214</v>
      </c>
      <c r="L2228" s="17" t="s">
        <v>92</v>
      </c>
      <c r="M2228" s="13" t="s">
        <v>60</v>
      </c>
      <c r="N2228" s="13">
        <v>1</v>
      </c>
      <c r="O2228" s="13"/>
      <c r="P2228" s="33" t="str">
        <f t="shared" si="646"/>
        <v>MAIN UNIT</v>
      </c>
      <c r="Q2228" s="13" t="s">
        <v>61</v>
      </c>
      <c r="R2228" s="13" t="s">
        <v>62</v>
      </c>
      <c r="S2228" s="13" t="s">
        <v>49</v>
      </c>
      <c r="T2228" s="13" t="s">
        <v>78</v>
      </c>
      <c r="U2228" s="13" t="s">
        <v>79</v>
      </c>
      <c r="V2228" s="13" t="s">
        <v>112</v>
      </c>
      <c r="W2228" s="13" t="s">
        <v>64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  <c r="AU2228" s="22" t="s">
        <v>3750</v>
      </c>
    </row>
    <row r="2229" spans="1:47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48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1389</v>
      </c>
      <c r="K2229" s="155" t="s">
        <v>1390</v>
      </c>
      <c r="L2229" s="17" t="s">
        <v>92</v>
      </c>
      <c r="M2229" s="13" t="s">
        <v>60</v>
      </c>
      <c r="N2229" s="13">
        <v>1</v>
      </c>
      <c r="O2229" s="13"/>
      <c r="P2229" s="33" t="str">
        <f t="shared" si="646"/>
        <v>MAIN UNIT</v>
      </c>
      <c r="Q2229" s="13" t="s">
        <v>61</v>
      </c>
      <c r="R2229" s="13" t="s">
        <v>62</v>
      </c>
      <c r="S2229" s="13" t="s">
        <v>49</v>
      </c>
      <c r="T2229" s="13" t="s">
        <v>78</v>
      </c>
      <c r="U2229" s="13" t="s">
        <v>79</v>
      </c>
      <c r="V2229" s="13" t="s">
        <v>1391</v>
      </c>
      <c r="W2229" s="13" t="s">
        <v>64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  <c r="AU2229" s="22" t="s">
        <v>3750</v>
      </c>
    </row>
    <row r="2230" spans="1:47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48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1389</v>
      </c>
      <c r="K2230" s="155" t="s">
        <v>1390</v>
      </c>
      <c r="L2230" s="17" t="s">
        <v>92</v>
      </c>
      <c r="M2230" s="13" t="s">
        <v>60</v>
      </c>
      <c r="N2230" s="13">
        <v>1</v>
      </c>
      <c r="O2230" s="13"/>
      <c r="P2230" s="33" t="str">
        <f t="shared" si="646"/>
        <v>MAIN UNIT</v>
      </c>
      <c r="Q2230" s="13" t="s">
        <v>61</v>
      </c>
      <c r="R2230" s="13" t="s">
        <v>62</v>
      </c>
      <c r="S2230" s="13" t="s">
        <v>49</v>
      </c>
      <c r="T2230" s="13" t="s">
        <v>78</v>
      </c>
      <c r="U2230" s="13" t="s">
        <v>79</v>
      </c>
      <c r="V2230" s="13" t="s">
        <v>1391</v>
      </c>
      <c r="W2230" s="13" t="s">
        <v>64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  <c r="AU2230" s="22" t="s">
        <v>3750</v>
      </c>
    </row>
    <row r="2231" spans="1:47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48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1389</v>
      </c>
      <c r="K2231" s="155" t="s">
        <v>1390</v>
      </c>
      <c r="L2231" s="17" t="s">
        <v>67</v>
      </c>
      <c r="M2231" s="13" t="s">
        <v>60</v>
      </c>
      <c r="N2231" s="13">
        <v>1</v>
      </c>
      <c r="O2231" s="13"/>
      <c r="P2231" s="33" t="str">
        <f t="shared" si="646"/>
        <v>MAIN UNIT</v>
      </c>
      <c r="Q2231" s="13" t="s">
        <v>61</v>
      </c>
      <c r="R2231" s="13" t="s">
        <v>62</v>
      </c>
      <c r="S2231" s="13" t="s">
        <v>49</v>
      </c>
      <c r="T2231" s="13" t="s">
        <v>78</v>
      </c>
      <c r="U2231" s="13" t="s">
        <v>79</v>
      </c>
      <c r="V2231" s="13" t="s">
        <v>1391</v>
      </c>
      <c r="W2231" s="13" t="s">
        <v>64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  <c r="AU2231" s="22" t="s">
        <v>3750</v>
      </c>
    </row>
    <row r="2232" spans="1:47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53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1807</v>
      </c>
      <c r="K2232" s="155" t="s">
        <v>1214</v>
      </c>
      <c r="L2232" s="17" t="s">
        <v>92</v>
      </c>
      <c r="M2232" s="13" t="s">
        <v>60</v>
      </c>
      <c r="N2232" s="13">
        <v>1</v>
      </c>
      <c r="O2232" s="13"/>
      <c r="P2232" s="33" t="str">
        <f t="shared" si="646"/>
        <v>MAIN UNIT</v>
      </c>
      <c r="Q2232" s="13" t="s">
        <v>61</v>
      </c>
      <c r="R2232" s="13" t="s">
        <v>62</v>
      </c>
      <c r="S2232" s="13" t="s">
        <v>49</v>
      </c>
      <c r="T2232" s="13" t="s">
        <v>78</v>
      </c>
      <c r="U2232" s="13" t="s">
        <v>79</v>
      </c>
      <c r="V2232" s="13" t="s">
        <v>131</v>
      </c>
      <c r="W2232" s="13" t="s">
        <v>64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  <c r="AU2232" s="22" t="s">
        <v>3757</v>
      </c>
    </row>
    <row r="2233" spans="1:47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53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1807</v>
      </c>
      <c r="K2233" s="155" t="s">
        <v>1214</v>
      </c>
      <c r="L2233" s="17" t="s">
        <v>92</v>
      </c>
      <c r="M2233" s="13" t="s">
        <v>60</v>
      </c>
      <c r="N2233" s="13">
        <v>1</v>
      </c>
      <c r="O2233" s="13"/>
      <c r="P2233" s="33" t="str">
        <f t="shared" si="646"/>
        <v>MAIN UNIT</v>
      </c>
      <c r="Q2233" s="13" t="s">
        <v>61</v>
      </c>
      <c r="R2233" s="13" t="s">
        <v>62</v>
      </c>
      <c r="S2233" s="13" t="s">
        <v>49</v>
      </c>
      <c r="T2233" s="13" t="s">
        <v>78</v>
      </c>
      <c r="U2233" s="13" t="s">
        <v>79</v>
      </c>
      <c r="V2233" s="13" t="s">
        <v>131</v>
      </c>
      <c r="W2233" s="13" t="s">
        <v>64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  <c r="AU2233" s="22" t="s">
        <v>3757</v>
      </c>
    </row>
    <row r="2234" spans="1:47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55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2276</v>
      </c>
      <c r="K2234" s="155" t="s">
        <v>1214</v>
      </c>
      <c r="L2234" s="17" t="s">
        <v>67</v>
      </c>
      <c r="M2234" s="13" t="s">
        <v>60</v>
      </c>
      <c r="N2234" s="13">
        <v>1</v>
      </c>
      <c r="O2234" s="13"/>
      <c r="P2234" s="33" t="str">
        <f t="shared" si="646"/>
        <v>MAIN UNIT</v>
      </c>
      <c r="Q2234" s="13" t="s">
        <v>61</v>
      </c>
      <c r="R2234" s="13" t="s">
        <v>62</v>
      </c>
      <c r="S2234" s="13" t="s">
        <v>49</v>
      </c>
      <c r="T2234" s="13" t="s">
        <v>78</v>
      </c>
      <c r="U2234" s="13" t="s">
        <v>79</v>
      </c>
      <c r="V2234" s="13" t="s">
        <v>134</v>
      </c>
      <c r="W2234" s="13" t="s">
        <v>64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  <c r="AU2234" s="22" t="s">
        <v>3240</v>
      </c>
    </row>
    <row r="2235" spans="1:47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55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2276</v>
      </c>
      <c r="K2235" s="155" t="s">
        <v>1214</v>
      </c>
      <c r="L2235" s="17" t="s">
        <v>67</v>
      </c>
      <c r="M2235" s="13" t="s">
        <v>60</v>
      </c>
      <c r="N2235" s="13">
        <v>1</v>
      </c>
      <c r="O2235" s="13"/>
      <c r="P2235" s="33" t="str">
        <f t="shared" si="646"/>
        <v>MAIN UNIT</v>
      </c>
      <c r="Q2235" s="13" t="s">
        <v>61</v>
      </c>
      <c r="R2235" s="13" t="s">
        <v>62</v>
      </c>
      <c r="S2235" s="13" t="s">
        <v>49</v>
      </c>
      <c r="T2235" s="13" t="s">
        <v>78</v>
      </c>
      <c r="U2235" s="13" t="s">
        <v>79</v>
      </c>
      <c r="V2235" s="13" t="s">
        <v>134</v>
      </c>
      <c r="W2235" s="13" t="s">
        <v>64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  <c r="AU2235" s="22" t="s">
        <v>3240</v>
      </c>
    </row>
    <row r="2236" spans="1:47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55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2276</v>
      </c>
      <c r="K2236" s="155" t="s">
        <v>1214</v>
      </c>
      <c r="L2236" s="17" t="s">
        <v>67</v>
      </c>
      <c r="M2236" s="13" t="s">
        <v>60</v>
      </c>
      <c r="N2236" s="13">
        <v>1</v>
      </c>
      <c r="O2236" s="13"/>
      <c r="P2236" s="33" t="str">
        <f t="shared" si="646"/>
        <v>MAIN UNIT</v>
      </c>
      <c r="Q2236" s="13" t="s">
        <v>61</v>
      </c>
      <c r="R2236" s="13" t="s">
        <v>62</v>
      </c>
      <c r="S2236" s="13" t="s">
        <v>49</v>
      </c>
      <c r="T2236" s="13" t="s">
        <v>78</v>
      </c>
      <c r="U2236" s="13" t="s">
        <v>79</v>
      </c>
      <c r="V2236" s="13" t="s">
        <v>134</v>
      </c>
      <c r="W2236" s="13" t="s">
        <v>64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  <c r="AU2236" s="22" t="s">
        <v>3240</v>
      </c>
    </row>
    <row r="2237" spans="1:47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55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2276</v>
      </c>
      <c r="K2237" s="155" t="s">
        <v>1214</v>
      </c>
      <c r="L2237" s="17" t="s">
        <v>67</v>
      </c>
      <c r="M2237" s="13" t="s">
        <v>60</v>
      </c>
      <c r="N2237" s="13">
        <v>1</v>
      </c>
      <c r="O2237" s="13"/>
      <c r="P2237" s="33" t="str">
        <f t="shared" si="646"/>
        <v>MAIN UNIT</v>
      </c>
      <c r="Q2237" s="13" t="s">
        <v>61</v>
      </c>
      <c r="R2237" s="13" t="s">
        <v>62</v>
      </c>
      <c r="S2237" s="13" t="s">
        <v>49</v>
      </c>
      <c r="T2237" s="13" t="s">
        <v>78</v>
      </c>
      <c r="U2237" s="13" t="s">
        <v>79</v>
      </c>
      <c r="V2237" s="13" t="s">
        <v>134</v>
      </c>
      <c r="W2237" s="13" t="s">
        <v>64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  <c r="AU2237" s="22" t="s">
        <v>3240</v>
      </c>
    </row>
    <row r="2238" spans="1:47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55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2276</v>
      </c>
      <c r="K2238" s="155" t="s">
        <v>1214</v>
      </c>
      <c r="L2238" s="17" t="s">
        <v>67</v>
      </c>
      <c r="M2238" s="13" t="s">
        <v>60</v>
      </c>
      <c r="N2238" s="13">
        <v>1</v>
      </c>
      <c r="O2238" s="13"/>
      <c r="P2238" s="33" t="str">
        <f t="shared" si="646"/>
        <v>MAIN UNIT</v>
      </c>
      <c r="Q2238" s="13" t="s">
        <v>61</v>
      </c>
      <c r="R2238" s="13" t="s">
        <v>62</v>
      </c>
      <c r="S2238" s="13" t="s">
        <v>49</v>
      </c>
      <c r="T2238" s="13" t="s">
        <v>78</v>
      </c>
      <c r="U2238" s="13" t="s">
        <v>79</v>
      </c>
      <c r="V2238" s="13" t="s">
        <v>134</v>
      </c>
      <c r="W2238" s="13" t="s">
        <v>64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  <c r="AU2238" s="22" t="s">
        <v>3240</v>
      </c>
    </row>
    <row r="2239" spans="1:47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55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2276</v>
      </c>
      <c r="K2239" s="155" t="s">
        <v>1214</v>
      </c>
      <c r="L2239" s="17" t="s">
        <v>67</v>
      </c>
      <c r="M2239" s="13" t="s">
        <v>60</v>
      </c>
      <c r="N2239" s="13">
        <v>1</v>
      </c>
      <c r="O2239" s="13"/>
      <c r="P2239" s="33" t="str">
        <f t="shared" si="646"/>
        <v>MAIN UNIT</v>
      </c>
      <c r="Q2239" s="13" t="s">
        <v>61</v>
      </c>
      <c r="R2239" s="13" t="s">
        <v>62</v>
      </c>
      <c r="S2239" s="13" t="s">
        <v>49</v>
      </c>
      <c r="T2239" s="13" t="s">
        <v>78</v>
      </c>
      <c r="U2239" s="13" t="s">
        <v>79</v>
      </c>
      <c r="V2239" s="13" t="s">
        <v>134</v>
      </c>
      <c r="W2239" s="13" t="s">
        <v>64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  <c r="AU2239" s="22" t="s">
        <v>3240</v>
      </c>
    </row>
    <row r="2240" spans="1:47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48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2907</v>
      </c>
      <c r="K2240" s="155" t="s">
        <v>1214</v>
      </c>
      <c r="L2240" s="17" t="s">
        <v>2780</v>
      </c>
      <c r="M2240" s="13" t="s">
        <v>60</v>
      </c>
      <c r="N2240" s="13">
        <v>1</v>
      </c>
      <c r="O2240" s="13"/>
      <c r="P2240" s="33" t="str">
        <f t="shared" si="646"/>
        <v>MAIN UNIT</v>
      </c>
      <c r="Q2240" s="13" t="s">
        <v>61</v>
      </c>
      <c r="R2240" s="13" t="s">
        <v>2055</v>
      </c>
      <c r="S2240" s="13" t="s">
        <v>49</v>
      </c>
      <c r="T2240" s="13" t="s">
        <v>78</v>
      </c>
      <c r="U2240" s="13" t="s">
        <v>79</v>
      </c>
      <c r="V2240" s="13" t="s">
        <v>2779</v>
      </c>
      <c r="W2240" s="13" t="s">
        <v>64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  <c r="AU2240" s="22" t="s">
        <v>3750</v>
      </c>
    </row>
    <row r="2241" spans="1:47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48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2908</v>
      </c>
      <c r="K2241" s="155" t="s">
        <v>1214</v>
      </c>
      <c r="L2241" s="17" t="s">
        <v>2831</v>
      </c>
      <c r="M2241" s="13" t="s">
        <v>2832</v>
      </c>
      <c r="N2241" s="13">
        <v>1</v>
      </c>
      <c r="O2241" s="13"/>
      <c r="P2241" s="33" t="str">
        <f t="shared" si="646"/>
        <v>MAIN UNIT</v>
      </c>
      <c r="Q2241" s="13" t="s">
        <v>61</v>
      </c>
      <c r="R2241" s="13" t="s">
        <v>2055</v>
      </c>
      <c r="S2241" s="13" t="s">
        <v>49</v>
      </c>
      <c r="T2241" s="13" t="s">
        <v>78</v>
      </c>
      <c r="U2241" s="13" t="s">
        <v>79</v>
      </c>
      <c r="V2241" s="13" t="s">
        <v>2779</v>
      </c>
      <c r="W2241" s="13" t="s">
        <v>64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  <c r="AU2241" s="22" t="s">
        <v>3750</v>
      </c>
    </row>
    <row r="2242" spans="1:47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48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2912</v>
      </c>
      <c r="K2242" s="155" t="s">
        <v>1214</v>
      </c>
      <c r="L2242" s="17" t="s">
        <v>2778</v>
      </c>
      <c r="M2242" s="13" t="s">
        <v>2607</v>
      </c>
      <c r="N2242" s="13">
        <v>1</v>
      </c>
      <c r="O2242" s="13"/>
      <c r="P2242" s="33" t="str">
        <f t="shared" si="646"/>
        <v>MAIN UNIT</v>
      </c>
      <c r="Q2242" s="13" t="s">
        <v>61</v>
      </c>
      <c r="R2242" s="13" t="s">
        <v>2055</v>
      </c>
      <c r="S2242" s="13" t="s">
        <v>49</v>
      </c>
      <c r="T2242" s="13" t="s">
        <v>78</v>
      </c>
      <c r="U2242" s="13" t="s">
        <v>79</v>
      </c>
      <c r="V2242" s="13" t="s">
        <v>2779</v>
      </c>
      <c r="W2242" s="13" t="s">
        <v>64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  <c r="AU2242" s="22" t="s">
        <v>3750</v>
      </c>
    </row>
    <row r="2243" spans="1:47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48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2921</v>
      </c>
      <c r="K2243" s="155" t="s">
        <v>1390</v>
      </c>
      <c r="L2243" s="17" t="s">
        <v>2780</v>
      </c>
      <c r="M2243" s="13" t="s">
        <v>60</v>
      </c>
      <c r="N2243" s="13">
        <v>1</v>
      </c>
      <c r="O2243" s="13"/>
      <c r="P2243" s="33" t="str">
        <f t="shared" si="646"/>
        <v>MAIN UNIT</v>
      </c>
      <c r="Q2243" s="13" t="s">
        <v>61</v>
      </c>
      <c r="R2243" s="13" t="s">
        <v>2055</v>
      </c>
      <c r="S2243" s="13" t="s">
        <v>49</v>
      </c>
      <c r="T2243" s="13" t="s">
        <v>78</v>
      </c>
      <c r="U2243" s="13" t="s">
        <v>79</v>
      </c>
      <c r="V2243" s="13" t="s">
        <v>2856</v>
      </c>
      <c r="W2243" s="13" t="s">
        <v>64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  <c r="AU2243" s="22" t="s">
        <v>3750</v>
      </c>
    </row>
    <row r="2244" spans="1:47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48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2922</v>
      </c>
      <c r="K2244" s="155" t="s">
        <v>1390</v>
      </c>
      <c r="L2244" s="17" t="s">
        <v>2778</v>
      </c>
      <c r="M2244" s="13" t="s">
        <v>2607</v>
      </c>
      <c r="N2244" s="13">
        <v>1</v>
      </c>
      <c r="O2244" s="13"/>
      <c r="P2244" s="33" t="str">
        <f t="shared" si="646"/>
        <v>MAIN UNIT</v>
      </c>
      <c r="Q2244" s="13" t="s">
        <v>61</v>
      </c>
      <c r="R2244" s="13" t="s">
        <v>2055</v>
      </c>
      <c r="S2244" s="13" t="s">
        <v>49</v>
      </c>
      <c r="T2244" s="13" t="s">
        <v>78</v>
      </c>
      <c r="U2244" s="13" t="s">
        <v>79</v>
      </c>
      <c r="V2244" s="13" t="s">
        <v>2856</v>
      </c>
      <c r="W2244" s="13" t="s">
        <v>64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  <c r="AU2244" s="22" t="s">
        <v>3750</v>
      </c>
    </row>
    <row r="2245" spans="1:47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53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2957</v>
      </c>
      <c r="K2245" s="155" t="s">
        <v>1214</v>
      </c>
      <c r="L2245" s="17" t="s">
        <v>2778</v>
      </c>
      <c r="M2245" s="13" t="s">
        <v>2607</v>
      </c>
      <c r="N2245" s="13">
        <v>1</v>
      </c>
      <c r="O2245" s="13"/>
      <c r="P2245" s="33" t="str">
        <f t="shared" si="646"/>
        <v>MAIN UNIT</v>
      </c>
      <c r="Q2245" s="13" t="s">
        <v>61</v>
      </c>
      <c r="R2245" s="13" t="s">
        <v>2055</v>
      </c>
      <c r="S2245" s="13" t="s">
        <v>49</v>
      </c>
      <c r="T2245" s="13" t="s">
        <v>78</v>
      </c>
      <c r="U2245" s="13" t="s">
        <v>79</v>
      </c>
      <c r="V2245" s="13" t="s">
        <v>2856</v>
      </c>
      <c r="W2245" s="13" t="s">
        <v>64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  <c r="AU2245" s="22" t="s">
        <v>3750</v>
      </c>
    </row>
    <row r="2246" spans="1:47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3172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3451</v>
      </c>
      <c r="K2246" s="29" t="s">
        <v>2264</v>
      </c>
      <c r="L2246" s="17" t="s">
        <v>92</v>
      </c>
      <c r="M2246" s="22" t="s">
        <v>60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61</v>
      </c>
      <c r="R2246" s="22" t="s">
        <v>62</v>
      </c>
      <c r="S2246" s="22" t="s">
        <v>50</v>
      </c>
      <c r="T2246" s="22" t="s">
        <v>88</v>
      </c>
      <c r="U2246" s="22" t="s">
        <v>70</v>
      </c>
      <c r="V2246" s="22" t="s">
        <v>102</v>
      </c>
      <c r="W2246" s="22" t="s">
        <v>64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  <c r="AU2246" s="22" t="s">
        <v>3240</v>
      </c>
    </row>
    <row r="2247" spans="1:47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3172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3451</v>
      </c>
      <c r="K2247" s="29" t="s">
        <v>2264</v>
      </c>
      <c r="L2247" s="17" t="s">
        <v>67</v>
      </c>
      <c r="M2247" s="22" t="s">
        <v>60</v>
      </c>
      <c r="N2247" s="22">
        <v>1</v>
      </c>
      <c r="O2247" s="22"/>
      <c r="P2247" s="33" t="str">
        <f t="shared" si="664"/>
        <v>MAIN UNIT</v>
      </c>
      <c r="Q2247" s="22" t="s">
        <v>61</v>
      </c>
      <c r="R2247" s="22" t="s">
        <v>62</v>
      </c>
      <c r="S2247" s="22" t="s">
        <v>50</v>
      </c>
      <c r="T2247" s="22" t="s">
        <v>88</v>
      </c>
      <c r="U2247" s="22" t="s">
        <v>70</v>
      </c>
      <c r="V2247" s="22" t="s">
        <v>102</v>
      </c>
      <c r="W2247" s="22" t="s">
        <v>64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  <c r="AU2247" s="22" t="s">
        <v>3240</v>
      </c>
    </row>
    <row r="2248" spans="1:47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3378</v>
      </c>
      <c r="K2248" s="29" t="s">
        <v>646</v>
      </c>
      <c r="L2248" s="17" t="s">
        <v>92</v>
      </c>
      <c r="M2248" s="22" t="s">
        <v>60</v>
      </c>
      <c r="N2248" s="22">
        <v>1</v>
      </c>
      <c r="O2248" s="22"/>
      <c r="P2248" s="33" t="str">
        <f t="shared" si="664"/>
        <v>MAIN UNIT</v>
      </c>
      <c r="Q2248" s="13" t="s">
        <v>61</v>
      </c>
      <c r="R2248" s="22" t="s">
        <v>62</v>
      </c>
      <c r="S2248" s="22" t="s">
        <v>49</v>
      </c>
      <c r="T2248" s="22" t="s">
        <v>78</v>
      </c>
      <c r="U2248" s="22" t="s">
        <v>78</v>
      </c>
      <c r="V2248" s="22" t="s">
        <v>311</v>
      </c>
      <c r="W2248" s="22" t="s">
        <v>109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  <c r="AU2248" s="22" t="s">
        <v>3751</v>
      </c>
    </row>
    <row r="2249" spans="1:47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3378</v>
      </c>
      <c r="K2249" s="29" t="s">
        <v>646</v>
      </c>
      <c r="L2249" s="17" t="s">
        <v>67</v>
      </c>
      <c r="M2249" s="22" t="s">
        <v>60</v>
      </c>
      <c r="N2249" s="22">
        <v>1</v>
      </c>
      <c r="O2249" s="22"/>
      <c r="P2249" s="33" t="str">
        <f t="shared" si="664"/>
        <v>MAIN UNIT</v>
      </c>
      <c r="Q2249" s="13" t="s">
        <v>61</v>
      </c>
      <c r="R2249" s="22" t="s">
        <v>62</v>
      </c>
      <c r="S2249" s="22" t="s">
        <v>49</v>
      </c>
      <c r="T2249" s="22" t="s">
        <v>78</v>
      </c>
      <c r="U2249" s="22" t="s">
        <v>78</v>
      </c>
      <c r="V2249" s="22" t="s">
        <v>311</v>
      </c>
      <c r="W2249" s="22" t="s">
        <v>109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  <c r="AU2249" s="22" t="s">
        <v>3751</v>
      </c>
    </row>
    <row r="2250" spans="1:47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3479</v>
      </c>
      <c r="K2250" s="29" t="s">
        <v>3481</v>
      </c>
      <c r="L2250" s="17" t="s">
        <v>92</v>
      </c>
      <c r="M2250" s="13" t="s">
        <v>60</v>
      </c>
      <c r="N2250" s="13">
        <v>1</v>
      </c>
      <c r="O2250" s="22"/>
      <c r="P2250" s="33" t="str">
        <f t="shared" si="664"/>
        <v>MAIN UNIT</v>
      </c>
      <c r="Q2250" s="22" t="s">
        <v>68</v>
      </c>
      <c r="R2250" s="22" t="s">
        <v>62</v>
      </c>
      <c r="S2250" s="22" t="s">
        <v>50</v>
      </c>
      <c r="T2250" s="22" t="s">
        <v>444</v>
      </c>
      <c r="U2250" s="22" t="s">
        <v>70</v>
      </c>
      <c r="V2250" s="22" t="s">
        <v>1400</v>
      </c>
      <c r="W2250" s="22" t="s">
        <v>64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  <c r="AU2250" s="22" t="s">
        <v>3240</v>
      </c>
    </row>
    <row r="2251" spans="1:47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3479</v>
      </c>
      <c r="K2251" s="29" t="s">
        <v>3481</v>
      </c>
      <c r="L2251" s="17" t="s">
        <v>67</v>
      </c>
      <c r="M2251" s="13" t="s">
        <v>60</v>
      </c>
      <c r="N2251" s="13">
        <v>1</v>
      </c>
      <c r="O2251" s="22"/>
      <c r="P2251" s="33" t="str">
        <f t="shared" si="664"/>
        <v>MAIN UNIT</v>
      </c>
      <c r="Q2251" s="22" t="s">
        <v>68</v>
      </c>
      <c r="R2251" s="22" t="s">
        <v>62</v>
      </c>
      <c r="S2251" s="22" t="s">
        <v>50</v>
      </c>
      <c r="T2251" s="22" t="s">
        <v>444</v>
      </c>
      <c r="U2251" s="22" t="s">
        <v>70</v>
      </c>
      <c r="V2251" s="22" t="s">
        <v>1400</v>
      </c>
      <c r="W2251" s="22" t="s">
        <v>64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  <c r="AU2251" s="22" t="s">
        <v>3240</v>
      </c>
    </row>
    <row r="2252" spans="1:47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3172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43</v>
      </c>
      <c r="M2252" s="22" t="s">
        <v>43</v>
      </c>
      <c r="N2252" s="22">
        <v>0</v>
      </c>
      <c r="O2252" s="22"/>
      <c r="P2252" s="202"/>
      <c r="Q2252" s="22" t="s">
        <v>45</v>
      </c>
      <c r="R2252" s="22" t="s">
        <v>45</v>
      </c>
      <c r="S2252" s="22" t="s">
        <v>52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  <c r="AU2252" s="22">
        <v>0</v>
      </c>
    </row>
    <row r="2253" spans="1:47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3172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43</v>
      </c>
      <c r="M2253" s="22" t="s">
        <v>43</v>
      </c>
      <c r="N2253" s="22">
        <v>0</v>
      </c>
      <c r="O2253" s="22"/>
      <c r="P2253" s="202"/>
      <c r="Q2253" s="22" t="s">
        <v>45</v>
      </c>
      <c r="R2253" s="22" t="s">
        <v>45</v>
      </c>
      <c r="S2253" s="22" t="s">
        <v>51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  <c r="AU2253" s="22">
        <v>0</v>
      </c>
    </row>
    <row r="2254" spans="1:47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3162</v>
      </c>
      <c r="K2254" s="155" t="s">
        <v>3163</v>
      </c>
      <c r="L2254" s="17" t="s">
        <v>67</v>
      </c>
      <c r="M2254" s="13" t="s">
        <v>60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68</v>
      </c>
      <c r="R2254" s="13" t="s">
        <v>62</v>
      </c>
      <c r="S2254" s="13" t="s">
        <v>49</v>
      </c>
      <c r="T2254" s="13" t="s">
        <v>78</v>
      </c>
      <c r="U2254" s="13" t="s">
        <v>2533</v>
      </c>
      <c r="V2254" s="13" t="s">
        <v>126</v>
      </c>
      <c r="W2254" s="13" t="s">
        <v>109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21241742.157380536</v>
      </c>
      <c r="AJ2254" s="19">
        <f t="shared" si="669"/>
        <v>2987081.1613773629</v>
      </c>
      <c r="AK2254" s="20">
        <f t="shared" si="670"/>
        <v>0.14062317201884914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  <c r="AU2254" s="22" t="s">
        <v>3751</v>
      </c>
    </row>
    <row r="2255" spans="1:47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3162</v>
      </c>
      <c r="K2255" s="155" t="s">
        <v>3163</v>
      </c>
      <c r="L2255" s="17" t="s">
        <v>67</v>
      </c>
      <c r="M2255" s="13" t="s">
        <v>60</v>
      </c>
      <c r="N2255" s="13">
        <v>1</v>
      </c>
      <c r="O2255" s="13"/>
      <c r="P2255" s="33" t="str">
        <f t="shared" si="678"/>
        <v>MAIN UNIT</v>
      </c>
      <c r="Q2255" s="13" t="s">
        <v>68</v>
      </c>
      <c r="R2255" s="13" t="s">
        <v>62</v>
      </c>
      <c r="S2255" s="13" t="s">
        <v>49</v>
      </c>
      <c r="T2255" s="13" t="s">
        <v>78</v>
      </c>
      <c r="U2255" s="13" t="s">
        <v>2533</v>
      </c>
      <c r="V2255" s="13" t="s">
        <v>126</v>
      </c>
      <c r="W2255" s="13" t="s">
        <v>109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21241742.157380536</v>
      </c>
      <c r="AJ2255" s="19">
        <f t="shared" si="669"/>
        <v>2987081.1613773629</v>
      </c>
      <c r="AK2255" s="20">
        <f t="shared" si="670"/>
        <v>0.14062317201884914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  <c r="AU2255" s="22" t="s">
        <v>3751</v>
      </c>
    </row>
    <row r="2256" spans="1:47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3162</v>
      </c>
      <c r="K2256" s="155" t="s">
        <v>3163</v>
      </c>
      <c r="L2256" s="17" t="s">
        <v>67</v>
      </c>
      <c r="M2256" s="13" t="s">
        <v>60</v>
      </c>
      <c r="N2256" s="13">
        <v>1</v>
      </c>
      <c r="O2256" s="13"/>
      <c r="P2256" s="33" t="str">
        <f t="shared" si="678"/>
        <v>MAIN UNIT</v>
      </c>
      <c r="Q2256" s="13" t="s">
        <v>68</v>
      </c>
      <c r="R2256" s="13" t="s">
        <v>62</v>
      </c>
      <c r="S2256" s="13" t="s">
        <v>49</v>
      </c>
      <c r="T2256" s="13" t="s">
        <v>78</v>
      </c>
      <c r="U2256" s="13" t="s">
        <v>2533</v>
      </c>
      <c r="V2256" s="13" t="s">
        <v>126</v>
      </c>
      <c r="W2256" s="13" t="s">
        <v>109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21241742.157380536</v>
      </c>
      <c r="AJ2256" s="19">
        <f t="shared" si="669"/>
        <v>2987081.1613773629</v>
      </c>
      <c r="AK2256" s="20">
        <f t="shared" si="670"/>
        <v>0.14062317201884914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  <c r="AU2256" s="22" t="s">
        <v>3751</v>
      </c>
    </row>
    <row r="2257" spans="1:47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3162</v>
      </c>
      <c r="K2257" s="155" t="s">
        <v>3163</v>
      </c>
      <c r="L2257" s="17" t="s">
        <v>67</v>
      </c>
      <c r="M2257" s="13" t="s">
        <v>60</v>
      </c>
      <c r="N2257" s="13">
        <v>1</v>
      </c>
      <c r="O2257" s="13"/>
      <c r="P2257" s="33" t="str">
        <f t="shared" si="678"/>
        <v>MAIN UNIT</v>
      </c>
      <c r="Q2257" s="13" t="s">
        <v>68</v>
      </c>
      <c r="R2257" s="13" t="s">
        <v>62</v>
      </c>
      <c r="S2257" s="13" t="s">
        <v>49</v>
      </c>
      <c r="T2257" s="13" t="s">
        <v>78</v>
      </c>
      <c r="U2257" s="13" t="s">
        <v>2533</v>
      </c>
      <c r="V2257" s="13" t="s">
        <v>126</v>
      </c>
      <c r="W2257" s="13" t="s">
        <v>109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21241742.157380536</v>
      </c>
      <c r="AJ2257" s="19">
        <f t="shared" si="669"/>
        <v>2987081.1613773629</v>
      </c>
      <c r="AK2257" s="20">
        <f t="shared" si="670"/>
        <v>0.14062317201884914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  <c r="AU2257" s="22" t="s">
        <v>3751</v>
      </c>
    </row>
    <row r="2258" spans="1:47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3162</v>
      </c>
      <c r="K2258" s="155" t="s">
        <v>3163</v>
      </c>
      <c r="L2258" s="17" t="s">
        <v>67</v>
      </c>
      <c r="M2258" s="13" t="s">
        <v>60</v>
      </c>
      <c r="N2258" s="13">
        <v>1</v>
      </c>
      <c r="O2258" s="13"/>
      <c r="P2258" s="33" t="str">
        <f t="shared" si="678"/>
        <v>MAIN UNIT</v>
      </c>
      <c r="Q2258" s="13" t="s">
        <v>68</v>
      </c>
      <c r="R2258" s="13" t="s">
        <v>62</v>
      </c>
      <c r="S2258" s="13" t="s">
        <v>49</v>
      </c>
      <c r="T2258" s="13" t="s">
        <v>78</v>
      </c>
      <c r="U2258" s="13" t="s">
        <v>2533</v>
      </c>
      <c r="V2258" s="13" t="s">
        <v>126</v>
      </c>
      <c r="W2258" s="13" t="s">
        <v>109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21241742.157380536</v>
      </c>
      <c r="AJ2258" s="19">
        <f t="shared" si="669"/>
        <v>2987081.1613773629</v>
      </c>
      <c r="AK2258" s="20">
        <f t="shared" si="670"/>
        <v>0.14062317201884914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  <c r="AU2258" s="22" t="s">
        <v>3751</v>
      </c>
    </row>
    <row r="2259" spans="1:47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3162</v>
      </c>
      <c r="K2259" s="155" t="s">
        <v>3163</v>
      </c>
      <c r="L2259" s="17" t="s">
        <v>67</v>
      </c>
      <c r="M2259" s="13" t="s">
        <v>60</v>
      </c>
      <c r="N2259" s="13">
        <v>1</v>
      </c>
      <c r="O2259" s="13"/>
      <c r="P2259" s="33" t="str">
        <f t="shared" si="678"/>
        <v>MAIN UNIT</v>
      </c>
      <c r="Q2259" s="13" t="s">
        <v>68</v>
      </c>
      <c r="R2259" s="13" t="s">
        <v>62</v>
      </c>
      <c r="S2259" s="13" t="s">
        <v>49</v>
      </c>
      <c r="T2259" s="13" t="s">
        <v>78</v>
      </c>
      <c r="U2259" s="13" t="s">
        <v>2533</v>
      </c>
      <c r="V2259" s="13" t="s">
        <v>126</v>
      </c>
      <c r="W2259" s="13" t="s">
        <v>109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21241742.157380536</v>
      </c>
      <c r="AJ2259" s="19">
        <f t="shared" si="669"/>
        <v>2987081.1613773629</v>
      </c>
      <c r="AK2259" s="20">
        <f t="shared" si="670"/>
        <v>0.14062317201884914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  <c r="AU2259" s="22" t="s">
        <v>3751</v>
      </c>
    </row>
    <row r="2260" spans="1:47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3172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43</v>
      </c>
      <c r="M2260" s="22" t="s">
        <v>43</v>
      </c>
      <c r="N2260" s="22">
        <v>0</v>
      </c>
      <c r="O2260" s="22"/>
      <c r="P2260" s="202"/>
      <c r="Q2260" s="22" t="s">
        <v>45</v>
      </c>
      <c r="R2260" s="22" t="s">
        <v>45</v>
      </c>
      <c r="S2260" s="22" t="s">
        <v>50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  <c r="AU2260" s="22">
        <v>0</v>
      </c>
    </row>
    <row r="2261" spans="1:47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3172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43</v>
      </c>
      <c r="M2261" s="22" t="s">
        <v>43</v>
      </c>
      <c r="N2261" s="22">
        <v>0</v>
      </c>
      <c r="O2261" s="22"/>
      <c r="P2261" s="202"/>
      <c r="Q2261" s="22" t="s">
        <v>45</v>
      </c>
      <c r="R2261" s="22" t="s">
        <v>45</v>
      </c>
      <c r="S2261" s="22" t="s">
        <v>49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  <c r="AU2261" s="22">
        <v>0</v>
      </c>
    </row>
    <row r="2262" spans="1:47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29" t="s">
        <v>3392</v>
      </c>
      <c r="K2262" s="29" t="s">
        <v>501</v>
      </c>
      <c r="L2262" s="24" t="s">
        <v>3703</v>
      </c>
      <c r="M2262" s="22" t="s">
        <v>60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61</v>
      </c>
      <c r="R2262" s="22" t="s">
        <v>62</v>
      </c>
      <c r="S2262" s="22" t="s">
        <v>49</v>
      </c>
      <c r="T2262" s="22" t="s">
        <v>78</v>
      </c>
      <c r="U2262" s="22" t="s">
        <v>78</v>
      </c>
      <c r="V2262" s="22" t="s">
        <v>311</v>
      </c>
      <c r="W2262" s="22" t="s">
        <v>109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  <c r="AU2262" s="22" t="s">
        <v>3751</v>
      </c>
    </row>
    <row r="2263" spans="1:47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0" t="s">
        <v>3183</v>
      </c>
      <c r="K2263" s="155" t="s">
        <v>3184</v>
      </c>
      <c r="L2263" s="17" t="s">
        <v>3185</v>
      </c>
      <c r="M2263" s="13" t="s">
        <v>60</v>
      </c>
      <c r="N2263" s="13">
        <v>1</v>
      </c>
      <c r="O2263" s="13"/>
      <c r="P2263" s="33" t="str">
        <f t="shared" si="681"/>
        <v>MAIN UNIT</v>
      </c>
      <c r="Q2263" s="13" t="s">
        <v>61</v>
      </c>
      <c r="R2263" s="13" t="s">
        <v>62</v>
      </c>
      <c r="S2263" s="13" t="s">
        <v>52</v>
      </c>
      <c r="T2263" s="13" t="s">
        <v>2338</v>
      </c>
      <c r="U2263" s="13" t="s">
        <v>2339</v>
      </c>
      <c r="V2263" s="13" t="s">
        <v>80</v>
      </c>
      <c r="W2263" s="13" t="s">
        <v>64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  <c r="AU2263" s="22" t="s">
        <v>3757</v>
      </c>
    </row>
    <row r="2264" spans="1:47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48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1587</v>
      </c>
      <c r="K2264" s="155" t="s">
        <v>1588</v>
      </c>
      <c r="L2264" s="17" t="s">
        <v>67</v>
      </c>
      <c r="M2264" s="13" t="s">
        <v>60</v>
      </c>
      <c r="N2264" s="13">
        <v>1</v>
      </c>
      <c r="O2264" s="13"/>
      <c r="P2264" s="33" t="str">
        <f t="shared" si="681"/>
        <v>MAIN UNIT</v>
      </c>
      <c r="Q2264" s="13" t="s">
        <v>61</v>
      </c>
      <c r="R2264" s="13" t="s">
        <v>62</v>
      </c>
      <c r="S2264" s="13" t="s">
        <v>49</v>
      </c>
      <c r="T2264" s="13" t="s">
        <v>78</v>
      </c>
      <c r="U2264" s="13" t="s">
        <v>79</v>
      </c>
      <c r="V2264" s="13" t="s">
        <v>126</v>
      </c>
      <c r="W2264" s="13" t="s">
        <v>109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  <c r="AU2264" s="22" t="s">
        <v>3752</v>
      </c>
    </row>
    <row r="2265" spans="1:47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48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1587</v>
      </c>
      <c r="K2265" s="155" t="s">
        <v>1588</v>
      </c>
      <c r="L2265" s="17" t="s">
        <v>67</v>
      </c>
      <c r="M2265" s="13" t="s">
        <v>60</v>
      </c>
      <c r="N2265" s="13">
        <v>1</v>
      </c>
      <c r="O2265" s="13"/>
      <c r="P2265" s="33" t="str">
        <f t="shared" si="681"/>
        <v>MAIN UNIT</v>
      </c>
      <c r="Q2265" s="13" t="s">
        <v>61</v>
      </c>
      <c r="R2265" s="13" t="s">
        <v>62</v>
      </c>
      <c r="S2265" s="13" t="s">
        <v>49</v>
      </c>
      <c r="T2265" s="13" t="s">
        <v>78</v>
      </c>
      <c r="U2265" s="13" t="s">
        <v>79</v>
      </c>
      <c r="V2265" s="13" t="s">
        <v>126</v>
      </c>
      <c r="W2265" s="13" t="s">
        <v>109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  <c r="AU2265" s="22" t="s">
        <v>3752</v>
      </c>
    </row>
    <row r="2266" spans="1:47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48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1587</v>
      </c>
      <c r="K2266" s="155" t="s">
        <v>1588</v>
      </c>
      <c r="L2266" s="17" t="s">
        <v>67</v>
      </c>
      <c r="M2266" s="13" t="s">
        <v>60</v>
      </c>
      <c r="N2266" s="13">
        <v>1</v>
      </c>
      <c r="O2266" s="13"/>
      <c r="P2266" s="33" t="str">
        <f t="shared" si="681"/>
        <v>MAIN UNIT</v>
      </c>
      <c r="Q2266" s="13" t="s">
        <v>61</v>
      </c>
      <c r="R2266" s="13" t="s">
        <v>62</v>
      </c>
      <c r="S2266" s="13" t="s">
        <v>49</v>
      </c>
      <c r="T2266" s="13" t="s">
        <v>78</v>
      </c>
      <c r="U2266" s="13" t="s">
        <v>79</v>
      </c>
      <c r="V2266" s="13" t="s">
        <v>126</v>
      </c>
      <c r="W2266" s="13" t="s">
        <v>109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  <c r="AU2266" s="22" t="s">
        <v>3752</v>
      </c>
    </row>
    <row r="2267" spans="1:47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48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1587</v>
      </c>
      <c r="K2267" s="155" t="s">
        <v>1588</v>
      </c>
      <c r="L2267" s="17" t="s">
        <v>67</v>
      </c>
      <c r="M2267" s="13" t="s">
        <v>60</v>
      </c>
      <c r="N2267" s="13">
        <v>1</v>
      </c>
      <c r="O2267" s="13"/>
      <c r="P2267" s="33" t="str">
        <f t="shared" si="681"/>
        <v>MAIN UNIT</v>
      </c>
      <c r="Q2267" s="13" t="s">
        <v>61</v>
      </c>
      <c r="R2267" s="13" t="s">
        <v>62</v>
      </c>
      <c r="S2267" s="13" t="s">
        <v>49</v>
      </c>
      <c r="T2267" s="13" t="s">
        <v>78</v>
      </c>
      <c r="U2267" s="13" t="s">
        <v>79</v>
      </c>
      <c r="V2267" s="13" t="s">
        <v>126</v>
      </c>
      <c r="W2267" s="13" t="s">
        <v>109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  <c r="AU2267" s="22" t="s">
        <v>3752</v>
      </c>
    </row>
    <row r="2268" spans="1:47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54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2019</v>
      </c>
      <c r="K2268" s="155" t="s">
        <v>2020</v>
      </c>
      <c r="L2268" s="17" t="s">
        <v>67</v>
      </c>
      <c r="M2268" s="13" t="s">
        <v>60</v>
      </c>
      <c r="N2268" s="13">
        <v>1</v>
      </c>
      <c r="O2268" s="13"/>
      <c r="P2268" s="33" t="str">
        <f t="shared" si="681"/>
        <v>MAIN UNIT</v>
      </c>
      <c r="Q2268" s="13" t="s">
        <v>61</v>
      </c>
      <c r="R2268" s="13" t="s">
        <v>62</v>
      </c>
      <c r="S2268" s="13" t="s">
        <v>49</v>
      </c>
      <c r="T2268" s="13" t="s">
        <v>78</v>
      </c>
      <c r="U2268" s="13" t="s">
        <v>79</v>
      </c>
      <c r="V2268" s="13" t="s">
        <v>126</v>
      </c>
      <c r="W2268" s="13" t="s">
        <v>109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  <c r="AU2268" s="22" t="s">
        <v>3752</v>
      </c>
    </row>
    <row r="2269" spans="1:47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54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2019</v>
      </c>
      <c r="K2269" s="155" t="s">
        <v>2020</v>
      </c>
      <c r="L2269" s="17" t="s">
        <v>67</v>
      </c>
      <c r="M2269" s="13" t="s">
        <v>60</v>
      </c>
      <c r="N2269" s="13">
        <v>1</v>
      </c>
      <c r="O2269" s="13"/>
      <c r="P2269" s="33" t="str">
        <f t="shared" si="681"/>
        <v>MAIN UNIT</v>
      </c>
      <c r="Q2269" s="13" t="s">
        <v>61</v>
      </c>
      <c r="R2269" s="13" t="s">
        <v>62</v>
      </c>
      <c r="S2269" s="13" t="s">
        <v>49</v>
      </c>
      <c r="T2269" s="13" t="s">
        <v>78</v>
      </c>
      <c r="U2269" s="13" t="s">
        <v>79</v>
      </c>
      <c r="V2269" s="13" t="s">
        <v>126</v>
      </c>
      <c r="W2269" s="13" t="s">
        <v>109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  <c r="AU2269" s="22" t="s">
        <v>3752</v>
      </c>
    </row>
    <row r="2270" spans="1:47" s="12" customFormat="1">
      <c r="A2270" s="33" t="str">
        <f t="shared" si="661"/>
        <v>cancel</v>
      </c>
      <c r="B2270" s="152"/>
      <c r="C2270" s="152" t="s">
        <v>185</v>
      </c>
      <c r="D2270" s="33" t="str">
        <f t="shared" si="662"/>
        <v/>
      </c>
      <c r="E2270" s="33" t="s">
        <v>185</v>
      </c>
      <c r="F2270" s="13" t="s">
        <v>185</v>
      </c>
      <c r="G2270" s="152" t="s">
        <v>185</v>
      </c>
      <c r="H2270" s="155"/>
      <c r="I2270" s="33" t="str">
        <f t="shared" si="663"/>
        <v>Cancel</v>
      </c>
      <c r="J2270" s="186" t="s">
        <v>2676</v>
      </c>
      <c r="K2270" s="155" t="s">
        <v>2677</v>
      </c>
      <c r="L2270" s="17" t="s">
        <v>67</v>
      </c>
      <c r="M2270" s="13" t="s">
        <v>60</v>
      </c>
      <c r="N2270" s="13">
        <v>1</v>
      </c>
      <c r="O2270" s="13"/>
      <c r="P2270" s="33" t="str">
        <f t="shared" si="681"/>
        <v>MAIN UNIT</v>
      </c>
      <c r="Q2270" s="13" t="s">
        <v>61</v>
      </c>
      <c r="R2270" s="13" t="s">
        <v>260</v>
      </c>
      <c r="S2270" s="13" t="s">
        <v>261</v>
      </c>
      <c r="T2270" s="13" t="s">
        <v>2678</v>
      </c>
      <c r="U2270" s="13" t="s">
        <v>79</v>
      </c>
      <c r="V2270" s="13" t="s">
        <v>285</v>
      </c>
      <c r="W2270" s="13" t="s">
        <v>693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499582152.5142017</v>
      </c>
      <c r="AJ2270" s="19">
        <f t="shared" si="669"/>
        <v>59520528.679470733</v>
      </c>
      <c r="AK2270" s="20">
        <f t="shared" si="670"/>
        <v>0.11914062257814291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  <c r="AU2270" s="22" t="s">
        <v>3240</v>
      </c>
    </row>
    <row r="2271" spans="1:47" s="12" customFormat="1">
      <c r="A2271" s="33" t="str">
        <f t="shared" si="661"/>
        <v>cancel</v>
      </c>
      <c r="B2271" s="152"/>
      <c r="C2271" s="152" t="s">
        <v>185</v>
      </c>
      <c r="D2271" s="33" t="str">
        <f t="shared" si="662"/>
        <v/>
      </c>
      <c r="E2271" s="33" t="s">
        <v>185</v>
      </c>
      <c r="F2271" s="13" t="s">
        <v>185</v>
      </c>
      <c r="G2271" s="152" t="s">
        <v>185</v>
      </c>
      <c r="H2271" s="155"/>
      <c r="I2271" s="33" t="str">
        <f t="shared" si="663"/>
        <v>Cancel</v>
      </c>
      <c r="J2271" s="186" t="s">
        <v>2679</v>
      </c>
      <c r="K2271" s="155" t="s">
        <v>2677</v>
      </c>
      <c r="L2271" s="17" t="s">
        <v>67</v>
      </c>
      <c r="M2271" s="13" t="s">
        <v>60</v>
      </c>
      <c r="N2271" s="13">
        <v>1</v>
      </c>
      <c r="O2271" s="13"/>
      <c r="P2271" s="33" t="str">
        <f t="shared" si="681"/>
        <v>MAIN UNIT</v>
      </c>
      <c r="Q2271" s="13" t="s">
        <v>61</v>
      </c>
      <c r="R2271" s="13" t="s">
        <v>260</v>
      </c>
      <c r="S2271" s="13" t="s">
        <v>261</v>
      </c>
      <c r="T2271" s="13" t="s">
        <v>2678</v>
      </c>
      <c r="U2271" s="13" t="s">
        <v>79</v>
      </c>
      <c r="V2271" s="13" t="s">
        <v>285</v>
      </c>
      <c r="W2271" s="13" t="s">
        <v>693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499582152.5142017</v>
      </c>
      <c r="AJ2271" s="19">
        <f t="shared" si="669"/>
        <v>59520528.679470733</v>
      </c>
      <c r="AK2271" s="20">
        <f t="shared" si="670"/>
        <v>0.11914062257814291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  <c r="AU2271" s="22" t="s">
        <v>3240</v>
      </c>
    </row>
    <row r="2272" spans="1:47" s="12" customFormat="1">
      <c r="A2272" s="33" t="str">
        <f t="shared" si="661"/>
        <v>cancel</v>
      </c>
      <c r="B2272" s="152"/>
      <c r="C2272" s="152" t="s">
        <v>185</v>
      </c>
      <c r="D2272" s="33" t="str">
        <f t="shared" si="662"/>
        <v/>
      </c>
      <c r="E2272" s="33" t="s">
        <v>185</v>
      </c>
      <c r="F2272" s="13" t="s">
        <v>185</v>
      </c>
      <c r="G2272" s="152" t="s">
        <v>185</v>
      </c>
      <c r="H2272" s="155"/>
      <c r="I2272" s="33" t="str">
        <f t="shared" si="663"/>
        <v>Cancel</v>
      </c>
      <c r="J2272" s="186" t="s">
        <v>2676</v>
      </c>
      <c r="K2272" s="155" t="s">
        <v>2677</v>
      </c>
      <c r="L2272" s="17" t="s">
        <v>67</v>
      </c>
      <c r="M2272" s="13" t="s">
        <v>60</v>
      </c>
      <c r="N2272" s="13">
        <v>1</v>
      </c>
      <c r="O2272" s="13"/>
      <c r="P2272" s="33" t="str">
        <f t="shared" si="681"/>
        <v>MAIN UNIT</v>
      </c>
      <c r="Q2272" s="13" t="s">
        <v>61</v>
      </c>
      <c r="R2272" s="13" t="s">
        <v>260</v>
      </c>
      <c r="S2272" s="13" t="s">
        <v>261</v>
      </c>
      <c r="T2272" s="13" t="s">
        <v>2678</v>
      </c>
      <c r="U2272" s="13" t="s">
        <v>79</v>
      </c>
      <c r="V2272" s="13" t="s">
        <v>285</v>
      </c>
      <c r="W2272" s="13" t="s">
        <v>693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499582152.5142017</v>
      </c>
      <c r="AJ2272" s="19">
        <f t="shared" si="669"/>
        <v>59520528.679470733</v>
      </c>
      <c r="AK2272" s="20">
        <f t="shared" si="670"/>
        <v>0.11914062257814291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  <c r="AU2272" s="22" t="s">
        <v>3240</v>
      </c>
    </row>
    <row r="2273" spans="1:47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3169</v>
      </c>
      <c r="K2273" s="29" t="s">
        <v>1419</v>
      </c>
      <c r="L2273" s="17" t="s">
        <v>92</v>
      </c>
      <c r="M2273" s="22" t="s">
        <v>60</v>
      </c>
      <c r="N2273" s="22">
        <v>1</v>
      </c>
      <c r="O2273" s="22"/>
      <c r="P2273" s="33" t="str">
        <f t="shared" si="681"/>
        <v>MAIN UNIT</v>
      </c>
      <c r="Q2273" s="13" t="s">
        <v>61</v>
      </c>
      <c r="R2273" s="22" t="s">
        <v>62</v>
      </c>
      <c r="S2273" s="22" t="s">
        <v>49</v>
      </c>
      <c r="T2273" s="22" t="s">
        <v>78</v>
      </c>
      <c r="U2273" s="22" t="s">
        <v>78</v>
      </c>
      <c r="V2273" s="22" t="s">
        <v>80</v>
      </c>
      <c r="W2273" s="22" t="s">
        <v>64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  <c r="AU2273" s="22" t="s">
        <v>3757</v>
      </c>
    </row>
    <row r="2274" spans="1:47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53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1822</v>
      </c>
      <c r="K2274" s="155" t="s">
        <v>1823</v>
      </c>
      <c r="L2274" s="17" t="s">
        <v>92</v>
      </c>
      <c r="M2274" s="13" t="s">
        <v>60</v>
      </c>
      <c r="N2274" s="13">
        <v>1</v>
      </c>
      <c r="O2274" s="13"/>
      <c r="P2274" s="33" t="str">
        <f t="shared" si="681"/>
        <v>MAIN UNIT</v>
      </c>
      <c r="Q2274" s="13" t="s">
        <v>68</v>
      </c>
      <c r="R2274" s="13" t="s">
        <v>62</v>
      </c>
      <c r="S2274" s="13" t="s">
        <v>49</v>
      </c>
      <c r="T2274" s="13" t="s">
        <v>78</v>
      </c>
      <c r="U2274" s="13" t="s">
        <v>79</v>
      </c>
      <c r="V2274" s="13" t="s">
        <v>112</v>
      </c>
      <c r="W2274" s="13" t="s">
        <v>109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  <c r="AU2274" s="22" t="s">
        <v>3751</v>
      </c>
    </row>
    <row r="2275" spans="1:47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48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1270</v>
      </c>
      <c r="K2275" s="155" t="s">
        <v>1271</v>
      </c>
      <c r="L2275" s="17" t="s">
        <v>92</v>
      </c>
      <c r="M2275" s="13" t="s">
        <v>60</v>
      </c>
      <c r="N2275" s="13">
        <v>1</v>
      </c>
      <c r="O2275" s="13"/>
      <c r="P2275" s="33" t="str">
        <f t="shared" si="681"/>
        <v>MAIN UNIT</v>
      </c>
      <c r="Q2275" s="13" t="s">
        <v>61</v>
      </c>
      <c r="R2275" s="13" t="s">
        <v>62</v>
      </c>
      <c r="S2275" s="13" t="s">
        <v>49</v>
      </c>
      <c r="T2275" s="13" t="s">
        <v>839</v>
      </c>
      <c r="U2275" s="13" t="s">
        <v>79</v>
      </c>
      <c r="V2275" s="13" t="s">
        <v>126</v>
      </c>
      <c r="W2275" s="13" t="s">
        <v>64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  <c r="AU2275" s="22" t="s">
        <v>3750</v>
      </c>
    </row>
    <row r="2276" spans="1:47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3382</v>
      </c>
      <c r="K2276" s="29" t="s">
        <v>2420</v>
      </c>
      <c r="L2276" s="17" t="s">
        <v>92</v>
      </c>
      <c r="M2276" s="22" t="s">
        <v>60</v>
      </c>
      <c r="N2276" s="22">
        <v>1</v>
      </c>
      <c r="O2276" s="22"/>
      <c r="P2276" s="33" t="str">
        <f t="shared" si="681"/>
        <v>MAIN UNIT</v>
      </c>
      <c r="Q2276" s="13" t="s">
        <v>61</v>
      </c>
      <c r="R2276" s="22" t="s">
        <v>62</v>
      </c>
      <c r="S2276" s="22" t="s">
        <v>49</v>
      </c>
      <c r="T2276" s="22" t="s">
        <v>78</v>
      </c>
      <c r="U2276" s="22" t="s">
        <v>839</v>
      </c>
      <c r="V2276" s="22" t="s">
        <v>112</v>
      </c>
      <c r="W2276" s="22" t="s">
        <v>64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  <c r="AU2276" s="22" t="s">
        <v>3757</v>
      </c>
    </row>
    <row r="2277" spans="1:47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3382</v>
      </c>
      <c r="K2277" s="29" t="s">
        <v>2420</v>
      </c>
      <c r="L2277" s="17" t="s">
        <v>92</v>
      </c>
      <c r="M2277" s="22" t="s">
        <v>60</v>
      </c>
      <c r="N2277" s="22">
        <v>1</v>
      </c>
      <c r="O2277" s="22"/>
      <c r="P2277" s="33" t="str">
        <f t="shared" si="681"/>
        <v>MAIN UNIT</v>
      </c>
      <c r="Q2277" s="13" t="s">
        <v>61</v>
      </c>
      <c r="R2277" s="22" t="s">
        <v>62</v>
      </c>
      <c r="S2277" s="22" t="s">
        <v>49</v>
      </c>
      <c r="T2277" s="22" t="s">
        <v>78</v>
      </c>
      <c r="U2277" s="22" t="s">
        <v>839</v>
      </c>
      <c r="V2277" s="22" t="s">
        <v>112</v>
      </c>
      <c r="W2277" s="22" t="s">
        <v>64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  <c r="AU2277" s="22" t="s">
        <v>3757</v>
      </c>
    </row>
    <row r="2278" spans="1:47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3382</v>
      </c>
      <c r="K2278" s="29" t="s">
        <v>2420</v>
      </c>
      <c r="L2278" s="17" t="s">
        <v>92</v>
      </c>
      <c r="M2278" s="22" t="s">
        <v>60</v>
      </c>
      <c r="N2278" s="22">
        <v>1</v>
      </c>
      <c r="O2278" s="22"/>
      <c r="P2278" s="33" t="str">
        <f t="shared" si="681"/>
        <v>MAIN UNIT</v>
      </c>
      <c r="Q2278" s="13" t="s">
        <v>61</v>
      </c>
      <c r="R2278" s="22" t="s">
        <v>62</v>
      </c>
      <c r="S2278" s="22" t="s">
        <v>49</v>
      </c>
      <c r="T2278" s="22" t="s">
        <v>78</v>
      </c>
      <c r="U2278" s="22" t="s">
        <v>839</v>
      </c>
      <c r="V2278" s="22" t="s">
        <v>112</v>
      </c>
      <c r="W2278" s="22" t="s">
        <v>64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  <c r="AU2278" s="22" t="s">
        <v>3757</v>
      </c>
    </row>
    <row r="2279" spans="1:47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3382</v>
      </c>
      <c r="K2279" s="29" t="s">
        <v>2420</v>
      </c>
      <c r="L2279" s="17" t="s">
        <v>92</v>
      </c>
      <c r="M2279" s="22" t="s">
        <v>60</v>
      </c>
      <c r="N2279" s="22">
        <v>1</v>
      </c>
      <c r="O2279" s="22"/>
      <c r="P2279" s="33" t="str">
        <f t="shared" si="681"/>
        <v>MAIN UNIT</v>
      </c>
      <c r="Q2279" s="13" t="s">
        <v>61</v>
      </c>
      <c r="R2279" s="22" t="s">
        <v>62</v>
      </c>
      <c r="S2279" s="22" t="s">
        <v>49</v>
      </c>
      <c r="T2279" s="22" t="s">
        <v>78</v>
      </c>
      <c r="U2279" s="22" t="s">
        <v>839</v>
      </c>
      <c r="V2279" s="22" t="s">
        <v>112</v>
      </c>
      <c r="W2279" s="22" t="s">
        <v>64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  <c r="AU2279" s="22" t="s">
        <v>3757</v>
      </c>
    </row>
    <row r="2280" spans="1:47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3172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3383</v>
      </c>
      <c r="K2280" s="29" t="s">
        <v>3384</v>
      </c>
      <c r="L2280" s="17" t="s">
        <v>67</v>
      </c>
      <c r="M2280" s="22" t="s">
        <v>60</v>
      </c>
      <c r="N2280" s="22">
        <v>1</v>
      </c>
      <c r="O2280" s="22"/>
      <c r="P2280" s="33" t="str">
        <f t="shared" si="681"/>
        <v>MAIN UNIT</v>
      </c>
      <c r="Q2280" s="13" t="s">
        <v>68</v>
      </c>
      <c r="R2280" s="22" t="s">
        <v>62</v>
      </c>
      <c r="S2280" s="22" t="s">
        <v>49</v>
      </c>
      <c r="T2280" s="22" t="s">
        <v>78</v>
      </c>
      <c r="U2280" s="22" t="s">
        <v>78</v>
      </c>
      <c r="V2280" s="22" t="s">
        <v>311</v>
      </c>
      <c r="W2280" s="22" t="s">
        <v>109</v>
      </c>
      <c r="X2280" s="233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  <c r="AU2280" s="22" t="s">
        <v>3751</v>
      </c>
    </row>
    <row r="2281" spans="1:47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3172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3383</v>
      </c>
      <c r="K2281" s="29" t="s">
        <v>3384</v>
      </c>
      <c r="L2281" s="17" t="s">
        <v>67</v>
      </c>
      <c r="M2281" s="22" t="s">
        <v>60</v>
      </c>
      <c r="N2281" s="22">
        <v>1</v>
      </c>
      <c r="O2281" s="22"/>
      <c r="P2281" s="33" t="str">
        <f t="shared" si="681"/>
        <v>MAIN UNIT</v>
      </c>
      <c r="Q2281" s="13" t="s">
        <v>68</v>
      </c>
      <c r="R2281" s="22" t="s">
        <v>62</v>
      </c>
      <c r="S2281" s="22" t="s">
        <v>49</v>
      </c>
      <c r="T2281" s="22" t="s">
        <v>78</v>
      </c>
      <c r="U2281" s="22" t="s">
        <v>78</v>
      </c>
      <c r="V2281" s="22" t="s">
        <v>311</v>
      </c>
      <c r="W2281" s="22" t="s">
        <v>109</v>
      </c>
      <c r="X2281" s="233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  <c r="AU2281" s="22" t="s">
        <v>3751</v>
      </c>
    </row>
    <row r="2282" spans="1:47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3520</v>
      </c>
      <c r="K2282" s="29" t="s">
        <v>2442</v>
      </c>
      <c r="L2282" s="17" t="s">
        <v>92</v>
      </c>
      <c r="M2282" s="22" t="s">
        <v>60</v>
      </c>
      <c r="N2282" s="22">
        <v>1</v>
      </c>
      <c r="O2282" s="22"/>
      <c r="P2282" s="33" t="str">
        <f t="shared" si="681"/>
        <v>MAIN UNIT</v>
      </c>
      <c r="Q2282" s="13" t="s">
        <v>61</v>
      </c>
      <c r="R2282" s="22" t="s">
        <v>62</v>
      </c>
      <c r="S2282" s="22" t="s">
        <v>50</v>
      </c>
      <c r="T2282" s="22" t="s">
        <v>93</v>
      </c>
      <c r="U2282" s="22" t="s">
        <v>70</v>
      </c>
      <c r="V2282" s="22" t="s">
        <v>71</v>
      </c>
      <c r="W2282" s="22" t="s">
        <v>64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  <c r="AU2282" s="22" t="s">
        <v>3240</v>
      </c>
    </row>
    <row r="2283" spans="1:47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3374</v>
      </c>
      <c r="K2283" s="29" t="s">
        <v>3375</v>
      </c>
      <c r="L2283" s="17" t="s">
        <v>67</v>
      </c>
      <c r="M2283" s="22" t="s">
        <v>60</v>
      </c>
      <c r="N2283" s="22">
        <v>1</v>
      </c>
      <c r="O2283" s="22"/>
      <c r="P2283" s="33" t="str">
        <f t="shared" si="681"/>
        <v>MAIN UNIT</v>
      </c>
      <c r="Q2283" s="13" t="s">
        <v>61</v>
      </c>
      <c r="R2283" s="22" t="s">
        <v>62</v>
      </c>
      <c r="S2283" s="22" t="s">
        <v>49</v>
      </c>
      <c r="T2283" s="22" t="s">
        <v>78</v>
      </c>
      <c r="U2283" s="22" t="s">
        <v>78</v>
      </c>
      <c r="V2283" s="22" t="s">
        <v>112</v>
      </c>
      <c r="W2283" s="22" t="s">
        <v>109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  <c r="AU2283" s="22" t="s">
        <v>3751</v>
      </c>
    </row>
    <row r="2284" spans="1:47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3374</v>
      </c>
      <c r="K2284" s="29" t="s">
        <v>3375</v>
      </c>
      <c r="L2284" s="17" t="s">
        <v>67</v>
      </c>
      <c r="M2284" s="22" t="s">
        <v>60</v>
      </c>
      <c r="N2284" s="22">
        <v>1</v>
      </c>
      <c r="O2284" s="22"/>
      <c r="P2284" s="33" t="str">
        <f t="shared" si="681"/>
        <v>MAIN UNIT</v>
      </c>
      <c r="Q2284" s="13" t="s">
        <v>61</v>
      </c>
      <c r="R2284" s="22" t="s">
        <v>62</v>
      </c>
      <c r="S2284" s="22" t="s">
        <v>49</v>
      </c>
      <c r="T2284" s="22" t="s">
        <v>78</v>
      </c>
      <c r="U2284" s="22" t="s">
        <v>78</v>
      </c>
      <c r="V2284" s="22" t="s">
        <v>112</v>
      </c>
      <c r="W2284" s="22" t="s">
        <v>109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  <c r="AU2284" s="22" t="s">
        <v>3751</v>
      </c>
    </row>
    <row r="2285" spans="1:47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3172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3460</v>
      </c>
      <c r="K2285" s="29" t="s">
        <v>1758</v>
      </c>
      <c r="L2285" s="17" t="s">
        <v>2620</v>
      </c>
      <c r="M2285" s="22" t="s">
        <v>60</v>
      </c>
      <c r="N2285" s="22">
        <v>1</v>
      </c>
      <c r="O2285" s="22"/>
      <c r="P2285" s="33" t="str">
        <f t="shared" si="681"/>
        <v>MAIN UNIT</v>
      </c>
      <c r="Q2285" s="22" t="s">
        <v>61</v>
      </c>
      <c r="R2285" s="22" t="s">
        <v>2055</v>
      </c>
      <c r="S2285" s="22" t="s">
        <v>50</v>
      </c>
      <c r="T2285" s="22" t="s">
        <v>101</v>
      </c>
      <c r="U2285" s="22" t="s">
        <v>70</v>
      </c>
      <c r="V2285" s="22" t="s">
        <v>102</v>
      </c>
      <c r="W2285" s="22" t="s">
        <v>64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  <c r="AU2285" s="22" t="s">
        <v>3240</v>
      </c>
    </row>
    <row r="2286" spans="1:47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3411</v>
      </c>
      <c r="K2286" s="29" t="s">
        <v>1830</v>
      </c>
      <c r="L2286" s="17" t="s">
        <v>92</v>
      </c>
      <c r="M2286" s="22" t="s">
        <v>60</v>
      </c>
      <c r="N2286" s="22">
        <v>1</v>
      </c>
      <c r="O2286" s="22"/>
      <c r="P2286" s="33" t="str">
        <f t="shared" si="681"/>
        <v>MAIN UNIT</v>
      </c>
      <c r="Q2286" s="13" t="s">
        <v>61</v>
      </c>
      <c r="R2286" s="22" t="s">
        <v>62</v>
      </c>
      <c r="S2286" s="22" t="s">
        <v>50</v>
      </c>
      <c r="T2286" s="22" t="s">
        <v>93</v>
      </c>
      <c r="U2286" s="22" t="s">
        <v>70</v>
      </c>
      <c r="V2286" s="22" t="s">
        <v>102</v>
      </c>
      <c r="W2286" s="22" t="s">
        <v>64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  <c r="AU2286" s="22" t="s">
        <v>3240</v>
      </c>
    </row>
    <row r="2287" spans="1:47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3411</v>
      </c>
      <c r="K2287" s="29" t="s">
        <v>1830</v>
      </c>
      <c r="L2287" s="17" t="s">
        <v>92</v>
      </c>
      <c r="M2287" s="22" t="s">
        <v>60</v>
      </c>
      <c r="N2287" s="22">
        <v>1</v>
      </c>
      <c r="O2287" s="22"/>
      <c r="P2287" s="33" t="str">
        <f t="shared" si="681"/>
        <v>MAIN UNIT</v>
      </c>
      <c r="Q2287" s="13" t="s">
        <v>61</v>
      </c>
      <c r="R2287" s="22" t="s">
        <v>62</v>
      </c>
      <c r="S2287" s="22" t="s">
        <v>50</v>
      </c>
      <c r="T2287" s="22" t="s">
        <v>93</v>
      </c>
      <c r="U2287" s="22" t="s">
        <v>70</v>
      </c>
      <c r="V2287" s="22" t="s">
        <v>102</v>
      </c>
      <c r="W2287" s="22" t="s">
        <v>64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  <c r="AU2287" s="22" t="s">
        <v>3240</v>
      </c>
    </row>
    <row r="2288" spans="1:47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3411</v>
      </c>
      <c r="K2288" s="29" t="s">
        <v>1830</v>
      </c>
      <c r="L2288" s="17" t="s">
        <v>92</v>
      </c>
      <c r="M2288" s="22" t="s">
        <v>60</v>
      </c>
      <c r="N2288" s="22">
        <v>1</v>
      </c>
      <c r="O2288" s="22"/>
      <c r="P2288" s="33" t="str">
        <f t="shared" si="681"/>
        <v>MAIN UNIT</v>
      </c>
      <c r="Q2288" s="13" t="s">
        <v>61</v>
      </c>
      <c r="R2288" s="22" t="s">
        <v>62</v>
      </c>
      <c r="S2288" s="22" t="s">
        <v>50</v>
      </c>
      <c r="T2288" s="22" t="s">
        <v>93</v>
      </c>
      <c r="U2288" s="22" t="s">
        <v>70</v>
      </c>
      <c r="V2288" s="22" t="s">
        <v>102</v>
      </c>
      <c r="W2288" s="22" t="s">
        <v>64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  <c r="AU2288" s="22" t="s">
        <v>3240</v>
      </c>
    </row>
    <row r="2289" spans="1:47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3411</v>
      </c>
      <c r="K2289" s="29" t="s">
        <v>1830</v>
      </c>
      <c r="L2289" s="17" t="s">
        <v>67</v>
      </c>
      <c r="M2289" s="22" t="s">
        <v>60</v>
      </c>
      <c r="N2289" s="22">
        <v>1</v>
      </c>
      <c r="O2289" s="22"/>
      <c r="P2289" s="33" t="str">
        <f t="shared" si="681"/>
        <v>MAIN UNIT</v>
      </c>
      <c r="Q2289" s="13" t="s">
        <v>61</v>
      </c>
      <c r="R2289" s="22" t="s">
        <v>62</v>
      </c>
      <c r="S2289" s="22" t="s">
        <v>50</v>
      </c>
      <c r="T2289" s="22" t="s">
        <v>93</v>
      </c>
      <c r="U2289" s="22" t="s">
        <v>70</v>
      </c>
      <c r="V2289" s="22" t="s">
        <v>102</v>
      </c>
      <c r="W2289" s="22" t="s">
        <v>64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  <c r="AU2289" s="22" t="s">
        <v>3240</v>
      </c>
    </row>
    <row r="2290" spans="1:47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3411</v>
      </c>
      <c r="K2290" s="29" t="s">
        <v>1830</v>
      </c>
      <c r="L2290" s="17" t="s">
        <v>67</v>
      </c>
      <c r="M2290" s="22" t="s">
        <v>60</v>
      </c>
      <c r="N2290" s="22">
        <v>1</v>
      </c>
      <c r="O2290" s="22"/>
      <c r="P2290" s="33" t="str">
        <f t="shared" si="681"/>
        <v>MAIN UNIT</v>
      </c>
      <c r="Q2290" s="13" t="s">
        <v>61</v>
      </c>
      <c r="R2290" s="22" t="s">
        <v>62</v>
      </c>
      <c r="S2290" s="22" t="s">
        <v>50</v>
      </c>
      <c r="T2290" s="22" t="s">
        <v>93</v>
      </c>
      <c r="U2290" s="22" t="s">
        <v>70</v>
      </c>
      <c r="V2290" s="22" t="s">
        <v>102</v>
      </c>
      <c r="W2290" s="22" t="s">
        <v>64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  <c r="AU2290" s="22" t="s">
        <v>3240</v>
      </c>
    </row>
    <row r="2291" spans="1:47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3411</v>
      </c>
      <c r="K2291" s="29" t="s">
        <v>1830</v>
      </c>
      <c r="L2291" s="17" t="s">
        <v>67</v>
      </c>
      <c r="M2291" s="22" t="s">
        <v>60</v>
      </c>
      <c r="N2291" s="22">
        <v>1</v>
      </c>
      <c r="O2291" s="22"/>
      <c r="P2291" s="33" t="str">
        <f t="shared" si="681"/>
        <v>MAIN UNIT</v>
      </c>
      <c r="Q2291" s="13" t="s">
        <v>61</v>
      </c>
      <c r="R2291" s="22" t="s">
        <v>62</v>
      </c>
      <c r="S2291" s="22" t="s">
        <v>50</v>
      </c>
      <c r="T2291" s="22" t="s">
        <v>93</v>
      </c>
      <c r="U2291" s="22" t="s">
        <v>70</v>
      </c>
      <c r="V2291" s="22" t="s">
        <v>102</v>
      </c>
      <c r="W2291" s="22" t="s">
        <v>64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  <c r="AU2291" s="22" t="s">
        <v>3240</v>
      </c>
    </row>
    <row r="2292" spans="1:47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3374</v>
      </c>
      <c r="K2292" s="29" t="s">
        <v>3375</v>
      </c>
      <c r="L2292" s="17" t="s">
        <v>2620</v>
      </c>
      <c r="M2292" s="22" t="s">
        <v>60</v>
      </c>
      <c r="N2292" s="22">
        <v>1</v>
      </c>
      <c r="O2292" s="22"/>
      <c r="P2292" s="33" t="str">
        <f t="shared" si="681"/>
        <v>MAIN UNIT</v>
      </c>
      <c r="Q2292" s="13" t="s">
        <v>61</v>
      </c>
      <c r="R2292" s="22" t="s">
        <v>2055</v>
      </c>
      <c r="S2292" s="22" t="s">
        <v>49</v>
      </c>
      <c r="T2292" s="22" t="s">
        <v>78</v>
      </c>
      <c r="U2292" s="22" t="s">
        <v>78</v>
      </c>
      <c r="V2292" s="22" t="s">
        <v>112</v>
      </c>
      <c r="W2292" s="22" t="s">
        <v>109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  <c r="AU2292" s="22" t="s">
        <v>3751</v>
      </c>
    </row>
    <row r="2293" spans="1:47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3172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3470</v>
      </c>
      <c r="K2293" s="29" t="s">
        <v>1973</v>
      </c>
      <c r="L2293" s="17" t="s">
        <v>2620</v>
      </c>
      <c r="M2293" s="22" t="s">
        <v>60</v>
      </c>
      <c r="N2293" s="22">
        <v>1</v>
      </c>
      <c r="O2293" s="22"/>
      <c r="P2293" s="33" t="str">
        <f t="shared" si="681"/>
        <v>MAIN UNIT</v>
      </c>
      <c r="Q2293" s="22" t="s">
        <v>61</v>
      </c>
      <c r="R2293" s="22" t="s">
        <v>2055</v>
      </c>
      <c r="S2293" s="22" t="s">
        <v>49</v>
      </c>
      <c r="T2293" s="22" t="s">
        <v>78</v>
      </c>
      <c r="U2293" s="22" t="s">
        <v>78</v>
      </c>
      <c r="V2293" s="22" t="s">
        <v>121</v>
      </c>
      <c r="W2293" s="22" t="s">
        <v>109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  <c r="AU2293" s="22" t="s">
        <v>3752</v>
      </c>
    </row>
    <row r="2294" spans="1:47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3172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3470</v>
      </c>
      <c r="K2294" s="29" t="s">
        <v>1973</v>
      </c>
      <c r="L2294" s="17" t="s">
        <v>2620</v>
      </c>
      <c r="M2294" s="22" t="s">
        <v>60</v>
      </c>
      <c r="N2294" s="22">
        <v>1</v>
      </c>
      <c r="O2294" s="22"/>
      <c r="P2294" s="33" t="str">
        <f t="shared" si="681"/>
        <v>MAIN UNIT</v>
      </c>
      <c r="Q2294" s="22" t="s">
        <v>61</v>
      </c>
      <c r="R2294" s="22" t="s">
        <v>2055</v>
      </c>
      <c r="S2294" s="22" t="s">
        <v>49</v>
      </c>
      <c r="T2294" s="22" t="s">
        <v>78</v>
      </c>
      <c r="U2294" s="22" t="s">
        <v>78</v>
      </c>
      <c r="V2294" s="22" t="s">
        <v>121</v>
      </c>
      <c r="W2294" s="22" t="s">
        <v>109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  <c r="AU2294" s="22" t="s">
        <v>3752</v>
      </c>
    </row>
    <row r="2295" spans="1:47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3172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3449</v>
      </c>
      <c r="K2295" s="29" t="s">
        <v>3455</v>
      </c>
      <c r="L2295" s="17" t="s">
        <v>92</v>
      </c>
      <c r="M2295" s="22" t="s">
        <v>60</v>
      </c>
      <c r="N2295" s="22">
        <v>1</v>
      </c>
      <c r="O2295" s="22"/>
      <c r="P2295" s="33" t="str">
        <f t="shared" si="681"/>
        <v>MAIN UNIT</v>
      </c>
      <c r="Q2295" s="22" t="s">
        <v>68</v>
      </c>
      <c r="R2295" s="22" t="s">
        <v>62</v>
      </c>
      <c r="S2295" s="22" t="s">
        <v>50</v>
      </c>
      <c r="T2295" s="22" t="s">
        <v>88</v>
      </c>
      <c r="U2295" s="22" t="s">
        <v>70</v>
      </c>
      <c r="V2295" s="22" t="s">
        <v>1400</v>
      </c>
      <c r="W2295" s="22" t="s">
        <v>64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  <c r="AU2295" s="22" t="s">
        <v>3240</v>
      </c>
    </row>
    <row r="2296" spans="1:47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3172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3449</v>
      </c>
      <c r="K2296" s="29" t="s">
        <v>3455</v>
      </c>
      <c r="L2296" s="17" t="s">
        <v>67</v>
      </c>
      <c r="M2296" s="22" t="s">
        <v>60</v>
      </c>
      <c r="N2296" s="22">
        <v>1</v>
      </c>
      <c r="O2296" s="22"/>
      <c r="P2296" s="33" t="str">
        <f t="shared" si="681"/>
        <v>MAIN UNIT</v>
      </c>
      <c r="Q2296" s="22" t="s">
        <v>68</v>
      </c>
      <c r="R2296" s="22" t="s">
        <v>62</v>
      </c>
      <c r="S2296" s="22" t="s">
        <v>50</v>
      </c>
      <c r="T2296" s="22" t="s">
        <v>88</v>
      </c>
      <c r="U2296" s="22" t="s">
        <v>70</v>
      </c>
      <c r="V2296" s="22" t="s">
        <v>1400</v>
      </c>
      <c r="W2296" s="22" t="s">
        <v>64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  <c r="AU2296" s="22" t="s">
        <v>3240</v>
      </c>
    </row>
    <row r="2297" spans="1:47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3172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3450</v>
      </c>
      <c r="K2297" s="29" t="s">
        <v>1692</v>
      </c>
      <c r="L2297" s="17" t="s">
        <v>92</v>
      </c>
      <c r="M2297" s="22" t="s">
        <v>60</v>
      </c>
      <c r="N2297" s="22">
        <v>1</v>
      </c>
      <c r="O2297" s="22"/>
      <c r="P2297" s="33" t="str">
        <f t="shared" si="681"/>
        <v>MAIN UNIT</v>
      </c>
      <c r="Q2297" s="22" t="s">
        <v>61</v>
      </c>
      <c r="R2297" s="22" t="s">
        <v>62</v>
      </c>
      <c r="S2297" s="22" t="s">
        <v>50</v>
      </c>
      <c r="T2297" s="22" t="s">
        <v>194</v>
      </c>
      <c r="U2297" s="22" t="s">
        <v>70</v>
      </c>
      <c r="V2297" s="22" t="s">
        <v>94</v>
      </c>
      <c r="W2297" s="22" t="s">
        <v>64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  <c r="AU2297" s="22" t="s">
        <v>3240</v>
      </c>
    </row>
    <row r="2298" spans="1:47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3172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3452</v>
      </c>
      <c r="K2298" s="29" t="s">
        <v>3511</v>
      </c>
      <c r="L2298" s="17" t="s">
        <v>3453</v>
      </c>
      <c r="M2298" s="22" t="s">
        <v>2607</v>
      </c>
      <c r="N2298" s="22">
        <v>1</v>
      </c>
      <c r="O2298" s="22"/>
      <c r="P2298" s="33" t="str">
        <f t="shared" si="681"/>
        <v>MAIN UNIT</v>
      </c>
      <c r="Q2298" s="22" t="s">
        <v>61</v>
      </c>
      <c r="R2298" s="22" t="s">
        <v>2055</v>
      </c>
      <c r="S2298" s="22" t="s">
        <v>50</v>
      </c>
      <c r="T2298" s="22" t="s">
        <v>88</v>
      </c>
      <c r="U2298" s="22" t="s">
        <v>70</v>
      </c>
      <c r="V2298" s="22" t="s">
        <v>102</v>
      </c>
      <c r="W2298" s="22" t="s">
        <v>64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  <c r="AU2298" s="22" t="s">
        <v>3240</v>
      </c>
    </row>
    <row r="2299" spans="1:47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3324</v>
      </c>
      <c r="K2299" s="29" t="s">
        <v>3163</v>
      </c>
      <c r="L2299" s="17" t="s">
        <v>2620</v>
      </c>
      <c r="M2299" s="22" t="s">
        <v>60</v>
      </c>
      <c r="N2299" s="22">
        <v>1</v>
      </c>
      <c r="O2299" s="22"/>
      <c r="P2299" s="33" t="str">
        <f t="shared" si="681"/>
        <v>MAIN UNIT</v>
      </c>
      <c r="Q2299" s="13" t="s">
        <v>61</v>
      </c>
      <c r="R2299" s="22" t="s">
        <v>2055</v>
      </c>
      <c r="S2299" s="22" t="s">
        <v>49</v>
      </c>
      <c r="T2299" s="22" t="s">
        <v>78</v>
      </c>
      <c r="U2299" s="22" t="s">
        <v>2533</v>
      </c>
      <c r="V2299" s="22" t="s">
        <v>126</v>
      </c>
      <c r="W2299" s="22" t="s">
        <v>109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  <c r="AU2299" s="22" t="s">
        <v>3751</v>
      </c>
    </row>
    <row r="2300" spans="1:47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3324</v>
      </c>
      <c r="K2300" s="29" t="s">
        <v>3163</v>
      </c>
      <c r="L2300" s="17" t="s">
        <v>2620</v>
      </c>
      <c r="M2300" s="22" t="s">
        <v>60</v>
      </c>
      <c r="N2300" s="22">
        <v>1</v>
      </c>
      <c r="O2300" s="22"/>
      <c r="P2300" s="33" t="str">
        <f t="shared" si="681"/>
        <v>MAIN UNIT</v>
      </c>
      <c r="Q2300" s="13" t="s">
        <v>61</v>
      </c>
      <c r="R2300" s="22" t="s">
        <v>2055</v>
      </c>
      <c r="S2300" s="22" t="s">
        <v>49</v>
      </c>
      <c r="T2300" s="22" t="s">
        <v>78</v>
      </c>
      <c r="U2300" s="22" t="s">
        <v>2533</v>
      </c>
      <c r="V2300" s="22" t="s">
        <v>126</v>
      </c>
      <c r="W2300" s="22" t="s">
        <v>109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  <c r="AU2300" s="22" t="s">
        <v>3751</v>
      </c>
    </row>
    <row r="2301" spans="1:47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3172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3445</v>
      </c>
      <c r="K2301" s="29" t="s">
        <v>1634</v>
      </c>
      <c r="L2301" s="17" t="s">
        <v>67</v>
      </c>
      <c r="M2301" s="22" t="s">
        <v>60</v>
      </c>
      <c r="N2301" s="22">
        <v>1</v>
      </c>
      <c r="O2301" s="22"/>
      <c r="P2301" s="33" t="str">
        <f t="shared" si="681"/>
        <v>MAIN UNIT</v>
      </c>
      <c r="Q2301" s="22" t="s">
        <v>61</v>
      </c>
      <c r="R2301" s="22" t="s">
        <v>62</v>
      </c>
      <c r="S2301" s="22" t="s">
        <v>49</v>
      </c>
      <c r="T2301" s="22" t="s">
        <v>78</v>
      </c>
      <c r="U2301" s="22" t="s">
        <v>78</v>
      </c>
      <c r="V2301" s="22" t="s">
        <v>126</v>
      </c>
      <c r="W2301" s="22" t="s">
        <v>109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  <c r="AU2301" s="22" t="s">
        <v>3752</v>
      </c>
    </row>
    <row r="2302" spans="1:47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3172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3445</v>
      </c>
      <c r="K2302" s="29" t="s">
        <v>1634</v>
      </c>
      <c r="L2302" s="17" t="s">
        <v>67</v>
      </c>
      <c r="M2302" s="22" t="s">
        <v>60</v>
      </c>
      <c r="N2302" s="22">
        <v>1</v>
      </c>
      <c r="O2302" s="22"/>
      <c r="P2302" s="33" t="str">
        <f t="shared" si="681"/>
        <v>MAIN UNIT</v>
      </c>
      <c r="Q2302" s="22" t="s">
        <v>61</v>
      </c>
      <c r="R2302" s="22" t="s">
        <v>62</v>
      </c>
      <c r="S2302" s="22" t="s">
        <v>49</v>
      </c>
      <c r="T2302" s="22" t="s">
        <v>78</v>
      </c>
      <c r="U2302" s="22" t="s">
        <v>78</v>
      </c>
      <c r="V2302" s="22" t="s">
        <v>126</v>
      </c>
      <c r="W2302" s="22" t="s">
        <v>109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  <c r="AU2302" s="22" t="s">
        <v>3752</v>
      </c>
    </row>
    <row r="2303" spans="1:47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3172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3445</v>
      </c>
      <c r="K2303" s="29" t="s">
        <v>1634</v>
      </c>
      <c r="L2303" s="17" t="s">
        <v>67</v>
      </c>
      <c r="M2303" s="22" t="s">
        <v>60</v>
      </c>
      <c r="N2303" s="22">
        <v>1</v>
      </c>
      <c r="O2303" s="22"/>
      <c r="P2303" s="33" t="str">
        <f t="shared" si="681"/>
        <v>MAIN UNIT</v>
      </c>
      <c r="Q2303" s="22" t="s">
        <v>61</v>
      </c>
      <c r="R2303" s="22" t="s">
        <v>62</v>
      </c>
      <c r="S2303" s="22" t="s">
        <v>49</v>
      </c>
      <c r="T2303" s="22" t="s">
        <v>78</v>
      </c>
      <c r="U2303" s="22" t="s">
        <v>78</v>
      </c>
      <c r="V2303" s="22" t="s">
        <v>126</v>
      </c>
      <c r="W2303" s="22" t="s">
        <v>109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  <c r="AU2303" s="22" t="s">
        <v>3752</v>
      </c>
    </row>
    <row r="2304" spans="1:47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48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1403</v>
      </c>
      <c r="K2304" s="155" t="s">
        <v>1404</v>
      </c>
      <c r="L2304" s="17" t="s">
        <v>92</v>
      </c>
      <c r="M2304" s="13" t="s">
        <v>60</v>
      </c>
      <c r="N2304" s="13">
        <v>1</v>
      </c>
      <c r="O2304" s="13"/>
      <c r="P2304" s="33" t="str">
        <f t="shared" si="681"/>
        <v>MAIN UNIT</v>
      </c>
      <c r="Q2304" s="13" t="s">
        <v>68</v>
      </c>
      <c r="R2304" s="13" t="s">
        <v>62</v>
      </c>
      <c r="S2304" s="13" t="s">
        <v>49</v>
      </c>
      <c r="T2304" s="13" t="s">
        <v>78</v>
      </c>
      <c r="U2304" s="13" t="s">
        <v>79</v>
      </c>
      <c r="V2304" s="13" t="s">
        <v>311</v>
      </c>
      <c r="W2304" s="13" t="s">
        <v>1341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  <c r="AU2304" s="22" t="s">
        <v>3751</v>
      </c>
    </row>
    <row r="2305" spans="1:47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48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1403</v>
      </c>
      <c r="K2305" s="155" t="s">
        <v>1404</v>
      </c>
      <c r="L2305" s="17" t="s">
        <v>92</v>
      </c>
      <c r="M2305" s="13" t="s">
        <v>60</v>
      </c>
      <c r="N2305" s="13">
        <v>1</v>
      </c>
      <c r="O2305" s="13"/>
      <c r="P2305" s="33" t="str">
        <f t="shared" si="681"/>
        <v>MAIN UNIT</v>
      </c>
      <c r="Q2305" s="13" t="s">
        <v>68</v>
      </c>
      <c r="R2305" s="13" t="s">
        <v>62</v>
      </c>
      <c r="S2305" s="13" t="s">
        <v>49</v>
      </c>
      <c r="T2305" s="13" t="s">
        <v>78</v>
      </c>
      <c r="U2305" s="13" t="s">
        <v>79</v>
      </c>
      <c r="V2305" s="13" t="s">
        <v>311</v>
      </c>
      <c r="W2305" s="13" t="s">
        <v>1341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  <c r="AU2305" s="22" t="s">
        <v>3751</v>
      </c>
    </row>
    <row r="2306" spans="1:47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48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1403</v>
      </c>
      <c r="K2306" s="155" t="s">
        <v>1404</v>
      </c>
      <c r="L2306" s="17" t="s">
        <v>92</v>
      </c>
      <c r="M2306" s="13" t="s">
        <v>60</v>
      </c>
      <c r="N2306" s="13">
        <v>1</v>
      </c>
      <c r="O2306" s="13"/>
      <c r="P2306" s="33" t="str">
        <f t="shared" si="681"/>
        <v>MAIN UNIT</v>
      </c>
      <c r="Q2306" s="13" t="s">
        <v>68</v>
      </c>
      <c r="R2306" s="13" t="s">
        <v>62</v>
      </c>
      <c r="S2306" s="13" t="s">
        <v>49</v>
      </c>
      <c r="T2306" s="13" t="s">
        <v>78</v>
      </c>
      <c r="U2306" s="13" t="s">
        <v>79</v>
      </c>
      <c r="V2306" s="13" t="s">
        <v>311</v>
      </c>
      <c r="W2306" s="13" t="s">
        <v>1341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  <c r="AU2306" s="22" t="s">
        <v>3751</v>
      </c>
    </row>
    <row r="2307" spans="1:47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48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1403</v>
      </c>
      <c r="K2307" s="155" t="s">
        <v>1404</v>
      </c>
      <c r="L2307" s="17" t="s">
        <v>92</v>
      </c>
      <c r="M2307" s="13" t="s">
        <v>60</v>
      </c>
      <c r="N2307" s="13">
        <v>1</v>
      </c>
      <c r="O2307" s="13"/>
      <c r="P2307" s="33" t="str">
        <f t="shared" si="681"/>
        <v>MAIN UNIT</v>
      </c>
      <c r="Q2307" s="13" t="s">
        <v>68</v>
      </c>
      <c r="R2307" s="13" t="s">
        <v>62</v>
      </c>
      <c r="S2307" s="13" t="s">
        <v>49</v>
      </c>
      <c r="T2307" s="13" t="s">
        <v>78</v>
      </c>
      <c r="U2307" s="13" t="s">
        <v>79</v>
      </c>
      <c r="V2307" s="13" t="s">
        <v>311</v>
      </c>
      <c r="W2307" s="13" t="s">
        <v>1341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  <c r="AU2307" s="22" t="s">
        <v>3751</v>
      </c>
    </row>
    <row r="2308" spans="1:47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48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1403</v>
      </c>
      <c r="K2308" s="155" t="s">
        <v>1404</v>
      </c>
      <c r="L2308" s="17" t="s">
        <v>92</v>
      </c>
      <c r="M2308" s="13" t="s">
        <v>60</v>
      </c>
      <c r="N2308" s="13">
        <v>1</v>
      </c>
      <c r="O2308" s="13"/>
      <c r="P2308" s="33" t="str">
        <f t="shared" si="681"/>
        <v>MAIN UNIT</v>
      </c>
      <c r="Q2308" s="13" t="s">
        <v>61</v>
      </c>
      <c r="R2308" s="13" t="s">
        <v>62</v>
      </c>
      <c r="S2308" s="13" t="s">
        <v>49</v>
      </c>
      <c r="T2308" s="13" t="s">
        <v>78</v>
      </c>
      <c r="U2308" s="13" t="s">
        <v>79</v>
      </c>
      <c r="V2308" s="13" t="s">
        <v>311</v>
      </c>
      <c r="W2308" s="13" t="s">
        <v>1341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  <c r="AU2308" s="22" t="s">
        <v>3751</v>
      </c>
    </row>
    <row r="2309" spans="1:47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48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1403</v>
      </c>
      <c r="K2309" s="155" t="s">
        <v>1404</v>
      </c>
      <c r="L2309" s="17" t="s">
        <v>92</v>
      </c>
      <c r="M2309" s="13" t="s">
        <v>60</v>
      </c>
      <c r="N2309" s="13">
        <v>1</v>
      </c>
      <c r="O2309" s="13"/>
      <c r="P2309" s="33" t="str">
        <f t="shared" si="681"/>
        <v>MAIN UNIT</v>
      </c>
      <c r="Q2309" s="13" t="s">
        <v>61</v>
      </c>
      <c r="R2309" s="13" t="s">
        <v>62</v>
      </c>
      <c r="S2309" s="13" t="s">
        <v>49</v>
      </c>
      <c r="T2309" s="13" t="s">
        <v>78</v>
      </c>
      <c r="U2309" s="13" t="s">
        <v>79</v>
      </c>
      <c r="V2309" s="13" t="s">
        <v>311</v>
      </c>
      <c r="W2309" s="13" t="s">
        <v>1341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  <c r="AU2309" s="22" t="s">
        <v>3751</v>
      </c>
    </row>
    <row r="2310" spans="1:47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48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1403</v>
      </c>
      <c r="K2310" s="155" t="s">
        <v>1404</v>
      </c>
      <c r="L2310" s="17" t="s">
        <v>92</v>
      </c>
      <c r="M2310" s="13" t="s">
        <v>60</v>
      </c>
      <c r="N2310" s="13">
        <v>1</v>
      </c>
      <c r="O2310" s="13"/>
      <c r="P2310" s="33" t="str">
        <f t="shared" si="681"/>
        <v>MAIN UNIT</v>
      </c>
      <c r="Q2310" s="13" t="s">
        <v>61</v>
      </c>
      <c r="R2310" s="13" t="s">
        <v>62</v>
      </c>
      <c r="S2310" s="13" t="s">
        <v>49</v>
      </c>
      <c r="T2310" s="13" t="s">
        <v>78</v>
      </c>
      <c r="U2310" s="13" t="s">
        <v>79</v>
      </c>
      <c r="V2310" s="13" t="s">
        <v>311</v>
      </c>
      <c r="W2310" s="13" t="s">
        <v>1341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  <c r="AU2310" s="22" t="s">
        <v>3751</v>
      </c>
    </row>
    <row r="2311" spans="1:47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48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1403</v>
      </c>
      <c r="K2311" s="155" t="s">
        <v>1404</v>
      </c>
      <c r="L2311" s="17" t="s">
        <v>92</v>
      </c>
      <c r="M2311" s="13" t="s">
        <v>60</v>
      </c>
      <c r="N2311" s="13">
        <v>1</v>
      </c>
      <c r="O2311" s="13"/>
      <c r="P2311" s="33" t="str">
        <f t="shared" si="681"/>
        <v>MAIN UNIT</v>
      </c>
      <c r="Q2311" s="13" t="s">
        <v>61</v>
      </c>
      <c r="R2311" s="13" t="s">
        <v>62</v>
      </c>
      <c r="S2311" s="13" t="s">
        <v>49</v>
      </c>
      <c r="T2311" s="13" t="s">
        <v>78</v>
      </c>
      <c r="U2311" s="13" t="s">
        <v>79</v>
      </c>
      <c r="V2311" s="13" t="s">
        <v>311</v>
      </c>
      <c r="W2311" s="13" t="s">
        <v>1341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  <c r="AU2311" s="22" t="s">
        <v>3751</v>
      </c>
    </row>
    <row r="2312" spans="1:47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53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1925</v>
      </c>
      <c r="K2312" s="155" t="s">
        <v>1404</v>
      </c>
      <c r="L2312" s="17" t="s">
        <v>92</v>
      </c>
      <c r="M2312" s="13" t="s">
        <v>60</v>
      </c>
      <c r="N2312" s="13">
        <v>1</v>
      </c>
      <c r="O2312" s="13"/>
      <c r="P2312" s="33" t="str">
        <f t="shared" si="681"/>
        <v>MAIN UNIT</v>
      </c>
      <c r="Q2312" s="13" t="s">
        <v>61</v>
      </c>
      <c r="R2312" s="13" t="s">
        <v>62</v>
      </c>
      <c r="S2312" s="13" t="s">
        <v>49</v>
      </c>
      <c r="T2312" s="13" t="s">
        <v>78</v>
      </c>
      <c r="U2312" s="13" t="s">
        <v>79</v>
      </c>
      <c r="V2312" s="13" t="s">
        <v>112</v>
      </c>
      <c r="W2312" s="13" t="s">
        <v>109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  <c r="AU2312" s="22" t="s">
        <v>3751</v>
      </c>
    </row>
    <row r="2313" spans="1:47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53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1925</v>
      </c>
      <c r="K2313" s="155" t="s">
        <v>1404</v>
      </c>
      <c r="L2313" s="17" t="s">
        <v>92</v>
      </c>
      <c r="M2313" s="13" t="s">
        <v>60</v>
      </c>
      <c r="N2313" s="13">
        <v>1</v>
      </c>
      <c r="O2313" s="13"/>
      <c r="P2313" s="33" t="str">
        <f t="shared" si="681"/>
        <v>MAIN UNIT</v>
      </c>
      <c r="Q2313" s="13" t="s">
        <v>61</v>
      </c>
      <c r="R2313" s="13" t="s">
        <v>62</v>
      </c>
      <c r="S2313" s="13" t="s">
        <v>49</v>
      </c>
      <c r="T2313" s="13" t="s">
        <v>78</v>
      </c>
      <c r="U2313" s="13" t="s">
        <v>79</v>
      </c>
      <c r="V2313" s="13" t="s">
        <v>112</v>
      </c>
      <c r="W2313" s="13" t="s">
        <v>109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  <c r="AU2313" s="22" t="s">
        <v>3751</v>
      </c>
    </row>
    <row r="2314" spans="1:47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54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1925</v>
      </c>
      <c r="K2314" s="155" t="s">
        <v>1404</v>
      </c>
      <c r="L2314" s="17" t="s">
        <v>92</v>
      </c>
      <c r="M2314" s="13" t="s">
        <v>60</v>
      </c>
      <c r="N2314" s="13">
        <v>1</v>
      </c>
      <c r="O2314" s="13"/>
      <c r="P2314" s="33" t="str">
        <f t="shared" si="681"/>
        <v>MAIN UNIT</v>
      </c>
      <c r="Q2314" s="13" t="s">
        <v>61</v>
      </c>
      <c r="R2314" s="13" t="s">
        <v>62</v>
      </c>
      <c r="S2314" s="13" t="s">
        <v>49</v>
      </c>
      <c r="T2314" s="13" t="s">
        <v>78</v>
      </c>
      <c r="U2314" s="13" t="s">
        <v>79</v>
      </c>
      <c r="V2314" s="13" t="s">
        <v>112</v>
      </c>
      <c r="W2314" s="13" t="s">
        <v>109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  <c r="AU2314" s="22" t="s">
        <v>3751</v>
      </c>
    </row>
    <row r="2315" spans="1:47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54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1925</v>
      </c>
      <c r="K2315" s="155" t="s">
        <v>1404</v>
      </c>
      <c r="L2315" s="17" t="s">
        <v>67</v>
      </c>
      <c r="M2315" s="13" t="s">
        <v>60</v>
      </c>
      <c r="N2315" s="13">
        <v>1</v>
      </c>
      <c r="O2315" s="13"/>
      <c r="P2315" s="33" t="str">
        <f t="shared" si="681"/>
        <v>MAIN UNIT</v>
      </c>
      <c r="Q2315" s="13" t="s">
        <v>61</v>
      </c>
      <c r="R2315" s="13" t="s">
        <v>62</v>
      </c>
      <c r="S2315" s="13" t="s">
        <v>49</v>
      </c>
      <c r="T2315" s="13" t="s">
        <v>78</v>
      </c>
      <c r="U2315" s="13" t="s">
        <v>79</v>
      </c>
      <c r="V2315" s="13" t="s">
        <v>112</v>
      </c>
      <c r="W2315" s="13" t="s">
        <v>109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  <c r="AU2315" s="22" t="s">
        <v>3751</v>
      </c>
    </row>
    <row r="2316" spans="1:47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54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2124</v>
      </c>
      <c r="K2316" s="155" t="s">
        <v>1404</v>
      </c>
      <c r="L2316" s="17" t="s">
        <v>67</v>
      </c>
      <c r="M2316" s="13" t="s">
        <v>60</v>
      </c>
      <c r="N2316" s="13">
        <v>1</v>
      </c>
      <c r="O2316" s="13"/>
      <c r="P2316" s="33" t="str">
        <f t="shared" si="681"/>
        <v>MAIN UNIT</v>
      </c>
      <c r="Q2316" s="13" t="s">
        <v>61</v>
      </c>
      <c r="R2316" s="13" t="s">
        <v>62</v>
      </c>
      <c r="S2316" s="13" t="s">
        <v>49</v>
      </c>
      <c r="T2316" s="13" t="s">
        <v>78</v>
      </c>
      <c r="U2316" s="13" t="s">
        <v>79</v>
      </c>
      <c r="V2316" s="13" t="s">
        <v>112</v>
      </c>
      <c r="W2316" s="13" t="s">
        <v>64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  <c r="AU2316" s="22" t="s">
        <v>3757</v>
      </c>
    </row>
    <row r="2317" spans="1:47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54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2124</v>
      </c>
      <c r="K2317" s="155" t="s">
        <v>1404</v>
      </c>
      <c r="L2317" s="17" t="s">
        <v>67</v>
      </c>
      <c r="M2317" s="13" t="s">
        <v>60</v>
      </c>
      <c r="N2317" s="13">
        <v>1</v>
      </c>
      <c r="O2317" s="13"/>
      <c r="P2317" s="33" t="str">
        <f t="shared" si="681"/>
        <v>MAIN UNIT</v>
      </c>
      <c r="Q2317" s="13" t="s">
        <v>61</v>
      </c>
      <c r="R2317" s="13" t="s">
        <v>62</v>
      </c>
      <c r="S2317" s="13" t="s">
        <v>49</v>
      </c>
      <c r="T2317" s="13" t="s">
        <v>78</v>
      </c>
      <c r="U2317" s="13" t="s">
        <v>79</v>
      </c>
      <c r="V2317" s="13" t="s">
        <v>112</v>
      </c>
      <c r="W2317" s="13" t="s">
        <v>64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  <c r="AU2317" s="22" t="s">
        <v>3757</v>
      </c>
    </row>
    <row r="2318" spans="1:47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54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2124</v>
      </c>
      <c r="K2318" s="155" t="s">
        <v>1404</v>
      </c>
      <c r="L2318" s="17" t="s">
        <v>67</v>
      </c>
      <c r="M2318" s="13" t="s">
        <v>60</v>
      </c>
      <c r="N2318" s="13">
        <v>1</v>
      </c>
      <c r="O2318" s="13"/>
      <c r="P2318" s="33" t="str">
        <f t="shared" si="681"/>
        <v>MAIN UNIT</v>
      </c>
      <c r="Q2318" s="13" t="s">
        <v>61</v>
      </c>
      <c r="R2318" s="13" t="s">
        <v>62</v>
      </c>
      <c r="S2318" s="13" t="s">
        <v>49</v>
      </c>
      <c r="T2318" s="13" t="s">
        <v>78</v>
      </c>
      <c r="U2318" s="13" t="s">
        <v>79</v>
      </c>
      <c r="V2318" s="13" t="s">
        <v>112</v>
      </c>
      <c r="W2318" s="13" t="s">
        <v>64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  <c r="AU2318" s="22" t="s">
        <v>3757</v>
      </c>
    </row>
    <row r="2319" spans="1:47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54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2124</v>
      </c>
      <c r="K2319" s="155" t="s">
        <v>1404</v>
      </c>
      <c r="L2319" s="17" t="s">
        <v>67</v>
      </c>
      <c r="M2319" s="13" t="s">
        <v>60</v>
      </c>
      <c r="N2319" s="13">
        <v>1</v>
      </c>
      <c r="O2319" s="13"/>
      <c r="P2319" s="33" t="str">
        <f t="shared" si="681"/>
        <v>MAIN UNIT</v>
      </c>
      <c r="Q2319" s="13" t="s">
        <v>61</v>
      </c>
      <c r="R2319" s="13" t="s">
        <v>62</v>
      </c>
      <c r="S2319" s="13" t="s">
        <v>49</v>
      </c>
      <c r="T2319" s="13" t="s">
        <v>78</v>
      </c>
      <c r="U2319" s="13" t="s">
        <v>79</v>
      </c>
      <c r="V2319" s="13" t="s">
        <v>112</v>
      </c>
      <c r="W2319" s="13" t="s">
        <v>64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  <c r="AU2319" s="22" t="s">
        <v>3757</v>
      </c>
    </row>
    <row r="2320" spans="1:47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54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2124</v>
      </c>
      <c r="K2320" s="155" t="s">
        <v>1404</v>
      </c>
      <c r="L2320" s="17" t="s">
        <v>67</v>
      </c>
      <c r="M2320" s="13" t="s">
        <v>60</v>
      </c>
      <c r="N2320" s="13">
        <v>1</v>
      </c>
      <c r="O2320" s="13"/>
      <c r="P2320" s="33" t="str">
        <f t="shared" si="681"/>
        <v>MAIN UNIT</v>
      </c>
      <c r="Q2320" s="13" t="s">
        <v>61</v>
      </c>
      <c r="R2320" s="13" t="s">
        <v>62</v>
      </c>
      <c r="S2320" s="13" t="s">
        <v>49</v>
      </c>
      <c r="T2320" s="13" t="s">
        <v>78</v>
      </c>
      <c r="U2320" s="13" t="s">
        <v>79</v>
      </c>
      <c r="V2320" s="13" t="s">
        <v>112</v>
      </c>
      <c r="W2320" s="13" t="s">
        <v>64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  <c r="AU2320" s="22" t="s">
        <v>3757</v>
      </c>
    </row>
    <row r="2321" spans="1:47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54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2124</v>
      </c>
      <c r="K2321" s="155" t="s">
        <v>1404</v>
      </c>
      <c r="L2321" s="17" t="s">
        <v>92</v>
      </c>
      <c r="M2321" s="13" t="s">
        <v>60</v>
      </c>
      <c r="N2321" s="13">
        <v>1</v>
      </c>
      <c r="O2321" s="13"/>
      <c r="P2321" s="33" t="str">
        <f t="shared" si="681"/>
        <v>MAIN UNIT</v>
      </c>
      <c r="Q2321" s="13" t="s">
        <v>61</v>
      </c>
      <c r="R2321" s="13" t="s">
        <v>62</v>
      </c>
      <c r="S2321" s="13" t="s">
        <v>49</v>
      </c>
      <c r="T2321" s="13" t="s">
        <v>78</v>
      </c>
      <c r="U2321" s="13" t="s">
        <v>79</v>
      </c>
      <c r="V2321" s="13" t="s">
        <v>112</v>
      </c>
      <c r="W2321" s="13" t="s">
        <v>64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  <c r="AU2321" s="22" t="s">
        <v>3757</v>
      </c>
    </row>
    <row r="2322" spans="1:47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54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2413</v>
      </c>
      <c r="K2322" s="155" t="s">
        <v>1404</v>
      </c>
      <c r="L2322" s="17" t="s">
        <v>67</v>
      </c>
      <c r="M2322" s="13" t="s">
        <v>60</v>
      </c>
      <c r="N2322" s="13">
        <v>1</v>
      </c>
      <c r="O2322" s="13"/>
      <c r="P2322" s="33" t="str">
        <f t="shared" si="681"/>
        <v>MAIN UNIT</v>
      </c>
      <c r="Q2322" s="13" t="s">
        <v>61</v>
      </c>
      <c r="R2322" s="13" t="s">
        <v>62</v>
      </c>
      <c r="S2322" s="13" t="s">
        <v>49</v>
      </c>
      <c r="T2322" s="13" t="s">
        <v>78</v>
      </c>
      <c r="U2322" s="13" t="s">
        <v>79</v>
      </c>
      <c r="V2322" s="13" t="s">
        <v>112</v>
      </c>
      <c r="W2322" s="13" t="s">
        <v>64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  <c r="AU2322" s="22" t="s">
        <v>3240</v>
      </c>
    </row>
    <row r="2323" spans="1:47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54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2413</v>
      </c>
      <c r="K2323" s="155" t="s">
        <v>1404</v>
      </c>
      <c r="L2323" s="17" t="s">
        <v>67</v>
      </c>
      <c r="M2323" s="13" t="s">
        <v>60</v>
      </c>
      <c r="N2323" s="13">
        <v>1</v>
      </c>
      <c r="O2323" s="13"/>
      <c r="P2323" s="33" t="str">
        <f t="shared" si="681"/>
        <v>MAIN UNIT</v>
      </c>
      <c r="Q2323" s="13" t="s">
        <v>61</v>
      </c>
      <c r="R2323" s="13" t="s">
        <v>62</v>
      </c>
      <c r="S2323" s="13" t="s">
        <v>49</v>
      </c>
      <c r="T2323" s="13" t="s">
        <v>78</v>
      </c>
      <c r="U2323" s="13" t="s">
        <v>79</v>
      </c>
      <c r="V2323" s="13" t="s">
        <v>112</v>
      </c>
      <c r="W2323" s="13" t="s">
        <v>64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  <c r="AU2323" s="22" t="s">
        <v>3240</v>
      </c>
    </row>
    <row r="2324" spans="1:47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54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2413</v>
      </c>
      <c r="K2324" s="155" t="s">
        <v>1404</v>
      </c>
      <c r="L2324" s="17" t="s">
        <v>92</v>
      </c>
      <c r="M2324" s="13" t="s">
        <v>60</v>
      </c>
      <c r="N2324" s="13">
        <v>1</v>
      </c>
      <c r="O2324" s="13"/>
      <c r="P2324" s="33" t="str">
        <f t="shared" si="681"/>
        <v>MAIN UNIT</v>
      </c>
      <c r="Q2324" s="13" t="s">
        <v>61</v>
      </c>
      <c r="R2324" s="13" t="s">
        <v>62</v>
      </c>
      <c r="S2324" s="13" t="s">
        <v>49</v>
      </c>
      <c r="T2324" s="13" t="s">
        <v>78</v>
      </c>
      <c r="U2324" s="13" t="s">
        <v>79</v>
      </c>
      <c r="V2324" s="13" t="s">
        <v>112</v>
      </c>
      <c r="W2324" s="13" t="s">
        <v>64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  <c r="AU2324" s="22" t="s">
        <v>3240</v>
      </c>
    </row>
    <row r="2325" spans="1:47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54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2413</v>
      </c>
      <c r="K2325" s="155" t="s">
        <v>1404</v>
      </c>
      <c r="L2325" s="17" t="s">
        <v>92</v>
      </c>
      <c r="M2325" s="13" t="s">
        <v>60</v>
      </c>
      <c r="N2325" s="13">
        <v>1</v>
      </c>
      <c r="O2325" s="13"/>
      <c r="P2325" s="33" t="str">
        <f t="shared" si="681"/>
        <v>MAIN UNIT</v>
      </c>
      <c r="Q2325" s="13" t="s">
        <v>61</v>
      </c>
      <c r="R2325" s="13" t="s">
        <v>62</v>
      </c>
      <c r="S2325" s="13" t="s">
        <v>49</v>
      </c>
      <c r="T2325" s="13" t="s">
        <v>78</v>
      </c>
      <c r="U2325" s="13" t="s">
        <v>79</v>
      </c>
      <c r="V2325" s="13" t="s">
        <v>112</v>
      </c>
      <c r="W2325" s="13" t="s">
        <v>64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  <c r="AU2325" s="22" t="s">
        <v>3240</v>
      </c>
    </row>
    <row r="2326" spans="1:47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54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2413</v>
      </c>
      <c r="K2326" s="155" t="s">
        <v>1404</v>
      </c>
      <c r="L2326" s="17" t="s">
        <v>92</v>
      </c>
      <c r="M2326" s="13" t="s">
        <v>60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61</v>
      </c>
      <c r="R2326" s="13" t="s">
        <v>62</v>
      </c>
      <c r="S2326" s="13" t="s">
        <v>49</v>
      </c>
      <c r="T2326" s="13" t="s">
        <v>78</v>
      </c>
      <c r="U2326" s="13" t="s">
        <v>79</v>
      </c>
      <c r="V2326" s="13" t="s">
        <v>112</v>
      </c>
      <c r="W2326" s="13" t="s">
        <v>64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  <c r="AU2326" s="22" t="s">
        <v>3240</v>
      </c>
    </row>
    <row r="2327" spans="1:47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54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2413</v>
      </c>
      <c r="K2327" s="155" t="s">
        <v>1404</v>
      </c>
      <c r="L2327" s="17" t="s">
        <v>92</v>
      </c>
      <c r="M2327" s="13" t="s">
        <v>60</v>
      </c>
      <c r="N2327" s="13">
        <v>1</v>
      </c>
      <c r="O2327" s="13"/>
      <c r="P2327" s="33" t="str">
        <f t="shared" si="701"/>
        <v>MAIN UNIT</v>
      </c>
      <c r="Q2327" s="13" t="s">
        <v>61</v>
      </c>
      <c r="R2327" s="13" t="s">
        <v>62</v>
      </c>
      <c r="S2327" s="13" t="s">
        <v>49</v>
      </c>
      <c r="T2327" s="13" t="s">
        <v>78</v>
      </c>
      <c r="U2327" s="13" t="s">
        <v>79</v>
      </c>
      <c r="V2327" s="13" t="s">
        <v>112</v>
      </c>
      <c r="W2327" s="13" t="s">
        <v>64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  <c r="AU2327" s="22" t="s">
        <v>3240</v>
      </c>
    </row>
    <row r="2328" spans="1:47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54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2413</v>
      </c>
      <c r="K2328" s="155" t="s">
        <v>1404</v>
      </c>
      <c r="L2328" s="17" t="s">
        <v>92</v>
      </c>
      <c r="M2328" s="13" t="s">
        <v>60</v>
      </c>
      <c r="N2328" s="13">
        <v>1</v>
      </c>
      <c r="O2328" s="13"/>
      <c r="P2328" s="33" t="str">
        <f t="shared" si="701"/>
        <v>MAIN UNIT</v>
      </c>
      <c r="Q2328" s="13" t="s">
        <v>61</v>
      </c>
      <c r="R2328" s="13" t="s">
        <v>62</v>
      </c>
      <c r="S2328" s="13" t="s">
        <v>49</v>
      </c>
      <c r="T2328" s="13" t="s">
        <v>78</v>
      </c>
      <c r="U2328" s="13" t="s">
        <v>79</v>
      </c>
      <c r="V2328" s="13" t="s">
        <v>112</v>
      </c>
      <c r="W2328" s="13" t="s">
        <v>64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  <c r="AU2328" s="22" t="s">
        <v>3240</v>
      </c>
    </row>
    <row r="2329" spans="1:47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54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2413</v>
      </c>
      <c r="K2329" s="155" t="s">
        <v>1404</v>
      </c>
      <c r="L2329" s="17" t="s">
        <v>92</v>
      </c>
      <c r="M2329" s="13" t="s">
        <v>60</v>
      </c>
      <c r="N2329" s="13">
        <v>1</v>
      </c>
      <c r="O2329" s="13"/>
      <c r="P2329" s="33" t="str">
        <f t="shared" si="701"/>
        <v>MAIN UNIT</v>
      </c>
      <c r="Q2329" s="13" t="s">
        <v>61</v>
      </c>
      <c r="R2329" s="13" t="s">
        <v>62</v>
      </c>
      <c r="S2329" s="13" t="s">
        <v>49</v>
      </c>
      <c r="T2329" s="13" t="s">
        <v>78</v>
      </c>
      <c r="U2329" s="13" t="s">
        <v>79</v>
      </c>
      <c r="V2329" s="13" t="s">
        <v>112</v>
      </c>
      <c r="W2329" s="13" t="s">
        <v>64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  <c r="AU2329" s="22" t="s">
        <v>3240</v>
      </c>
    </row>
    <row r="2330" spans="1:47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54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2413</v>
      </c>
      <c r="K2330" s="155" t="s">
        <v>1404</v>
      </c>
      <c r="L2330" s="17" t="s">
        <v>92</v>
      </c>
      <c r="M2330" s="13" t="s">
        <v>60</v>
      </c>
      <c r="N2330" s="13">
        <v>1</v>
      </c>
      <c r="O2330" s="13"/>
      <c r="P2330" s="33" t="str">
        <f t="shared" si="701"/>
        <v>MAIN UNIT</v>
      </c>
      <c r="Q2330" s="13" t="s">
        <v>61</v>
      </c>
      <c r="R2330" s="13" t="s">
        <v>62</v>
      </c>
      <c r="S2330" s="13" t="s">
        <v>49</v>
      </c>
      <c r="T2330" s="13" t="s">
        <v>78</v>
      </c>
      <c r="U2330" s="13" t="s">
        <v>79</v>
      </c>
      <c r="V2330" s="13" t="s">
        <v>112</v>
      </c>
      <c r="W2330" s="13" t="s">
        <v>64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  <c r="AU2330" s="22" t="s">
        <v>3240</v>
      </c>
    </row>
    <row r="2331" spans="1:47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54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2413</v>
      </c>
      <c r="K2331" s="155" t="s">
        <v>1404</v>
      </c>
      <c r="L2331" s="17" t="s">
        <v>92</v>
      </c>
      <c r="M2331" s="13" t="s">
        <v>60</v>
      </c>
      <c r="N2331" s="13">
        <v>1</v>
      </c>
      <c r="O2331" s="13"/>
      <c r="P2331" s="33" t="str">
        <f t="shared" si="701"/>
        <v>MAIN UNIT</v>
      </c>
      <c r="Q2331" s="13" t="s">
        <v>61</v>
      </c>
      <c r="R2331" s="13" t="s">
        <v>62</v>
      </c>
      <c r="S2331" s="13" t="s">
        <v>49</v>
      </c>
      <c r="T2331" s="13" t="s">
        <v>78</v>
      </c>
      <c r="U2331" s="13" t="s">
        <v>79</v>
      </c>
      <c r="V2331" s="13" t="s">
        <v>112</v>
      </c>
      <c r="W2331" s="13" t="s">
        <v>64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  <c r="AU2331" s="22" t="s">
        <v>3240</v>
      </c>
    </row>
    <row r="2332" spans="1:47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55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2566</v>
      </c>
      <c r="K2332" s="155" t="s">
        <v>1404</v>
      </c>
      <c r="L2332" s="17" t="s">
        <v>67</v>
      </c>
      <c r="M2332" s="13" t="s">
        <v>60</v>
      </c>
      <c r="N2332" s="13">
        <v>1</v>
      </c>
      <c r="O2332" s="13"/>
      <c r="P2332" s="33" t="str">
        <f t="shared" si="701"/>
        <v>MAIN UNIT</v>
      </c>
      <c r="Q2332" s="13" t="s">
        <v>61</v>
      </c>
      <c r="R2332" s="13" t="s">
        <v>62</v>
      </c>
      <c r="S2332" s="13" t="s">
        <v>49</v>
      </c>
      <c r="T2332" s="13" t="s">
        <v>78</v>
      </c>
      <c r="U2332" s="13" t="s">
        <v>79</v>
      </c>
      <c r="V2332" s="13" t="s">
        <v>112</v>
      </c>
      <c r="W2332" s="13" t="s">
        <v>64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  <c r="AU2332" s="22" t="s">
        <v>3757</v>
      </c>
    </row>
    <row r="2333" spans="1:47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55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2566</v>
      </c>
      <c r="K2333" s="155" t="s">
        <v>1404</v>
      </c>
      <c r="L2333" s="17" t="s">
        <v>67</v>
      </c>
      <c r="M2333" s="13" t="s">
        <v>60</v>
      </c>
      <c r="N2333" s="13">
        <v>1</v>
      </c>
      <c r="O2333" s="13"/>
      <c r="P2333" s="33" t="str">
        <f t="shared" si="701"/>
        <v>MAIN UNIT</v>
      </c>
      <c r="Q2333" s="13" t="s">
        <v>61</v>
      </c>
      <c r="R2333" s="13" t="s">
        <v>62</v>
      </c>
      <c r="S2333" s="13" t="s">
        <v>49</v>
      </c>
      <c r="T2333" s="13" t="s">
        <v>78</v>
      </c>
      <c r="U2333" s="13" t="s">
        <v>79</v>
      </c>
      <c r="V2333" s="13" t="s">
        <v>112</v>
      </c>
      <c r="W2333" s="13" t="s">
        <v>64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  <c r="AU2333" s="22" t="s">
        <v>3757</v>
      </c>
    </row>
    <row r="2334" spans="1:47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55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2566</v>
      </c>
      <c r="K2334" s="155" t="s">
        <v>1404</v>
      </c>
      <c r="L2334" s="17" t="s">
        <v>92</v>
      </c>
      <c r="M2334" s="13" t="s">
        <v>60</v>
      </c>
      <c r="N2334" s="13">
        <v>1</v>
      </c>
      <c r="O2334" s="13"/>
      <c r="P2334" s="33" t="str">
        <f t="shared" si="701"/>
        <v>MAIN UNIT</v>
      </c>
      <c r="Q2334" s="13" t="s">
        <v>61</v>
      </c>
      <c r="R2334" s="13" t="s">
        <v>62</v>
      </c>
      <c r="S2334" s="13" t="s">
        <v>49</v>
      </c>
      <c r="T2334" s="13" t="s">
        <v>78</v>
      </c>
      <c r="U2334" s="13" t="s">
        <v>79</v>
      </c>
      <c r="V2334" s="13" t="s">
        <v>112</v>
      </c>
      <c r="W2334" s="13" t="s">
        <v>64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  <c r="AU2334" s="22" t="s">
        <v>3757</v>
      </c>
    </row>
    <row r="2335" spans="1:47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55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2566</v>
      </c>
      <c r="K2335" s="155" t="s">
        <v>1404</v>
      </c>
      <c r="L2335" s="17" t="s">
        <v>92</v>
      </c>
      <c r="M2335" s="13" t="s">
        <v>60</v>
      </c>
      <c r="N2335" s="13">
        <v>1</v>
      </c>
      <c r="O2335" s="13"/>
      <c r="P2335" s="33" t="str">
        <f t="shared" si="701"/>
        <v>MAIN UNIT</v>
      </c>
      <c r="Q2335" s="13" t="s">
        <v>61</v>
      </c>
      <c r="R2335" s="13" t="s">
        <v>62</v>
      </c>
      <c r="S2335" s="13" t="s">
        <v>49</v>
      </c>
      <c r="T2335" s="13" t="s">
        <v>78</v>
      </c>
      <c r="U2335" s="13" t="s">
        <v>79</v>
      </c>
      <c r="V2335" s="13" t="s">
        <v>112</v>
      </c>
      <c r="W2335" s="13" t="s">
        <v>64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  <c r="AU2335" s="22" t="s">
        <v>3757</v>
      </c>
    </row>
    <row r="2336" spans="1:47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55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2566</v>
      </c>
      <c r="K2336" s="155" t="s">
        <v>1404</v>
      </c>
      <c r="L2336" s="17" t="s">
        <v>92</v>
      </c>
      <c r="M2336" s="13" t="s">
        <v>60</v>
      </c>
      <c r="N2336" s="13">
        <v>1</v>
      </c>
      <c r="O2336" s="13"/>
      <c r="P2336" s="33" t="str">
        <f t="shared" si="701"/>
        <v>MAIN UNIT</v>
      </c>
      <c r="Q2336" s="13" t="s">
        <v>61</v>
      </c>
      <c r="R2336" s="13" t="s">
        <v>62</v>
      </c>
      <c r="S2336" s="13" t="s">
        <v>49</v>
      </c>
      <c r="T2336" s="13" t="s">
        <v>78</v>
      </c>
      <c r="U2336" s="13" t="s">
        <v>79</v>
      </c>
      <c r="V2336" s="13" t="s">
        <v>112</v>
      </c>
      <c r="W2336" s="13" t="s">
        <v>64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  <c r="AU2336" s="22" t="s">
        <v>3757</v>
      </c>
    </row>
    <row r="2337" spans="1:47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55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2566</v>
      </c>
      <c r="K2337" s="155" t="s">
        <v>1404</v>
      </c>
      <c r="L2337" s="17" t="s">
        <v>92</v>
      </c>
      <c r="M2337" s="13" t="s">
        <v>60</v>
      </c>
      <c r="N2337" s="13">
        <v>1</v>
      </c>
      <c r="O2337" s="13"/>
      <c r="P2337" s="33" t="str">
        <f t="shared" si="701"/>
        <v>MAIN UNIT</v>
      </c>
      <c r="Q2337" s="13" t="s">
        <v>61</v>
      </c>
      <c r="R2337" s="13" t="s">
        <v>62</v>
      </c>
      <c r="S2337" s="13" t="s">
        <v>49</v>
      </c>
      <c r="T2337" s="13" t="s">
        <v>78</v>
      </c>
      <c r="U2337" s="13" t="s">
        <v>79</v>
      </c>
      <c r="V2337" s="13" t="s">
        <v>112</v>
      </c>
      <c r="W2337" s="13" t="s">
        <v>64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  <c r="AU2337" s="22" t="s">
        <v>3757</v>
      </c>
    </row>
    <row r="2338" spans="1:47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55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2566</v>
      </c>
      <c r="K2338" s="155" t="s">
        <v>1404</v>
      </c>
      <c r="L2338" s="17" t="s">
        <v>92</v>
      </c>
      <c r="M2338" s="13" t="s">
        <v>60</v>
      </c>
      <c r="N2338" s="13">
        <v>1</v>
      </c>
      <c r="O2338" s="13"/>
      <c r="P2338" s="33" t="str">
        <f t="shared" si="701"/>
        <v>MAIN UNIT</v>
      </c>
      <c r="Q2338" s="13" t="s">
        <v>61</v>
      </c>
      <c r="R2338" s="13" t="s">
        <v>62</v>
      </c>
      <c r="S2338" s="13" t="s">
        <v>49</v>
      </c>
      <c r="T2338" s="13" t="s">
        <v>78</v>
      </c>
      <c r="U2338" s="13" t="s">
        <v>79</v>
      </c>
      <c r="V2338" s="13" t="s">
        <v>112</v>
      </c>
      <c r="W2338" s="13" t="s">
        <v>64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  <c r="AU2338" s="22" t="s">
        <v>3757</v>
      </c>
    </row>
    <row r="2339" spans="1:47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55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2566</v>
      </c>
      <c r="K2339" s="155" t="s">
        <v>1404</v>
      </c>
      <c r="L2339" s="17" t="s">
        <v>92</v>
      </c>
      <c r="M2339" s="13" t="s">
        <v>60</v>
      </c>
      <c r="N2339" s="13">
        <v>1</v>
      </c>
      <c r="O2339" s="13"/>
      <c r="P2339" s="33" t="str">
        <f t="shared" si="701"/>
        <v>MAIN UNIT</v>
      </c>
      <c r="Q2339" s="13" t="s">
        <v>61</v>
      </c>
      <c r="R2339" s="13" t="s">
        <v>62</v>
      </c>
      <c r="S2339" s="13" t="s">
        <v>49</v>
      </c>
      <c r="T2339" s="13" t="s">
        <v>78</v>
      </c>
      <c r="U2339" s="13" t="s">
        <v>79</v>
      </c>
      <c r="V2339" s="13" t="s">
        <v>112</v>
      </c>
      <c r="W2339" s="13" t="s">
        <v>64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  <c r="AU2339" s="22" t="s">
        <v>3757</v>
      </c>
    </row>
    <row r="2340" spans="1:47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47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2875</v>
      </c>
      <c r="K2340" s="155" t="s">
        <v>2876</v>
      </c>
      <c r="L2340" s="17" t="s">
        <v>2877</v>
      </c>
      <c r="M2340" s="13" t="s">
        <v>2878</v>
      </c>
      <c r="N2340" s="13">
        <v>1</v>
      </c>
      <c r="O2340" s="13"/>
      <c r="P2340" s="33" t="str">
        <f t="shared" si="701"/>
        <v>MAIN UNIT</v>
      </c>
      <c r="Q2340" s="13" t="s">
        <v>68</v>
      </c>
      <c r="R2340" s="13" t="s">
        <v>2055</v>
      </c>
      <c r="S2340" s="13" t="s">
        <v>50</v>
      </c>
      <c r="T2340" s="13" t="s">
        <v>2879</v>
      </c>
      <c r="U2340" s="13" t="s">
        <v>89</v>
      </c>
      <c r="V2340" s="13" t="s">
        <v>2828</v>
      </c>
      <c r="W2340" s="13" t="s">
        <v>64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  <c r="AU2340" s="22" t="s">
        <v>3750</v>
      </c>
    </row>
    <row r="2341" spans="1:47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48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1647</v>
      </c>
      <c r="K2341" s="155" t="s">
        <v>1648</v>
      </c>
      <c r="L2341" s="17" t="s">
        <v>67</v>
      </c>
      <c r="M2341" s="13" t="s">
        <v>60</v>
      </c>
      <c r="N2341" s="13">
        <v>1</v>
      </c>
      <c r="O2341" s="13"/>
      <c r="P2341" s="33" t="str">
        <f t="shared" si="701"/>
        <v>MAIN UNIT</v>
      </c>
      <c r="Q2341" s="13" t="s">
        <v>68</v>
      </c>
      <c r="R2341" s="13" t="s">
        <v>62</v>
      </c>
      <c r="S2341" s="13" t="s">
        <v>50</v>
      </c>
      <c r="T2341" s="13" t="s">
        <v>168</v>
      </c>
      <c r="U2341" s="13" t="s">
        <v>89</v>
      </c>
      <c r="V2341" s="13" t="s">
        <v>84</v>
      </c>
      <c r="W2341" s="13" t="s">
        <v>64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  <c r="AU2341" s="22" t="s">
        <v>3240</v>
      </c>
    </row>
    <row r="2342" spans="1:47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48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1647</v>
      </c>
      <c r="K2342" s="155" t="s">
        <v>1648</v>
      </c>
      <c r="L2342" s="17" t="s">
        <v>67</v>
      </c>
      <c r="M2342" s="13" t="s">
        <v>60</v>
      </c>
      <c r="N2342" s="13">
        <v>1</v>
      </c>
      <c r="O2342" s="13"/>
      <c r="P2342" s="33" t="str">
        <f t="shared" si="701"/>
        <v>MAIN UNIT</v>
      </c>
      <c r="Q2342" s="13" t="s">
        <v>68</v>
      </c>
      <c r="R2342" s="13" t="s">
        <v>62</v>
      </c>
      <c r="S2342" s="13" t="s">
        <v>50</v>
      </c>
      <c r="T2342" s="13" t="s">
        <v>168</v>
      </c>
      <c r="U2342" s="13" t="s">
        <v>89</v>
      </c>
      <c r="V2342" s="13" t="s">
        <v>84</v>
      </c>
      <c r="W2342" s="13" t="s">
        <v>64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  <c r="AU2342" s="22" t="s">
        <v>3240</v>
      </c>
    </row>
    <row r="2343" spans="1:47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48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1668</v>
      </c>
      <c r="K2343" s="155" t="s">
        <v>1648</v>
      </c>
      <c r="L2343" s="17" t="s">
        <v>67</v>
      </c>
      <c r="M2343" s="13" t="s">
        <v>60</v>
      </c>
      <c r="N2343" s="13">
        <v>1</v>
      </c>
      <c r="O2343" s="13"/>
      <c r="P2343" s="33" t="str">
        <f t="shared" si="701"/>
        <v>MAIN UNIT</v>
      </c>
      <c r="Q2343" s="13" t="s">
        <v>61</v>
      </c>
      <c r="R2343" s="13" t="s">
        <v>62</v>
      </c>
      <c r="S2343" s="13" t="s">
        <v>50</v>
      </c>
      <c r="T2343" s="13" t="s">
        <v>168</v>
      </c>
      <c r="U2343" s="13" t="s">
        <v>89</v>
      </c>
      <c r="V2343" s="13" t="s">
        <v>84</v>
      </c>
      <c r="W2343" s="13" t="s">
        <v>64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  <c r="AU2343" s="22" t="s">
        <v>3240</v>
      </c>
    </row>
    <row r="2344" spans="1:47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185</v>
      </c>
      <c r="F2344" s="13" t="s">
        <v>185</v>
      </c>
      <c r="G2344" s="152" t="s">
        <v>1616</v>
      </c>
      <c r="H2344" s="155" t="s">
        <v>2074</v>
      </c>
      <c r="I2344" s="33" t="str">
        <f t="shared" si="689"/>
        <v>Cancel</v>
      </c>
      <c r="J2344" s="186" t="s">
        <v>2075</v>
      </c>
      <c r="K2344" s="155" t="s">
        <v>1648</v>
      </c>
      <c r="L2344" s="17" t="s">
        <v>67</v>
      </c>
      <c r="M2344" s="13" t="s">
        <v>60</v>
      </c>
      <c r="N2344" s="13">
        <v>1</v>
      </c>
      <c r="O2344" s="13"/>
      <c r="P2344" s="33" t="str">
        <f t="shared" si="701"/>
        <v>MAIN UNIT</v>
      </c>
      <c r="Q2344" s="13" t="s">
        <v>61</v>
      </c>
      <c r="R2344" s="13" t="s">
        <v>62</v>
      </c>
      <c r="S2344" s="13" t="s">
        <v>50</v>
      </c>
      <c r="T2344" s="13" t="s">
        <v>168</v>
      </c>
      <c r="U2344" s="13" t="s">
        <v>89</v>
      </c>
      <c r="V2344" s="13" t="s">
        <v>84</v>
      </c>
      <c r="W2344" s="13" t="s">
        <v>64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499582152.5142017</v>
      </c>
      <c r="AJ2344" s="19">
        <f t="shared" si="693"/>
        <v>59520528.679470733</v>
      </c>
      <c r="AK2344" s="20">
        <f t="shared" si="694"/>
        <v>0.11914062257814291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  <c r="AU2344" s="22" t="s">
        <v>3240</v>
      </c>
    </row>
    <row r="2345" spans="1:47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3335</v>
      </c>
      <c r="K2345" s="164" t="s">
        <v>3337</v>
      </c>
      <c r="L2345" s="17" t="s">
        <v>67</v>
      </c>
      <c r="M2345" s="22" t="s">
        <v>60</v>
      </c>
      <c r="N2345" s="22">
        <v>1</v>
      </c>
      <c r="O2345" s="22"/>
      <c r="P2345" s="33" t="str">
        <f t="shared" si="701"/>
        <v>MAIN UNIT</v>
      </c>
      <c r="Q2345" s="13" t="s">
        <v>61</v>
      </c>
      <c r="R2345" s="22" t="s">
        <v>62</v>
      </c>
      <c r="S2345" s="22" t="s">
        <v>50</v>
      </c>
      <c r="T2345" s="22" t="s">
        <v>168</v>
      </c>
      <c r="U2345" s="22" t="s">
        <v>89</v>
      </c>
      <c r="V2345" s="22" t="s">
        <v>84</v>
      </c>
      <c r="W2345" s="22" t="s">
        <v>64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21241742.157380536</v>
      </c>
      <c r="AJ2345" s="27">
        <f t="shared" si="693"/>
        <v>2987081.1613773629</v>
      </c>
      <c r="AK2345" s="28">
        <f t="shared" si="694"/>
        <v>0.14062317201884914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  <c r="AU2345" s="22" t="s">
        <v>3240</v>
      </c>
    </row>
    <row r="2346" spans="1:47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3335</v>
      </c>
      <c r="K2346" s="164" t="s">
        <v>3337</v>
      </c>
      <c r="L2346" s="17" t="s">
        <v>67</v>
      </c>
      <c r="M2346" s="22" t="s">
        <v>60</v>
      </c>
      <c r="N2346" s="22">
        <v>1</v>
      </c>
      <c r="O2346" s="22"/>
      <c r="P2346" s="33" t="str">
        <f t="shared" si="701"/>
        <v>MAIN UNIT</v>
      </c>
      <c r="Q2346" s="13" t="s">
        <v>61</v>
      </c>
      <c r="R2346" s="22" t="s">
        <v>62</v>
      </c>
      <c r="S2346" s="22" t="s">
        <v>50</v>
      </c>
      <c r="T2346" s="22" t="s">
        <v>168</v>
      </c>
      <c r="U2346" s="22" t="s">
        <v>89</v>
      </c>
      <c r="V2346" s="22" t="s">
        <v>84</v>
      </c>
      <c r="W2346" s="22" t="s">
        <v>64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21241742.157380536</v>
      </c>
      <c r="AJ2346" s="27">
        <f t="shared" si="693"/>
        <v>2987081.1613773629</v>
      </c>
      <c r="AK2346" s="28">
        <f t="shared" si="694"/>
        <v>0.14062317201884914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  <c r="AU2346" s="22" t="s">
        <v>3240</v>
      </c>
    </row>
    <row r="2347" spans="1:47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185</v>
      </c>
      <c r="F2347" s="13" t="s">
        <v>185</v>
      </c>
      <c r="G2347" s="152" t="s">
        <v>1616</v>
      </c>
      <c r="H2347" s="155"/>
      <c r="I2347" s="33" t="str">
        <f t="shared" si="689"/>
        <v>Cancel</v>
      </c>
      <c r="J2347" s="186" t="s">
        <v>2084</v>
      </c>
      <c r="K2347" s="155" t="s">
        <v>2085</v>
      </c>
      <c r="L2347" s="17" t="s">
        <v>92</v>
      </c>
      <c r="M2347" s="13" t="s">
        <v>60</v>
      </c>
      <c r="N2347" s="13">
        <v>1</v>
      </c>
      <c r="O2347" s="13"/>
      <c r="P2347" s="33" t="str">
        <f t="shared" si="701"/>
        <v>MAIN UNIT</v>
      </c>
      <c r="Q2347" s="13" t="s">
        <v>61</v>
      </c>
      <c r="R2347" s="13" t="s">
        <v>62</v>
      </c>
      <c r="S2347" s="13" t="s">
        <v>50</v>
      </c>
      <c r="T2347" s="13" t="s">
        <v>168</v>
      </c>
      <c r="U2347" s="13" t="s">
        <v>89</v>
      </c>
      <c r="V2347" s="13" t="s">
        <v>84</v>
      </c>
      <c r="W2347" s="13" t="s">
        <v>64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499582152.5142017</v>
      </c>
      <c r="AJ2347" s="19">
        <f t="shared" si="693"/>
        <v>59520528.679470733</v>
      </c>
      <c r="AK2347" s="20">
        <f t="shared" si="694"/>
        <v>0.11914062257814291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  <c r="AU2347" s="22" t="s">
        <v>3240</v>
      </c>
    </row>
    <row r="2348" spans="1:47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185</v>
      </c>
      <c r="F2348" s="13" t="s">
        <v>185</v>
      </c>
      <c r="G2348" s="152" t="s">
        <v>1616</v>
      </c>
      <c r="H2348" s="155"/>
      <c r="I2348" s="33" t="str">
        <f t="shared" si="689"/>
        <v>Cancel</v>
      </c>
      <c r="J2348" s="186" t="s">
        <v>2084</v>
      </c>
      <c r="K2348" s="155" t="s">
        <v>2085</v>
      </c>
      <c r="L2348" s="17" t="s">
        <v>92</v>
      </c>
      <c r="M2348" s="13" t="s">
        <v>60</v>
      </c>
      <c r="N2348" s="13">
        <v>1</v>
      </c>
      <c r="O2348" s="13"/>
      <c r="P2348" s="33" t="str">
        <f t="shared" si="701"/>
        <v>MAIN UNIT</v>
      </c>
      <c r="Q2348" s="13" t="s">
        <v>61</v>
      </c>
      <c r="R2348" s="13" t="s">
        <v>62</v>
      </c>
      <c r="S2348" s="13" t="s">
        <v>50</v>
      </c>
      <c r="T2348" s="13" t="s">
        <v>168</v>
      </c>
      <c r="U2348" s="13" t="s">
        <v>89</v>
      </c>
      <c r="V2348" s="13" t="s">
        <v>84</v>
      </c>
      <c r="W2348" s="13" t="s">
        <v>64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499582152.5142017</v>
      </c>
      <c r="AJ2348" s="19">
        <f t="shared" si="693"/>
        <v>59520528.679470733</v>
      </c>
      <c r="AK2348" s="20">
        <f t="shared" si="694"/>
        <v>0.11914062257814291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  <c r="AU2348" s="22" t="s">
        <v>3240</v>
      </c>
    </row>
    <row r="2349" spans="1:47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47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1024</v>
      </c>
      <c r="K2349" s="155" t="s">
        <v>1025</v>
      </c>
      <c r="L2349" s="17" t="s">
        <v>293</v>
      </c>
      <c r="M2349" s="13" t="s">
        <v>60</v>
      </c>
      <c r="N2349" s="13">
        <v>1</v>
      </c>
      <c r="O2349" s="13"/>
      <c r="P2349" s="33" t="str">
        <f t="shared" si="701"/>
        <v>MAIN UNIT</v>
      </c>
      <c r="Q2349" s="13" t="s">
        <v>61</v>
      </c>
      <c r="R2349" s="13" t="s">
        <v>62</v>
      </c>
      <c r="S2349" s="13" t="s">
        <v>49</v>
      </c>
      <c r="T2349" s="13" t="s">
        <v>78</v>
      </c>
      <c r="U2349" s="13" t="s">
        <v>79</v>
      </c>
      <c r="V2349" s="13" t="s">
        <v>715</v>
      </c>
      <c r="W2349" s="13" t="s">
        <v>64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  <c r="AU2349" s="22" t="s">
        <v>3757</v>
      </c>
    </row>
    <row r="2350" spans="1:47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47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1024</v>
      </c>
      <c r="K2350" s="155" t="s">
        <v>1025</v>
      </c>
      <c r="L2350" s="17" t="s">
        <v>293</v>
      </c>
      <c r="M2350" s="13" t="s">
        <v>60</v>
      </c>
      <c r="N2350" s="13">
        <v>1</v>
      </c>
      <c r="O2350" s="13"/>
      <c r="P2350" s="33" t="str">
        <f t="shared" si="701"/>
        <v>MAIN UNIT</v>
      </c>
      <c r="Q2350" s="13" t="s">
        <v>61</v>
      </c>
      <c r="R2350" s="13" t="s">
        <v>62</v>
      </c>
      <c r="S2350" s="13" t="s">
        <v>49</v>
      </c>
      <c r="T2350" s="13" t="s">
        <v>78</v>
      </c>
      <c r="U2350" s="13" t="s">
        <v>79</v>
      </c>
      <c r="V2350" s="13" t="s">
        <v>715</v>
      </c>
      <c r="W2350" s="13" t="s">
        <v>64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  <c r="AU2350" s="22" t="s">
        <v>3757</v>
      </c>
    </row>
    <row r="2351" spans="1:47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48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1655</v>
      </c>
      <c r="K2351" s="155" t="s">
        <v>1656</v>
      </c>
      <c r="L2351" s="17" t="s">
        <v>92</v>
      </c>
      <c r="M2351" s="13" t="s">
        <v>60</v>
      </c>
      <c r="N2351" s="13">
        <v>1</v>
      </c>
      <c r="O2351" s="13"/>
      <c r="P2351" s="33" t="str">
        <f t="shared" si="701"/>
        <v>MAIN UNIT</v>
      </c>
      <c r="Q2351" s="13" t="s">
        <v>61</v>
      </c>
      <c r="R2351" s="13" t="s">
        <v>62</v>
      </c>
      <c r="S2351" s="13" t="s">
        <v>49</v>
      </c>
      <c r="T2351" s="13" t="s">
        <v>78</v>
      </c>
      <c r="U2351" s="13" t="s">
        <v>79</v>
      </c>
      <c r="V2351" s="13" t="s">
        <v>131</v>
      </c>
      <c r="W2351" s="13" t="s">
        <v>109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1657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  <c r="AU2351" s="22" t="s">
        <v>3240</v>
      </c>
    </row>
    <row r="2352" spans="1:47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48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1655</v>
      </c>
      <c r="K2352" s="155" t="s">
        <v>1656</v>
      </c>
      <c r="L2352" s="17" t="s">
        <v>92</v>
      </c>
      <c r="M2352" s="13" t="s">
        <v>60</v>
      </c>
      <c r="N2352" s="13">
        <v>1</v>
      </c>
      <c r="O2352" s="13"/>
      <c r="P2352" s="33" t="str">
        <f t="shared" si="701"/>
        <v>MAIN UNIT</v>
      </c>
      <c r="Q2352" s="13" t="s">
        <v>61</v>
      </c>
      <c r="R2352" s="13" t="s">
        <v>62</v>
      </c>
      <c r="S2352" s="13" t="s">
        <v>49</v>
      </c>
      <c r="T2352" s="13" t="s">
        <v>78</v>
      </c>
      <c r="U2352" s="13" t="s">
        <v>79</v>
      </c>
      <c r="V2352" s="13" t="s">
        <v>126</v>
      </c>
      <c r="W2352" s="13" t="s">
        <v>109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1657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  <c r="AU2352" s="22" t="s">
        <v>3240</v>
      </c>
    </row>
    <row r="2353" spans="1:47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48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1075</v>
      </c>
      <c r="K2353" s="155" t="s">
        <v>1076</v>
      </c>
      <c r="L2353" s="17" t="s">
        <v>67</v>
      </c>
      <c r="M2353" s="13" t="s">
        <v>60</v>
      </c>
      <c r="N2353" s="13">
        <v>1</v>
      </c>
      <c r="O2353" s="13"/>
      <c r="P2353" s="33" t="str">
        <f t="shared" si="701"/>
        <v>MAIN UNIT</v>
      </c>
      <c r="Q2353" s="13" t="s">
        <v>61</v>
      </c>
      <c r="R2353" s="13" t="s">
        <v>62</v>
      </c>
      <c r="S2353" s="13" t="s">
        <v>52</v>
      </c>
      <c r="T2353" s="13" t="s">
        <v>141</v>
      </c>
      <c r="U2353" s="13" t="s">
        <v>1077</v>
      </c>
      <c r="V2353" s="13" t="s">
        <v>143</v>
      </c>
      <c r="W2353" s="13" t="s">
        <v>64</v>
      </c>
      <c r="X2353" s="135">
        <v>507500</v>
      </c>
      <c r="Y2353" s="156" t="s">
        <v>1058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  <c r="AU2353" s="22" t="s">
        <v>3240</v>
      </c>
    </row>
    <row r="2354" spans="1:47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53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1855</v>
      </c>
      <c r="K2354" s="155" t="s">
        <v>1856</v>
      </c>
      <c r="L2354" s="17" t="s">
        <v>92</v>
      </c>
      <c r="M2354" s="13" t="s">
        <v>60</v>
      </c>
      <c r="N2354" s="13">
        <v>1</v>
      </c>
      <c r="O2354" s="13"/>
      <c r="P2354" s="33" t="str">
        <f t="shared" si="701"/>
        <v>MAIN UNIT</v>
      </c>
      <c r="Q2354" s="13" t="s">
        <v>61</v>
      </c>
      <c r="R2354" s="13" t="s">
        <v>62</v>
      </c>
      <c r="S2354" s="13" t="s">
        <v>50</v>
      </c>
      <c r="T2354" s="13" t="s">
        <v>168</v>
      </c>
      <c r="U2354" s="13" t="s">
        <v>89</v>
      </c>
      <c r="V2354" s="13" t="s">
        <v>84</v>
      </c>
      <c r="W2354" s="13" t="s">
        <v>64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  <c r="AU2354" s="22" t="s">
        <v>3240</v>
      </c>
    </row>
    <row r="2355" spans="1:47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53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1855</v>
      </c>
      <c r="K2355" s="155" t="s">
        <v>1856</v>
      </c>
      <c r="L2355" s="17" t="s">
        <v>92</v>
      </c>
      <c r="M2355" s="13" t="s">
        <v>60</v>
      </c>
      <c r="N2355" s="13">
        <v>1</v>
      </c>
      <c r="O2355" s="13"/>
      <c r="P2355" s="33" t="str">
        <f t="shared" si="701"/>
        <v>MAIN UNIT</v>
      </c>
      <c r="Q2355" s="13" t="s">
        <v>61</v>
      </c>
      <c r="R2355" s="13" t="s">
        <v>62</v>
      </c>
      <c r="S2355" s="13" t="s">
        <v>50</v>
      </c>
      <c r="T2355" s="13" t="s">
        <v>168</v>
      </c>
      <c r="U2355" s="13" t="s">
        <v>89</v>
      </c>
      <c r="V2355" s="13" t="s">
        <v>84</v>
      </c>
      <c r="W2355" s="13" t="s">
        <v>64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  <c r="AU2355" s="22" t="s">
        <v>3240</v>
      </c>
    </row>
    <row r="2356" spans="1:47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53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1855</v>
      </c>
      <c r="K2356" s="155" t="s">
        <v>1856</v>
      </c>
      <c r="L2356" s="17" t="s">
        <v>92</v>
      </c>
      <c r="M2356" s="13" t="s">
        <v>60</v>
      </c>
      <c r="N2356" s="13">
        <v>1</v>
      </c>
      <c r="O2356" s="13"/>
      <c r="P2356" s="33" t="str">
        <f t="shared" si="701"/>
        <v>MAIN UNIT</v>
      </c>
      <c r="Q2356" s="13" t="s">
        <v>61</v>
      </c>
      <c r="R2356" s="13" t="s">
        <v>62</v>
      </c>
      <c r="S2356" s="13" t="s">
        <v>50</v>
      </c>
      <c r="T2356" s="13" t="s">
        <v>168</v>
      </c>
      <c r="U2356" s="13" t="s">
        <v>89</v>
      </c>
      <c r="V2356" s="13" t="s">
        <v>84</v>
      </c>
      <c r="W2356" s="13" t="s">
        <v>64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  <c r="AU2356" s="22" t="s">
        <v>3240</v>
      </c>
    </row>
    <row r="2357" spans="1:47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53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1855</v>
      </c>
      <c r="K2357" s="155" t="s">
        <v>1856</v>
      </c>
      <c r="L2357" s="17" t="s">
        <v>92</v>
      </c>
      <c r="M2357" s="13" t="s">
        <v>60</v>
      </c>
      <c r="N2357" s="13">
        <v>1</v>
      </c>
      <c r="O2357" s="13"/>
      <c r="P2357" s="33" t="str">
        <f t="shared" si="701"/>
        <v>MAIN UNIT</v>
      </c>
      <c r="Q2357" s="13" t="s">
        <v>61</v>
      </c>
      <c r="R2357" s="13" t="s">
        <v>62</v>
      </c>
      <c r="S2357" s="13" t="s">
        <v>50</v>
      </c>
      <c r="T2357" s="13" t="s">
        <v>168</v>
      </c>
      <c r="U2357" s="13" t="s">
        <v>89</v>
      </c>
      <c r="V2357" s="13" t="s">
        <v>84</v>
      </c>
      <c r="W2357" s="13" t="s">
        <v>64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  <c r="AU2357" s="22" t="s">
        <v>3240</v>
      </c>
    </row>
    <row r="2358" spans="1:47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53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1855</v>
      </c>
      <c r="K2358" s="155" t="s">
        <v>1856</v>
      </c>
      <c r="L2358" s="17" t="s">
        <v>92</v>
      </c>
      <c r="M2358" s="13" t="s">
        <v>60</v>
      </c>
      <c r="N2358" s="13">
        <v>1</v>
      </c>
      <c r="O2358" s="13"/>
      <c r="P2358" s="33" t="str">
        <f t="shared" si="701"/>
        <v>MAIN UNIT</v>
      </c>
      <c r="Q2358" s="13" t="s">
        <v>61</v>
      </c>
      <c r="R2358" s="13" t="s">
        <v>62</v>
      </c>
      <c r="S2358" s="13" t="s">
        <v>50</v>
      </c>
      <c r="T2358" s="13" t="s">
        <v>168</v>
      </c>
      <c r="U2358" s="13" t="s">
        <v>89</v>
      </c>
      <c r="V2358" s="13" t="s">
        <v>84</v>
      </c>
      <c r="W2358" s="13" t="s">
        <v>64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  <c r="AU2358" s="22" t="s">
        <v>3240</v>
      </c>
    </row>
    <row r="2359" spans="1:47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53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1855</v>
      </c>
      <c r="K2359" s="155" t="s">
        <v>1856</v>
      </c>
      <c r="L2359" s="17" t="s">
        <v>92</v>
      </c>
      <c r="M2359" s="13" t="s">
        <v>60</v>
      </c>
      <c r="N2359" s="13">
        <v>1</v>
      </c>
      <c r="O2359" s="13"/>
      <c r="P2359" s="33" t="str">
        <f t="shared" si="701"/>
        <v>MAIN UNIT</v>
      </c>
      <c r="Q2359" s="13" t="s">
        <v>61</v>
      </c>
      <c r="R2359" s="13" t="s">
        <v>62</v>
      </c>
      <c r="S2359" s="13" t="s">
        <v>50</v>
      </c>
      <c r="T2359" s="13" t="s">
        <v>168</v>
      </c>
      <c r="U2359" s="13" t="s">
        <v>89</v>
      </c>
      <c r="V2359" s="13" t="s">
        <v>84</v>
      </c>
      <c r="W2359" s="13" t="s">
        <v>64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  <c r="AU2359" s="22" t="s">
        <v>3240</v>
      </c>
    </row>
    <row r="2360" spans="1:47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53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1855</v>
      </c>
      <c r="K2360" s="155" t="s">
        <v>1856</v>
      </c>
      <c r="L2360" s="17" t="s">
        <v>92</v>
      </c>
      <c r="M2360" s="13" t="s">
        <v>60</v>
      </c>
      <c r="N2360" s="13">
        <v>1</v>
      </c>
      <c r="O2360" s="13"/>
      <c r="P2360" s="33" t="str">
        <f t="shared" si="701"/>
        <v>MAIN UNIT</v>
      </c>
      <c r="Q2360" s="13" t="s">
        <v>61</v>
      </c>
      <c r="R2360" s="13" t="s">
        <v>62</v>
      </c>
      <c r="S2360" s="13" t="s">
        <v>50</v>
      </c>
      <c r="T2360" s="13" t="s">
        <v>168</v>
      </c>
      <c r="U2360" s="13" t="s">
        <v>89</v>
      </c>
      <c r="V2360" s="13" t="s">
        <v>84</v>
      </c>
      <c r="W2360" s="13" t="s">
        <v>64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  <c r="AU2360" s="22" t="s">
        <v>3240</v>
      </c>
    </row>
    <row r="2361" spans="1:47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55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2564</v>
      </c>
      <c r="K2361" s="155" t="s">
        <v>1856</v>
      </c>
      <c r="L2361" s="17" t="s">
        <v>92</v>
      </c>
      <c r="M2361" s="13" t="s">
        <v>60</v>
      </c>
      <c r="N2361" s="13">
        <v>1</v>
      </c>
      <c r="O2361" s="13"/>
      <c r="P2361" s="33" t="str">
        <f t="shared" si="701"/>
        <v>MAIN UNIT</v>
      </c>
      <c r="Q2361" s="13" t="s">
        <v>61</v>
      </c>
      <c r="R2361" s="13" t="s">
        <v>62</v>
      </c>
      <c r="S2361" s="13" t="s">
        <v>50</v>
      </c>
      <c r="T2361" s="13" t="s">
        <v>168</v>
      </c>
      <c r="U2361" s="13" t="s">
        <v>89</v>
      </c>
      <c r="V2361" s="13" t="s">
        <v>84</v>
      </c>
      <c r="W2361" s="13" t="s">
        <v>64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  <c r="AU2361" s="22" t="s">
        <v>3240</v>
      </c>
    </row>
    <row r="2362" spans="1:47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55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2564</v>
      </c>
      <c r="K2362" s="155" t="s">
        <v>1856</v>
      </c>
      <c r="L2362" s="17" t="s">
        <v>92</v>
      </c>
      <c r="M2362" s="13" t="s">
        <v>60</v>
      </c>
      <c r="N2362" s="13">
        <v>1</v>
      </c>
      <c r="O2362" s="13"/>
      <c r="P2362" s="33" t="str">
        <f t="shared" si="701"/>
        <v>MAIN UNIT</v>
      </c>
      <c r="Q2362" s="13" t="s">
        <v>61</v>
      </c>
      <c r="R2362" s="13" t="s">
        <v>62</v>
      </c>
      <c r="S2362" s="13" t="s">
        <v>50</v>
      </c>
      <c r="T2362" s="13" t="s">
        <v>168</v>
      </c>
      <c r="U2362" s="13" t="s">
        <v>89</v>
      </c>
      <c r="V2362" s="13" t="s">
        <v>84</v>
      </c>
      <c r="W2362" s="13" t="s">
        <v>64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  <c r="AU2362" s="22" t="s">
        <v>3240</v>
      </c>
    </row>
    <row r="2363" spans="1:47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55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2564</v>
      </c>
      <c r="K2363" s="155" t="s">
        <v>1856</v>
      </c>
      <c r="L2363" s="17" t="s">
        <v>92</v>
      </c>
      <c r="M2363" s="13" t="s">
        <v>60</v>
      </c>
      <c r="N2363" s="13">
        <v>1</v>
      </c>
      <c r="O2363" s="13"/>
      <c r="P2363" s="33" t="str">
        <f t="shared" si="701"/>
        <v>MAIN UNIT</v>
      </c>
      <c r="Q2363" s="13" t="s">
        <v>61</v>
      </c>
      <c r="R2363" s="13" t="s">
        <v>62</v>
      </c>
      <c r="S2363" s="13" t="s">
        <v>50</v>
      </c>
      <c r="T2363" s="13" t="s">
        <v>168</v>
      </c>
      <c r="U2363" s="13" t="s">
        <v>89</v>
      </c>
      <c r="V2363" s="13" t="s">
        <v>84</v>
      </c>
      <c r="W2363" s="13" t="s">
        <v>64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  <c r="AU2363" s="22" t="s">
        <v>3240</v>
      </c>
    </row>
    <row r="2364" spans="1:47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41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580</v>
      </c>
      <c r="K2364" s="155" t="s">
        <v>581</v>
      </c>
      <c r="L2364" s="17" t="s">
        <v>92</v>
      </c>
      <c r="M2364" s="13" t="s">
        <v>60</v>
      </c>
      <c r="N2364" s="13">
        <v>9</v>
      </c>
      <c r="O2364" s="13"/>
      <c r="P2364" s="33" t="str">
        <f t="shared" si="701"/>
        <v>MAIN UNIT</v>
      </c>
      <c r="Q2364" s="13" t="s">
        <v>68</v>
      </c>
      <c r="R2364" s="13" t="s">
        <v>62</v>
      </c>
      <c r="S2364" s="13" t="s">
        <v>50</v>
      </c>
      <c r="T2364" s="13" t="s">
        <v>101</v>
      </c>
      <c r="U2364" s="13" t="s">
        <v>89</v>
      </c>
      <c r="V2364" s="13" t="s">
        <v>84</v>
      </c>
      <c r="W2364" s="13" t="s">
        <v>109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  <c r="AU2364" s="22" t="s">
        <v>3240</v>
      </c>
    </row>
    <row r="2365" spans="1:47" s="12" customFormat="1">
      <c r="A2365" s="33" t="str">
        <f t="shared" si="687"/>
        <v>cancel</v>
      </c>
      <c r="B2365" s="152"/>
      <c r="C2365" s="152" t="s">
        <v>185</v>
      </c>
      <c r="D2365" s="33" t="str">
        <f t="shared" si="688"/>
        <v/>
      </c>
      <c r="E2365" s="33" t="s">
        <v>185</v>
      </c>
      <c r="F2365" s="13" t="s">
        <v>185</v>
      </c>
      <c r="G2365" s="152" t="s">
        <v>185</v>
      </c>
      <c r="H2365" s="155"/>
      <c r="I2365" s="33" t="str">
        <f t="shared" si="689"/>
        <v>Cancel</v>
      </c>
      <c r="J2365" s="186" t="s">
        <v>2633</v>
      </c>
      <c r="K2365" s="155" t="s">
        <v>581</v>
      </c>
      <c r="L2365" s="17" t="s">
        <v>59</v>
      </c>
      <c r="M2365" s="13" t="s">
        <v>60</v>
      </c>
      <c r="N2365" s="13">
        <v>1</v>
      </c>
      <c r="O2365" s="13"/>
      <c r="P2365" s="33" t="str">
        <f t="shared" si="701"/>
        <v>MAIN UNIT</v>
      </c>
      <c r="Q2365" s="13" t="s">
        <v>61</v>
      </c>
      <c r="R2365" s="13" t="s">
        <v>62</v>
      </c>
      <c r="S2365" s="13" t="s">
        <v>50</v>
      </c>
      <c r="T2365" s="13" t="s">
        <v>168</v>
      </c>
      <c r="U2365" s="13" t="s">
        <v>89</v>
      </c>
      <c r="V2365" s="13" t="s">
        <v>2634</v>
      </c>
      <c r="W2365" s="13" t="s">
        <v>64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499582152.5142017</v>
      </c>
      <c r="AJ2365" s="19">
        <f t="shared" si="693"/>
        <v>59520528.679470733</v>
      </c>
      <c r="AK2365" s="20">
        <f t="shared" si="694"/>
        <v>0.11914062257814291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  <c r="AU2365" s="22" t="s">
        <v>3240</v>
      </c>
    </row>
    <row r="2366" spans="1:47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48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1662</v>
      </c>
      <c r="K2366" s="155" t="s">
        <v>1663</v>
      </c>
      <c r="L2366" s="17" t="s">
        <v>92</v>
      </c>
      <c r="M2366" s="13" t="s">
        <v>60</v>
      </c>
      <c r="N2366" s="13">
        <v>1</v>
      </c>
      <c r="O2366" s="13"/>
      <c r="P2366" s="33" t="str">
        <f t="shared" si="701"/>
        <v>MAIN UNIT</v>
      </c>
      <c r="Q2366" s="13" t="s">
        <v>68</v>
      </c>
      <c r="R2366" s="13" t="s">
        <v>62</v>
      </c>
      <c r="S2366" s="13" t="s">
        <v>50</v>
      </c>
      <c r="T2366" s="13" t="s">
        <v>168</v>
      </c>
      <c r="U2366" s="13" t="s">
        <v>70</v>
      </c>
      <c r="V2366" s="13" t="s">
        <v>102</v>
      </c>
      <c r="W2366" s="13" t="s">
        <v>64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  <c r="AU2366" s="22" t="s">
        <v>3240</v>
      </c>
    </row>
    <row r="2367" spans="1:47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53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1662</v>
      </c>
      <c r="K2367" s="155" t="s">
        <v>1663</v>
      </c>
      <c r="L2367" s="17" t="s">
        <v>67</v>
      </c>
      <c r="M2367" s="13" t="s">
        <v>60</v>
      </c>
      <c r="N2367" s="13">
        <v>1</v>
      </c>
      <c r="O2367" s="13"/>
      <c r="P2367" s="33" t="str">
        <f t="shared" si="701"/>
        <v>MAIN UNIT</v>
      </c>
      <c r="Q2367" s="13" t="s">
        <v>61</v>
      </c>
      <c r="R2367" s="13" t="s">
        <v>62</v>
      </c>
      <c r="S2367" s="13" t="s">
        <v>50</v>
      </c>
      <c r="T2367" s="13" t="s">
        <v>168</v>
      </c>
      <c r="U2367" s="13" t="s">
        <v>70</v>
      </c>
      <c r="V2367" s="13" t="s">
        <v>102</v>
      </c>
      <c r="W2367" s="13" t="s">
        <v>64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  <c r="AU2367" s="22" t="s">
        <v>3240</v>
      </c>
    </row>
    <row r="2368" spans="1:47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53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1662</v>
      </c>
      <c r="K2368" s="155" t="s">
        <v>1663</v>
      </c>
      <c r="L2368" s="17" t="s">
        <v>67</v>
      </c>
      <c r="M2368" s="13" t="s">
        <v>60</v>
      </c>
      <c r="N2368" s="13">
        <v>1</v>
      </c>
      <c r="O2368" s="13"/>
      <c r="P2368" s="33" t="str">
        <f t="shared" si="701"/>
        <v>MAIN UNIT</v>
      </c>
      <c r="Q2368" s="13" t="s">
        <v>61</v>
      </c>
      <c r="R2368" s="13" t="s">
        <v>62</v>
      </c>
      <c r="S2368" s="13" t="s">
        <v>50</v>
      </c>
      <c r="T2368" s="13" t="s">
        <v>168</v>
      </c>
      <c r="U2368" s="13" t="s">
        <v>70</v>
      </c>
      <c r="V2368" s="13" t="s">
        <v>102</v>
      </c>
      <c r="W2368" s="13" t="s">
        <v>64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  <c r="AU2368" s="22" t="s">
        <v>3240</v>
      </c>
    </row>
    <row r="2369" spans="1:47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53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1662</v>
      </c>
      <c r="K2369" s="155" t="s">
        <v>1663</v>
      </c>
      <c r="L2369" s="17" t="s">
        <v>67</v>
      </c>
      <c r="M2369" s="13" t="s">
        <v>60</v>
      </c>
      <c r="N2369" s="13">
        <v>1</v>
      </c>
      <c r="O2369" s="13"/>
      <c r="P2369" s="33" t="str">
        <f t="shared" si="701"/>
        <v>MAIN UNIT</v>
      </c>
      <c r="Q2369" s="13" t="s">
        <v>61</v>
      </c>
      <c r="R2369" s="13" t="s">
        <v>62</v>
      </c>
      <c r="S2369" s="13" t="s">
        <v>50</v>
      </c>
      <c r="T2369" s="13" t="s">
        <v>168</v>
      </c>
      <c r="U2369" s="13" t="s">
        <v>70</v>
      </c>
      <c r="V2369" s="13" t="s">
        <v>102</v>
      </c>
      <c r="W2369" s="13" t="s">
        <v>64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  <c r="AU2369" s="22" t="s">
        <v>3240</v>
      </c>
    </row>
    <row r="2370" spans="1:47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54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2249</v>
      </c>
      <c r="K2370" s="155" t="s">
        <v>2250</v>
      </c>
      <c r="L2370" s="17" t="s">
        <v>67</v>
      </c>
      <c r="M2370" s="13" t="s">
        <v>60</v>
      </c>
      <c r="N2370" s="13">
        <v>1</v>
      </c>
      <c r="O2370" s="13"/>
      <c r="P2370" s="33" t="str">
        <f t="shared" si="701"/>
        <v>MAIN UNIT</v>
      </c>
      <c r="Q2370" s="13" t="s">
        <v>61</v>
      </c>
      <c r="R2370" s="13" t="s">
        <v>62</v>
      </c>
      <c r="S2370" s="13" t="s">
        <v>50</v>
      </c>
      <c r="T2370" s="13" t="s">
        <v>168</v>
      </c>
      <c r="U2370" s="13" t="s">
        <v>89</v>
      </c>
      <c r="V2370" s="13" t="s">
        <v>84</v>
      </c>
      <c r="W2370" s="13" t="s">
        <v>64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  <c r="AU2370" s="22" t="s">
        <v>3240</v>
      </c>
    </row>
    <row r="2371" spans="1:47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54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2436</v>
      </c>
      <c r="K2371" s="155" t="s">
        <v>2250</v>
      </c>
      <c r="L2371" s="17" t="s">
        <v>67</v>
      </c>
      <c r="M2371" s="13" t="s">
        <v>60</v>
      </c>
      <c r="N2371" s="13">
        <v>1</v>
      </c>
      <c r="O2371" s="13"/>
      <c r="P2371" s="33" t="str">
        <f t="shared" si="701"/>
        <v>MAIN UNIT</v>
      </c>
      <c r="Q2371" s="13" t="s">
        <v>61</v>
      </c>
      <c r="R2371" s="13" t="s">
        <v>62</v>
      </c>
      <c r="S2371" s="13" t="s">
        <v>50</v>
      </c>
      <c r="T2371" s="13" t="s">
        <v>168</v>
      </c>
      <c r="U2371" s="13" t="s">
        <v>89</v>
      </c>
      <c r="V2371" s="13" t="s">
        <v>84</v>
      </c>
      <c r="W2371" s="13" t="s">
        <v>64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  <c r="AU2371" s="22" t="s">
        <v>3240</v>
      </c>
    </row>
    <row r="2372" spans="1:47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54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2436</v>
      </c>
      <c r="K2372" s="155" t="s">
        <v>2250</v>
      </c>
      <c r="L2372" s="17" t="s">
        <v>92</v>
      </c>
      <c r="M2372" s="13" t="s">
        <v>60</v>
      </c>
      <c r="N2372" s="13">
        <v>1</v>
      </c>
      <c r="O2372" s="13"/>
      <c r="P2372" s="33" t="str">
        <f t="shared" si="701"/>
        <v>MAIN UNIT</v>
      </c>
      <c r="Q2372" s="13" t="s">
        <v>61</v>
      </c>
      <c r="R2372" s="13" t="s">
        <v>62</v>
      </c>
      <c r="S2372" s="13" t="s">
        <v>50</v>
      </c>
      <c r="T2372" s="13" t="s">
        <v>168</v>
      </c>
      <c r="U2372" s="13" t="s">
        <v>89</v>
      </c>
      <c r="V2372" s="13" t="s">
        <v>84</v>
      </c>
      <c r="W2372" s="13" t="s">
        <v>64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  <c r="AU2372" s="22" t="s">
        <v>3240</v>
      </c>
    </row>
    <row r="2373" spans="1:47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185</v>
      </c>
      <c r="G2373" s="152" t="s">
        <v>185</v>
      </c>
      <c r="H2373" s="155"/>
      <c r="I2373" s="33" t="str">
        <f t="shared" si="689"/>
        <v>Cancel</v>
      </c>
      <c r="J2373" s="186" t="s">
        <v>3161</v>
      </c>
      <c r="K2373" s="155" t="s">
        <v>2250</v>
      </c>
      <c r="L2373" s="17" t="s">
        <v>67</v>
      </c>
      <c r="M2373" s="13" t="s">
        <v>60</v>
      </c>
      <c r="N2373" s="13">
        <v>1</v>
      </c>
      <c r="O2373" s="13"/>
      <c r="P2373" s="33" t="str">
        <f t="shared" si="701"/>
        <v>MAIN UNIT</v>
      </c>
      <c r="Q2373" s="13" t="s">
        <v>61</v>
      </c>
      <c r="R2373" s="13" t="s">
        <v>62</v>
      </c>
      <c r="S2373" s="13" t="s">
        <v>50</v>
      </c>
      <c r="T2373" s="13" t="s">
        <v>168</v>
      </c>
      <c r="U2373" s="13" t="s">
        <v>89</v>
      </c>
      <c r="V2373" s="13" t="s">
        <v>84</v>
      </c>
      <c r="W2373" s="13" t="s">
        <v>64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499582152.5142017</v>
      </c>
      <c r="AJ2373" s="19">
        <f t="shared" si="693"/>
        <v>59520528.679470733</v>
      </c>
      <c r="AK2373" s="20">
        <f t="shared" si="694"/>
        <v>0.11914062257814291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  <c r="AU2373" s="22" t="s">
        <v>3240</v>
      </c>
    </row>
    <row r="2374" spans="1:47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53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1698</v>
      </c>
      <c r="K2374" s="155" t="s">
        <v>1699</v>
      </c>
      <c r="L2374" s="17" t="s">
        <v>67</v>
      </c>
      <c r="M2374" s="13" t="s">
        <v>60</v>
      </c>
      <c r="N2374" s="13">
        <v>1</v>
      </c>
      <c r="O2374" s="13"/>
      <c r="P2374" s="33" t="str">
        <f t="shared" si="701"/>
        <v>MAIN UNIT</v>
      </c>
      <c r="Q2374" s="13" t="s">
        <v>68</v>
      </c>
      <c r="R2374" s="13" t="s">
        <v>62</v>
      </c>
      <c r="S2374" s="13" t="s">
        <v>50</v>
      </c>
      <c r="T2374" s="13" t="s">
        <v>168</v>
      </c>
      <c r="U2374" s="13" t="s">
        <v>89</v>
      </c>
      <c r="V2374" s="13" t="s">
        <v>84</v>
      </c>
      <c r="W2374" s="13" t="s">
        <v>64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  <c r="AU2374" s="22" t="s">
        <v>3240</v>
      </c>
    </row>
    <row r="2375" spans="1:47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185</v>
      </c>
      <c r="F2375" s="13" t="s">
        <v>185</v>
      </c>
      <c r="G2375" s="152" t="s">
        <v>185</v>
      </c>
      <c r="H2375" s="155"/>
      <c r="I2375" s="33" t="str">
        <f t="shared" si="707"/>
        <v>Cancel</v>
      </c>
      <c r="J2375" s="186" t="s">
        <v>2078</v>
      </c>
      <c r="K2375" s="155" t="s">
        <v>1699</v>
      </c>
      <c r="L2375" s="17" t="s">
        <v>67</v>
      </c>
      <c r="M2375" s="13" t="s">
        <v>60</v>
      </c>
      <c r="N2375" s="13">
        <v>1</v>
      </c>
      <c r="O2375" s="13"/>
      <c r="P2375" s="33" t="str">
        <f t="shared" si="701"/>
        <v>MAIN UNIT</v>
      </c>
      <c r="Q2375" s="13" t="s">
        <v>61</v>
      </c>
      <c r="R2375" s="13" t="s">
        <v>62</v>
      </c>
      <c r="S2375" s="13" t="s">
        <v>50</v>
      </c>
      <c r="T2375" s="13" t="s">
        <v>168</v>
      </c>
      <c r="U2375" s="13" t="s">
        <v>89</v>
      </c>
      <c r="V2375" s="13" t="s">
        <v>84</v>
      </c>
      <c r="W2375" s="13" t="s">
        <v>64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499582152.5142017</v>
      </c>
      <c r="AJ2375" s="19">
        <f t="shared" si="712"/>
        <v>59520528.679470733</v>
      </c>
      <c r="AK2375" s="20">
        <f t="shared" si="713"/>
        <v>0.11914062257814291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  <c r="AU2375" s="22" t="s">
        <v>3240</v>
      </c>
    </row>
    <row r="2376" spans="1:47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185</v>
      </c>
      <c r="F2376" s="13" t="s">
        <v>185</v>
      </c>
      <c r="G2376" s="152" t="s">
        <v>185</v>
      </c>
      <c r="H2376" s="155"/>
      <c r="I2376" s="33" t="str">
        <f t="shared" si="707"/>
        <v>Cancel</v>
      </c>
      <c r="J2376" s="186" t="s">
        <v>2078</v>
      </c>
      <c r="K2376" s="155" t="s">
        <v>1699</v>
      </c>
      <c r="L2376" s="17" t="s">
        <v>67</v>
      </c>
      <c r="M2376" s="13" t="s">
        <v>60</v>
      </c>
      <c r="N2376" s="13">
        <v>1</v>
      </c>
      <c r="O2376" s="13"/>
      <c r="P2376" s="33" t="str">
        <f t="shared" si="701"/>
        <v>MAIN UNIT</v>
      </c>
      <c r="Q2376" s="13" t="s">
        <v>61</v>
      </c>
      <c r="R2376" s="13" t="s">
        <v>62</v>
      </c>
      <c r="S2376" s="13" t="s">
        <v>50</v>
      </c>
      <c r="T2376" s="13" t="s">
        <v>168</v>
      </c>
      <c r="U2376" s="13" t="s">
        <v>89</v>
      </c>
      <c r="V2376" s="13" t="s">
        <v>84</v>
      </c>
      <c r="W2376" s="13" t="s">
        <v>64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499582152.5142017</v>
      </c>
      <c r="AJ2376" s="19">
        <f t="shared" si="712"/>
        <v>59520528.679470733</v>
      </c>
      <c r="AK2376" s="20">
        <f t="shared" si="713"/>
        <v>0.11914062257814291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  <c r="AU2376" s="22" t="s">
        <v>3240</v>
      </c>
    </row>
    <row r="2377" spans="1:47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48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1643</v>
      </c>
      <c r="K2377" s="155" t="s">
        <v>1644</v>
      </c>
      <c r="L2377" s="17" t="s">
        <v>92</v>
      </c>
      <c r="M2377" s="13" t="s">
        <v>60</v>
      </c>
      <c r="N2377" s="13">
        <v>1</v>
      </c>
      <c r="O2377" s="13"/>
      <c r="P2377" s="33" t="str">
        <f t="shared" si="701"/>
        <v>MAIN UNIT</v>
      </c>
      <c r="Q2377" s="13" t="s">
        <v>61</v>
      </c>
      <c r="R2377" s="13" t="s">
        <v>62</v>
      </c>
      <c r="S2377" s="13" t="s">
        <v>50</v>
      </c>
      <c r="T2377" s="13" t="s">
        <v>168</v>
      </c>
      <c r="U2377" s="13" t="s">
        <v>70</v>
      </c>
      <c r="V2377" s="13" t="s">
        <v>102</v>
      </c>
      <c r="W2377" s="13" t="s">
        <v>64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  <c r="AU2377" s="22" t="s">
        <v>3240</v>
      </c>
    </row>
    <row r="2378" spans="1:47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48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1643</v>
      </c>
      <c r="K2378" s="155" t="s">
        <v>1644</v>
      </c>
      <c r="L2378" s="17" t="s">
        <v>92</v>
      </c>
      <c r="M2378" s="13" t="s">
        <v>60</v>
      </c>
      <c r="N2378" s="13">
        <v>1</v>
      </c>
      <c r="O2378" s="13"/>
      <c r="P2378" s="33" t="str">
        <f t="shared" si="701"/>
        <v>MAIN UNIT</v>
      </c>
      <c r="Q2378" s="13" t="s">
        <v>61</v>
      </c>
      <c r="R2378" s="13" t="s">
        <v>62</v>
      </c>
      <c r="S2378" s="13" t="s">
        <v>50</v>
      </c>
      <c r="T2378" s="13" t="s">
        <v>168</v>
      </c>
      <c r="U2378" s="13" t="s">
        <v>70</v>
      </c>
      <c r="V2378" s="13" t="s">
        <v>102</v>
      </c>
      <c r="W2378" s="13" t="s">
        <v>64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  <c r="AU2378" s="22" t="s">
        <v>3240</v>
      </c>
    </row>
    <row r="2379" spans="1:47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48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1643</v>
      </c>
      <c r="K2379" s="155" t="s">
        <v>1644</v>
      </c>
      <c r="L2379" s="17" t="s">
        <v>67</v>
      </c>
      <c r="M2379" s="13" t="s">
        <v>60</v>
      </c>
      <c r="N2379" s="13">
        <v>1</v>
      </c>
      <c r="O2379" s="13"/>
      <c r="P2379" s="33" t="str">
        <f t="shared" si="701"/>
        <v>MAIN UNIT</v>
      </c>
      <c r="Q2379" s="13" t="s">
        <v>61</v>
      </c>
      <c r="R2379" s="13" t="s">
        <v>62</v>
      </c>
      <c r="S2379" s="13" t="s">
        <v>50</v>
      </c>
      <c r="T2379" s="13" t="s">
        <v>168</v>
      </c>
      <c r="U2379" s="13" t="s">
        <v>70</v>
      </c>
      <c r="V2379" s="13" t="s">
        <v>102</v>
      </c>
      <c r="W2379" s="13" t="s">
        <v>64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  <c r="AU2379" s="22" t="s">
        <v>3240</v>
      </c>
    </row>
    <row r="2380" spans="1:47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48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1643</v>
      </c>
      <c r="K2380" s="155" t="s">
        <v>1644</v>
      </c>
      <c r="L2380" s="17" t="s">
        <v>67</v>
      </c>
      <c r="M2380" s="13" t="s">
        <v>60</v>
      </c>
      <c r="N2380" s="13">
        <v>1</v>
      </c>
      <c r="O2380" s="13"/>
      <c r="P2380" s="33" t="str">
        <f t="shared" si="701"/>
        <v>MAIN UNIT</v>
      </c>
      <c r="Q2380" s="13" t="s">
        <v>61</v>
      </c>
      <c r="R2380" s="13" t="s">
        <v>62</v>
      </c>
      <c r="S2380" s="13" t="s">
        <v>50</v>
      </c>
      <c r="T2380" s="13" t="s">
        <v>168</v>
      </c>
      <c r="U2380" s="13" t="s">
        <v>70</v>
      </c>
      <c r="V2380" s="13" t="s">
        <v>102</v>
      </c>
      <c r="W2380" s="13" t="s">
        <v>64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  <c r="AU2380" s="22" t="s">
        <v>3240</v>
      </c>
    </row>
    <row r="2381" spans="1:47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47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823</v>
      </c>
      <c r="K2381" s="155" t="s">
        <v>824</v>
      </c>
      <c r="L2381" s="17" t="s">
        <v>92</v>
      </c>
      <c r="M2381" s="13" t="s">
        <v>60</v>
      </c>
      <c r="N2381" s="13">
        <v>1</v>
      </c>
      <c r="O2381" s="13"/>
      <c r="P2381" s="33" t="str">
        <f t="shared" si="701"/>
        <v>MAIN UNIT</v>
      </c>
      <c r="Q2381" s="13" t="s">
        <v>68</v>
      </c>
      <c r="R2381" s="13" t="s">
        <v>62</v>
      </c>
      <c r="S2381" s="13" t="s">
        <v>50</v>
      </c>
      <c r="T2381" s="13" t="s">
        <v>168</v>
      </c>
      <c r="U2381" s="13" t="s">
        <v>70</v>
      </c>
      <c r="V2381" s="13" t="s">
        <v>102</v>
      </c>
      <c r="W2381" s="13" t="s">
        <v>703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  <c r="AU2381" s="22" t="s">
        <v>3240</v>
      </c>
    </row>
    <row r="2382" spans="1:47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47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823</v>
      </c>
      <c r="K2382" s="155" t="s">
        <v>824</v>
      </c>
      <c r="L2382" s="17" t="s">
        <v>67</v>
      </c>
      <c r="M2382" s="13" t="s">
        <v>60</v>
      </c>
      <c r="N2382" s="13">
        <v>1</v>
      </c>
      <c r="O2382" s="13"/>
      <c r="P2382" s="33" t="str">
        <f t="shared" si="701"/>
        <v>MAIN UNIT</v>
      </c>
      <c r="Q2382" s="13" t="s">
        <v>68</v>
      </c>
      <c r="R2382" s="13" t="s">
        <v>62</v>
      </c>
      <c r="S2382" s="13" t="s">
        <v>50</v>
      </c>
      <c r="T2382" s="13" t="s">
        <v>168</v>
      </c>
      <c r="U2382" s="13" t="s">
        <v>70</v>
      </c>
      <c r="V2382" s="13" t="s">
        <v>102</v>
      </c>
      <c r="W2382" s="13" t="s">
        <v>703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  <c r="AU2382" s="22" t="s">
        <v>3240</v>
      </c>
    </row>
    <row r="2383" spans="1:47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48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1543</v>
      </c>
      <c r="K2383" s="155" t="s">
        <v>1544</v>
      </c>
      <c r="L2383" s="17" t="s">
        <v>67</v>
      </c>
      <c r="M2383" s="13" t="s">
        <v>60</v>
      </c>
      <c r="N2383" s="13">
        <v>1</v>
      </c>
      <c r="O2383" s="13"/>
      <c r="P2383" s="33" t="str">
        <f t="shared" si="701"/>
        <v>MAIN UNIT</v>
      </c>
      <c r="Q2383" s="13" t="s">
        <v>61</v>
      </c>
      <c r="R2383" s="13" t="s">
        <v>62</v>
      </c>
      <c r="S2383" s="13" t="s">
        <v>50</v>
      </c>
      <c r="T2383" s="13" t="s">
        <v>93</v>
      </c>
      <c r="U2383" s="13" t="s">
        <v>70</v>
      </c>
      <c r="V2383" s="13" t="s">
        <v>169</v>
      </c>
      <c r="W2383" s="13" t="s">
        <v>64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  <c r="AU2383" s="22" t="s">
        <v>3240</v>
      </c>
    </row>
    <row r="2384" spans="1:47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41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472</v>
      </c>
      <c r="K2384" s="155" t="s">
        <v>473</v>
      </c>
      <c r="L2384" s="17" t="s">
        <v>100</v>
      </c>
      <c r="M2384" s="13" t="s">
        <v>60</v>
      </c>
      <c r="N2384" s="13">
        <v>1</v>
      </c>
      <c r="O2384" s="13"/>
      <c r="P2384" s="33" t="str">
        <f t="shared" si="701"/>
        <v>MAIN UNIT</v>
      </c>
      <c r="Q2384" s="13" t="s">
        <v>68</v>
      </c>
      <c r="R2384" s="13" t="s">
        <v>62</v>
      </c>
      <c r="S2384" s="13" t="s">
        <v>50</v>
      </c>
      <c r="T2384" s="13" t="s">
        <v>168</v>
      </c>
      <c r="U2384" s="13" t="s">
        <v>70</v>
      </c>
      <c r="V2384" s="13" t="s">
        <v>169</v>
      </c>
      <c r="W2384" s="13" t="s">
        <v>64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474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  <c r="AU2384" s="22" t="s">
        <v>3240</v>
      </c>
    </row>
    <row r="2385" spans="1:47" s="12" customFormat="1">
      <c r="A2385" s="33" t="str">
        <f t="shared" si="705"/>
        <v>cancel</v>
      </c>
      <c r="B2385" s="152"/>
      <c r="C2385" s="152" t="s">
        <v>185</v>
      </c>
      <c r="D2385" s="33" t="str">
        <f t="shared" si="706"/>
        <v/>
      </c>
      <c r="E2385" s="33" t="s">
        <v>185</v>
      </c>
      <c r="F2385" s="13" t="s">
        <v>185</v>
      </c>
      <c r="G2385" s="152" t="s">
        <v>185</v>
      </c>
      <c r="H2385" s="155"/>
      <c r="I2385" s="33" t="str">
        <f t="shared" si="707"/>
        <v>Cancel</v>
      </c>
      <c r="J2385" s="186" t="s">
        <v>2754</v>
      </c>
      <c r="K2385" s="155" t="s">
        <v>2755</v>
      </c>
      <c r="L2385" s="17" t="s">
        <v>67</v>
      </c>
      <c r="M2385" s="13" t="s">
        <v>60</v>
      </c>
      <c r="N2385" s="13">
        <v>1</v>
      </c>
      <c r="O2385" s="13"/>
      <c r="P2385" s="33" t="str">
        <f t="shared" si="701"/>
        <v>MAIN UNIT</v>
      </c>
      <c r="Q2385" s="13" t="s">
        <v>68</v>
      </c>
      <c r="R2385" s="13" t="s">
        <v>62</v>
      </c>
      <c r="S2385" s="13" t="s">
        <v>50</v>
      </c>
      <c r="T2385" s="13" t="s">
        <v>168</v>
      </c>
      <c r="U2385" s="13" t="s">
        <v>89</v>
      </c>
      <c r="V2385" s="13" t="s">
        <v>84</v>
      </c>
      <c r="W2385" s="13" t="s">
        <v>64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499582152.5142017</v>
      </c>
      <c r="AJ2385" s="19">
        <f t="shared" si="712"/>
        <v>59520528.679470733</v>
      </c>
      <c r="AK2385" s="20">
        <f t="shared" si="713"/>
        <v>0.11914062257814291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  <c r="AU2385" s="22" t="s">
        <v>3240</v>
      </c>
    </row>
    <row r="2386" spans="1:47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41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428</v>
      </c>
      <c r="K2386" s="155" t="s">
        <v>429</v>
      </c>
      <c r="L2386" s="17" t="s">
        <v>67</v>
      </c>
      <c r="M2386" s="13" t="s">
        <v>60</v>
      </c>
      <c r="N2386" s="13">
        <v>2</v>
      </c>
      <c r="O2386" s="13"/>
      <c r="P2386" s="33" t="str">
        <f t="shared" si="701"/>
        <v>MAIN UNIT</v>
      </c>
      <c r="Q2386" s="13" t="s">
        <v>68</v>
      </c>
      <c r="R2386" s="13" t="s">
        <v>62</v>
      </c>
      <c r="S2386" s="13" t="s">
        <v>50</v>
      </c>
      <c r="T2386" s="13" t="s">
        <v>168</v>
      </c>
      <c r="U2386" s="13" t="s">
        <v>415</v>
      </c>
      <c r="V2386" s="13" t="s">
        <v>84</v>
      </c>
      <c r="W2386" s="13" t="s">
        <v>64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  <c r="AU2386" s="22" t="s">
        <v>3240</v>
      </c>
    </row>
    <row r="2387" spans="1:47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48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1080</v>
      </c>
      <c r="K2387" s="155" t="s">
        <v>1081</v>
      </c>
      <c r="L2387" s="17" t="s">
        <v>67</v>
      </c>
      <c r="M2387" s="13" t="s">
        <v>60</v>
      </c>
      <c r="N2387" s="13">
        <v>1</v>
      </c>
      <c r="O2387" s="13"/>
      <c r="P2387" s="33" t="str">
        <f t="shared" si="701"/>
        <v>MAIN UNIT</v>
      </c>
      <c r="Q2387" s="13" t="s">
        <v>61</v>
      </c>
      <c r="R2387" s="13" t="s">
        <v>62</v>
      </c>
      <c r="S2387" s="13" t="s">
        <v>50</v>
      </c>
      <c r="T2387" s="13" t="s">
        <v>168</v>
      </c>
      <c r="U2387" s="13" t="s">
        <v>89</v>
      </c>
      <c r="V2387" s="13" t="s">
        <v>1082</v>
      </c>
      <c r="W2387" s="13" t="s">
        <v>703</v>
      </c>
      <c r="X2387" s="135">
        <v>620000</v>
      </c>
      <c r="Y2387" s="156" t="s">
        <v>1083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  <c r="AU2387" s="22" t="s">
        <v>3240</v>
      </c>
    </row>
    <row r="2388" spans="1:47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54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2041</v>
      </c>
      <c r="K2388" s="155" t="s">
        <v>2042</v>
      </c>
      <c r="L2388" s="17" t="s">
        <v>67</v>
      </c>
      <c r="M2388" s="13" t="s">
        <v>60</v>
      </c>
      <c r="N2388" s="13">
        <v>1</v>
      </c>
      <c r="O2388" s="13"/>
      <c r="P2388" s="33" t="str">
        <f t="shared" si="701"/>
        <v>MAIN UNIT</v>
      </c>
      <c r="Q2388" s="13" t="s">
        <v>68</v>
      </c>
      <c r="R2388" s="13" t="s">
        <v>62</v>
      </c>
      <c r="S2388" s="13" t="s">
        <v>50</v>
      </c>
      <c r="T2388" s="13" t="s">
        <v>168</v>
      </c>
      <c r="U2388" s="13" t="s">
        <v>70</v>
      </c>
      <c r="V2388" s="13" t="s">
        <v>169</v>
      </c>
      <c r="W2388" s="13" t="s">
        <v>64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  <c r="AU2388" s="22" t="s">
        <v>3240</v>
      </c>
    </row>
    <row r="2389" spans="1:47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54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2041</v>
      </c>
      <c r="K2389" s="155" t="s">
        <v>2042</v>
      </c>
      <c r="L2389" s="17" t="s">
        <v>67</v>
      </c>
      <c r="M2389" s="13" t="s">
        <v>60</v>
      </c>
      <c r="N2389" s="13">
        <v>1</v>
      </c>
      <c r="O2389" s="13"/>
      <c r="P2389" s="33" t="str">
        <f t="shared" si="701"/>
        <v>MAIN UNIT</v>
      </c>
      <c r="Q2389" s="13" t="s">
        <v>68</v>
      </c>
      <c r="R2389" s="13" t="s">
        <v>62</v>
      </c>
      <c r="S2389" s="13" t="s">
        <v>50</v>
      </c>
      <c r="T2389" s="13" t="s">
        <v>168</v>
      </c>
      <c r="U2389" s="13" t="s">
        <v>70</v>
      </c>
      <c r="V2389" s="13" t="s">
        <v>169</v>
      </c>
      <c r="W2389" s="13" t="s">
        <v>64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  <c r="AU2389" s="22" t="s">
        <v>3240</v>
      </c>
    </row>
    <row r="2390" spans="1:47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54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2221</v>
      </c>
      <c r="K2390" s="155" t="s">
        <v>2222</v>
      </c>
      <c r="L2390" s="17" t="s">
        <v>92</v>
      </c>
      <c r="M2390" s="13" t="s">
        <v>60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61</v>
      </c>
      <c r="R2390" s="13" t="s">
        <v>62</v>
      </c>
      <c r="S2390" s="13" t="s">
        <v>49</v>
      </c>
      <c r="T2390" s="13" t="s">
        <v>78</v>
      </c>
      <c r="U2390" s="13" t="s">
        <v>79</v>
      </c>
      <c r="V2390" s="13" t="s">
        <v>131</v>
      </c>
      <c r="W2390" s="13" t="s">
        <v>109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  <c r="AU2390" s="22" t="s">
        <v>3752</v>
      </c>
    </row>
    <row r="2391" spans="1:47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3102</v>
      </c>
      <c r="K2391" s="29" t="s">
        <v>2222</v>
      </c>
      <c r="L2391" s="17" t="s">
        <v>92</v>
      </c>
      <c r="M2391" s="22" t="s">
        <v>60</v>
      </c>
      <c r="N2391" s="22">
        <v>1</v>
      </c>
      <c r="O2391" s="22"/>
      <c r="P2391" s="33" t="str">
        <f t="shared" si="720"/>
        <v>MAIN UNIT</v>
      </c>
      <c r="Q2391" s="13" t="s">
        <v>61</v>
      </c>
      <c r="R2391" s="22" t="s">
        <v>62</v>
      </c>
      <c r="S2391" s="22" t="s">
        <v>49</v>
      </c>
      <c r="T2391" s="22" t="s">
        <v>78</v>
      </c>
      <c r="U2391" s="22" t="s">
        <v>79</v>
      </c>
      <c r="V2391" s="22" t="s">
        <v>1407</v>
      </c>
      <c r="W2391" s="22" t="s">
        <v>109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23146578.081415929</v>
      </c>
      <c r="AJ2391" s="27">
        <f t="shared" si="712"/>
        <v>2745231.3889985834</v>
      </c>
      <c r="AK2391" s="28">
        <f t="shared" si="713"/>
        <v>0.11860204041143742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  <c r="AU2391" s="22" t="s">
        <v>3752</v>
      </c>
    </row>
    <row r="2392" spans="1:47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41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215</v>
      </c>
      <c r="K2392" s="155" t="s">
        <v>216</v>
      </c>
      <c r="L2392" s="17" t="s">
        <v>67</v>
      </c>
      <c r="M2392" s="13" t="s">
        <v>60</v>
      </c>
      <c r="N2392" s="13">
        <v>2</v>
      </c>
      <c r="O2392" s="13"/>
      <c r="P2392" s="33" t="str">
        <f t="shared" si="720"/>
        <v>MAIN UNIT</v>
      </c>
      <c r="Q2392" s="13" t="s">
        <v>68</v>
      </c>
      <c r="R2392" s="13" t="s">
        <v>62</v>
      </c>
      <c r="S2392" s="13" t="s">
        <v>49</v>
      </c>
      <c r="T2392" s="13" t="s">
        <v>78</v>
      </c>
      <c r="U2392" s="13" t="s">
        <v>79</v>
      </c>
      <c r="V2392" s="13" t="s">
        <v>134</v>
      </c>
      <c r="W2392" s="13" t="s">
        <v>109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  <c r="AU2392" s="22" t="s">
        <v>3751</v>
      </c>
    </row>
    <row r="2393" spans="1:47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41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129</v>
      </c>
      <c r="K2393" s="155" t="s">
        <v>130</v>
      </c>
      <c r="L2393" s="17" t="s">
        <v>77</v>
      </c>
      <c r="M2393" s="13" t="s">
        <v>60</v>
      </c>
      <c r="N2393" s="13">
        <v>2</v>
      </c>
      <c r="O2393" s="13"/>
      <c r="P2393" s="33" t="str">
        <f t="shared" si="720"/>
        <v>MAIN UNIT</v>
      </c>
      <c r="Q2393" s="13" t="s">
        <v>68</v>
      </c>
      <c r="R2393" s="13" t="s">
        <v>62</v>
      </c>
      <c r="S2393" s="13" t="s">
        <v>49</v>
      </c>
      <c r="T2393" s="13" t="s">
        <v>78</v>
      </c>
      <c r="U2393" s="13" t="s">
        <v>79</v>
      </c>
      <c r="V2393" s="13" t="s">
        <v>131</v>
      </c>
      <c r="W2393" s="13" t="s">
        <v>109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  <c r="AU2393" s="22" t="s">
        <v>3752</v>
      </c>
    </row>
    <row r="2394" spans="1:47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56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165</v>
      </c>
      <c r="K2394" s="155" t="s">
        <v>130</v>
      </c>
      <c r="L2394" s="17" t="s">
        <v>77</v>
      </c>
      <c r="M2394" s="13" t="s">
        <v>60</v>
      </c>
      <c r="N2394" s="13">
        <v>3</v>
      </c>
      <c r="O2394" s="13"/>
      <c r="P2394" s="33" t="str">
        <f t="shared" si="720"/>
        <v>MAIN UNIT</v>
      </c>
      <c r="Q2394" s="13" t="s">
        <v>68</v>
      </c>
      <c r="R2394" s="13" t="s">
        <v>62</v>
      </c>
      <c r="S2394" s="13" t="s">
        <v>49</v>
      </c>
      <c r="T2394" s="13"/>
      <c r="U2394" s="13" t="s">
        <v>79</v>
      </c>
      <c r="V2394" s="13" t="s">
        <v>131</v>
      </c>
      <c r="W2394" s="13" t="s">
        <v>109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  <c r="AU2394" s="22">
        <v>0</v>
      </c>
    </row>
    <row r="2395" spans="1:47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47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891</v>
      </c>
      <c r="K2395" s="155" t="s">
        <v>130</v>
      </c>
      <c r="L2395" s="17" t="s">
        <v>67</v>
      </c>
      <c r="M2395" s="13" t="s">
        <v>60</v>
      </c>
      <c r="N2395" s="13">
        <v>1</v>
      </c>
      <c r="O2395" s="13"/>
      <c r="P2395" s="33" t="str">
        <f t="shared" si="720"/>
        <v>MAIN UNIT</v>
      </c>
      <c r="Q2395" s="13" t="s">
        <v>61</v>
      </c>
      <c r="R2395" s="13" t="s">
        <v>62</v>
      </c>
      <c r="S2395" s="13" t="s">
        <v>49</v>
      </c>
      <c r="T2395" s="13" t="s">
        <v>78</v>
      </c>
      <c r="U2395" s="13" t="s">
        <v>79</v>
      </c>
      <c r="V2395" s="13" t="s">
        <v>131</v>
      </c>
      <c r="W2395" s="13" t="s">
        <v>109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  <c r="AU2395" s="22" t="s">
        <v>3752</v>
      </c>
    </row>
    <row r="2396" spans="1:47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47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891</v>
      </c>
      <c r="K2396" s="155" t="s">
        <v>130</v>
      </c>
      <c r="L2396" s="17" t="s">
        <v>67</v>
      </c>
      <c r="M2396" s="13" t="s">
        <v>60</v>
      </c>
      <c r="N2396" s="13">
        <v>1</v>
      </c>
      <c r="O2396" s="13"/>
      <c r="P2396" s="33" t="str">
        <f t="shared" si="720"/>
        <v>MAIN UNIT</v>
      </c>
      <c r="Q2396" s="13" t="s">
        <v>61</v>
      </c>
      <c r="R2396" s="13" t="s">
        <v>62</v>
      </c>
      <c r="S2396" s="13" t="s">
        <v>49</v>
      </c>
      <c r="T2396" s="13" t="s">
        <v>78</v>
      </c>
      <c r="U2396" s="13" t="s">
        <v>79</v>
      </c>
      <c r="V2396" s="13" t="s">
        <v>131</v>
      </c>
      <c r="W2396" s="13" t="s">
        <v>109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  <c r="AU2396" s="22" t="s">
        <v>3752</v>
      </c>
    </row>
    <row r="2397" spans="1:47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54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2184</v>
      </c>
      <c r="K2397" s="155" t="s">
        <v>2185</v>
      </c>
      <c r="L2397" s="17" t="s">
        <v>92</v>
      </c>
      <c r="M2397" s="13" t="s">
        <v>60</v>
      </c>
      <c r="N2397" s="13">
        <v>1</v>
      </c>
      <c r="O2397" s="13"/>
      <c r="P2397" s="33" t="str">
        <f t="shared" si="720"/>
        <v>MAIN UNIT</v>
      </c>
      <c r="Q2397" s="13" t="s">
        <v>61</v>
      </c>
      <c r="R2397" s="13" t="s">
        <v>62</v>
      </c>
      <c r="S2397" s="13" t="s">
        <v>49</v>
      </c>
      <c r="T2397" s="13" t="s">
        <v>78</v>
      </c>
      <c r="U2397" s="13" t="s">
        <v>79</v>
      </c>
      <c r="V2397" s="13" t="s">
        <v>112</v>
      </c>
      <c r="W2397" s="13" t="s">
        <v>109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  <c r="AU2397" s="22" t="s">
        <v>3751</v>
      </c>
    </row>
    <row r="2398" spans="1:47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54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2184</v>
      </c>
      <c r="K2398" s="155" t="s">
        <v>2185</v>
      </c>
      <c r="L2398" s="17" t="s">
        <v>67</v>
      </c>
      <c r="M2398" s="13" t="s">
        <v>60</v>
      </c>
      <c r="N2398" s="13">
        <v>1</v>
      </c>
      <c r="O2398" s="13"/>
      <c r="P2398" s="33" t="str">
        <f t="shared" si="720"/>
        <v>MAIN UNIT</v>
      </c>
      <c r="Q2398" s="13" t="s">
        <v>61</v>
      </c>
      <c r="R2398" s="13" t="s">
        <v>62</v>
      </c>
      <c r="S2398" s="13" t="s">
        <v>49</v>
      </c>
      <c r="T2398" s="13" t="s">
        <v>78</v>
      </c>
      <c r="U2398" s="13" t="s">
        <v>79</v>
      </c>
      <c r="V2398" s="13" t="s">
        <v>112</v>
      </c>
      <c r="W2398" s="13" t="s">
        <v>109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  <c r="AU2398" s="22" t="s">
        <v>3751</v>
      </c>
    </row>
    <row r="2399" spans="1:47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54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2184</v>
      </c>
      <c r="K2399" s="155" t="s">
        <v>2185</v>
      </c>
      <c r="L2399" s="17" t="s">
        <v>67</v>
      </c>
      <c r="M2399" s="13" t="s">
        <v>60</v>
      </c>
      <c r="N2399" s="13">
        <v>1</v>
      </c>
      <c r="O2399" s="13"/>
      <c r="P2399" s="33" t="str">
        <f t="shared" si="720"/>
        <v>MAIN UNIT</v>
      </c>
      <c r="Q2399" s="13" t="s">
        <v>61</v>
      </c>
      <c r="R2399" s="13" t="s">
        <v>62</v>
      </c>
      <c r="S2399" s="13" t="s">
        <v>49</v>
      </c>
      <c r="T2399" s="13" t="s">
        <v>78</v>
      </c>
      <c r="U2399" s="13" t="s">
        <v>79</v>
      </c>
      <c r="V2399" s="13" t="s">
        <v>112</v>
      </c>
      <c r="W2399" s="13" t="s">
        <v>109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  <c r="AU2399" s="22" t="s">
        <v>3751</v>
      </c>
    </row>
    <row r="2400" spans="1:47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53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1729</v>
      </c>
      <c r="K2400" s="155" t="s">
        <v>1730</v>
      </c>
      <c r="L2400" s="17" t="s">
        <v>67</v>
      </c>
      <c r="M2400" s="13" t="s">
        <v>60</v>
      </c>
      <c r="N2400" s="13">
        <v>1</v>
      </c>
      <c r="O2400" s="13"/>
      <c r="P2400" s="33" t="str">
        <f t="shared" si="720"/>
        <v>MAIN UNIT</v>
      </c>
      <c r="Q2400" s="13" t="s">
        <v>68</v>
      </c>
      <c r="R2400" s="13" t="s">
        <v>62</v>
      </c>
      <c r="S2400" s="13" t="s">
        <v>49</v>
      </c>
      <c r="T2400" s="13" t="s">
        <v>78</v>
      </c>
      <c r="U2400" s="13" t="s">
        <v>79</v>
      </c>
      <c r="V2400" s="13" t="s">
        <v>1407</v>
      </c>
      <c r="W2400" s="13" t="s">
        <v>109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  <c r="AU2400" s="22" t="s">
        <v>3751</v>
      </c>
    </row>
    <row r="2401" spans="1:47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53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1923</v>
      </c>
      <c r="K2401" s="155" t="s">
        <v>1730</v>
      </c>
      <c r="L2401" s="17" t="s">
        <v>92</v>
      </c>
      <c r="M2401" s="13" t="s">
        <v>60</v>
      </c>
      <c r="N2401" s="13">
        <v>1</v>
      </c>
      <c r="O2401" s="13"/>
      <c r="P2401" s="33" t="str">
        <f t="shared" si="720"/>
        <v>MAIN UNIT</v>
      </c>
      <c r="Q2401" s="13" t="s">
        <v>61</v>
      </c>
      <c r="R2401" s="13" t="s">
        <v>62</v>
      </c>
      <c r="S2401" s="13" t="s">
        <v>49</v>
      </c>
      <c r="T2401" s="13" t="s">
        <v>78</v>
      </c>
      <c r="U2401" s="13" t="s">
        <v>79</v>
      </c>
      <c r="V2401" s="13" t="s">
        <v>1407</v>
      </c>
      <c r="W2401" s="13" t="s">
        <v>64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  <c r="AU2401" s="22" t="s">
        <v>3757</v>
      </c>
    </row>
    <row r="2402" spans="1:47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54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1729</v>
      </c>
      <c r="K2402" s="155" t="s">
        <v>1730</v>
      </c>
      <c r="L2402" s="17" t="s">
        <v>67</v>
      </c>
      <c r="M2402" s="13" t="s">
        <v>60</v>
      </c>
      <c r="N2402" s="13">
        <v>1</v>
      </c>
      <c r="O2402" s="13"/>
      <c r="P2402" s="33" t="str">
        <f t="shared" si="720"/>
        <v>MAIN UNIT</v>
      </c>
      <c r="Q2402" s="13" t="s">
        <v>68</v>
      </c>
      <c r="R2402" s="13" t="s">
        <v>62</v>
      </c>
      <c r="S2402" s="13" t="s">
        <v>49</v>
      </c>
      <c r="T2402" s="13" t="s">
        <v>78</v>
      </c>
      <c r="U2402" s="13" t="s">
        <v>79</v>
      </c>
      <c r="V2402" s="13" t="s">
        <v>1407</v>
      </c>
      <c r="W2402" s="13" t="s">
        <v>109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  <c r="AU2402" s="22" t="s">
        <v>3751</v>
      </c>
    </row>
    <row r="2403" spans="1:47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55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2617</v>
      </c>
      <c r="K2403" s="155" t="s">
        <v>1730</v>
      </c>
      <c r="L2403" s="17" t="s">
        <v>92</v>
      </c>
      <c r="M2403" s="13" t="s">
        <v>60</v>
      </c>
      <c r="N2403" s="13">
        <v>1</v>
      </c>
      <c r="O2403" s="13"/>
      <c r="P2403" s="33" t="str">
        <f t="shared" si="720"/>
        <v>MAIN UNIT</v>
      </c>
      <c r="Q2403" s="13" t="s">
        <v>61</v>
      </c>
      <c r="R2403" s="13" t="s">
        <v>62</v>
      </c>
      <c r="S2403" s="13" t="s">
        <v>49</v>
      </c>
      <c r="T2403" s="13" t="s">
        <v>78</v>
      </c>
      <c r="U2403" s="13" t="s">
        <v>1768</v>
      </c>
      <c r="V2403" s="13" t="s">
        <v>1407</v>
      </c>
      <c r="W2403" s="13" t="s">
        <v>109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  <c r="AU2403" s="22" t="s">
        <v>3751</v>
      </c>
    </row>
    <row r="2404" spans="1:47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3172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3445</v>
      </c>
      <c r="K2404" s="29" t="s">
        <v>1634</v>
      </c>
      <c r="L2404" s="17" t="s">
        <v>67</v>
      </c>
      <c r="M2404" s="22" t="s">
        <v>60</v>
      </c>
      <c r="N2404" s="22">
        <v>1</v>
      </c>
      <c r="O2404" s="22"/>
      <c r="P2404" s="33" t="str">
        <f t="shared" si="720"/>
        <v>MAIN UNIT</v>
      </c>
      <c r="Q2404" s="22" t="s">
        <v>61</v>
      </c>
      <c r="R2404" s="22" t="s">
        <v>62</v>
      </c>
      <c r="S2404" s="22" t="s">
        <v>49</v>
      </c>
      <c r="T2404" s="22" t="s">
        <v>78</v>
      </c>
      <c r="U2404" s="22" t="s">
        <v>78</v>
      </c>
      <c r="V2404" s="22" t="s">
        <v>126</v>
      </c>
      <c r="W2404" s="22" t="s">
        <v>109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  <c r="AU2404" s="22" t="s">
        <v>3752</v>
      </c>
    </row>
    <row r="2405" spans="1:47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41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231</v>
      </c>
      <c r="K2405" s="155" t="s">
        <v>232</v>
      </c>
      <c r="L2405" s="17" t="s">
        <v>67</v>
      </c>
      <c r="M2405" s="13" t="s">
        <v>60</v>
      </c>
      <c r="N2405" s="13">
        <v>1</v>
      </c>
      <c r="O2405" s="13"/>
      <c r="P2405" s="33" t="str">
        <f t="shared" si="720"/>
        <v>MAIN UNIT</v>
      </c>
      <c r="Q2405" s="13" t="s">
        <v>61</v>
      </c>
      <c r="R2405" s="13" t="s">
        <v>62</v>
      </c>
      <c r="S2405" s="13" t="s">
        <v>49</v>
      </c>
      <c r="T2405" s="13" t="s">
        <v>105</v>
      </c>
      <c r="U2405" s="13" t="s">
        <v>79</v>
      </c>
      <c r="V2405" s="13" t="s">
        <v>134</v>
      </c>
      <c r="W2405" s="13" t="s">
        <v>109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  <c r="AU2405" s="22" t="s">
        <v>3751</v>
      </c>
    </row>
    <row r="2406" spans="1:47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48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1313</v>
      </c>
      <c r="K2406" s="155" t="s">
        <v>1314</v>
      </c>
      <c r="L2406" s="17" t="s">
        <v>67</v>
      </c>
      <c r="M2406" s="13" t="s">
        <v>60</v>
      </c>
      <c r="N2406" s="13">
        <v>1</v>
      </c>
      <c r="O2406" s="13"/>
      <c r="P2406" s="33" t="str">
        <f t="shared" si="720"/>
        <v>MAIN UNIT</v>
      </c>
      <c r="Q2406" s="13" t="s">
        <v>61</v>
      </c>
      <c r="R2406" s="13" t="s">
        <v>62</v>
      </c>
      <c r="S2406" s="13" t="s">
        <v>49</v>
      </c>
      <c r="T2406" s="13" t="s">
        <v>78</v>
      </c>
      <c r="U2406" s="13" t="s">
        <v>79</v>
      </c>
      <c r="V2406" s="13" t="s">
        <v>63</v>
      </c>
      <c r="W2406" s="13" t="s">
        <v>901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  <c r="AU2406" s="22" t="s">
        <v>3752</v>
      </c>
    </row>
    <row r="2407" spans="1:47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48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1573</v>
      </c>
      <c r="K2407" s="155" t="s">
        <v>1314</v>
      </c>
      <c r="L2407" s="17" t="s">
        <v>67</v>
      </c>
      <c r="M2407" s="13" t="s">
        <v>60</v>
      </c>
      <c r="N2407" s="13">
        <v>1</v>
      </c>
      <c r="O2407" s="13"/>
      <c r="P2407" s="33" t="str">
        <f t="shared" si="720"/>
        <v>MAIN UNIT</v>
      </c>
      <c r="Q2407" s="13" t="s">
        <v>61</v>
      </c>
      <c r="R2407" s="13" t="s">
        <v>62</v>
      </c>
      <c r="S2407" s="13" t="s">
        <v>49</v>
      </c>
      <c r="T2407" s="13" t="s">
        <v>78</v>
      </c>
      <c r="U2407" s="13" t="s">
        <v>79</v>
      </c>
      <c r="V2407" s="13" t="s">
        <v>63</v>
      </c>
      <c r="W2407" s="13" t="s">
        <v>901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  <c r="AU2407" s="22" t="s">
        <v>3752</v>
      </c>
    </row>
    <row r="2408" spans="1:47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55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2106</v>
      </c>
      <c r="K2408" s="155" t="s">
        <v>1314</v>
      </c>
      <c r="L2408" s="17" t="s">
        <v>67</v>
      </c>
      <c r="M2408" s="13" t="s">
        <v>60</v>
      </c>
      <c r="N2408" s="13">
        <v>1</v>
      </c>
      <c r="O2408" s="13"/>
      <c r="P2408" s="33" t="str">
        <f t="shared" si="720"/>
        <v>MAIN UNIT</v>
      </c>
      <c r="Q2408" s="13" t="s">
        <v>61</v>
      </c>
      <c r="R2408" s="13" t="s">
        <v>62</v>
      </c>
      <c r="S2408" s="13" t="s">
        <v>49</v>
      </c>
      <c r="T2408" s="13" t="s">
        <v>78</v>
      </c>
      <c r="U2408" s="13" t="s">
        <v>79</v>
      </c>
      <c r="V2408" s="13" t="s">
        <v>80</v>
      </c>
      <c r="W2408" s="13" t="s">
        <v>901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  <c r="AU2408" s="22" t="s">
        <v>3752</v>
      </c>
    </row>
    <row r="2409" spans="1:47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55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2106</v>
      </c>
      <c r="K2409" s="155" t="s">
        <v>1314</v>
      </c>
      <c r="L2409" s="17" t="s">
        <v>67</v>
      </c>
      <c r="M2409" s="13" t="s">
        <v>60</v>
      </c>
      <c r="N2409" s="13">
        <v>1</v>
      </c>
      <c r="O2409" s="13"/>
      <c r="P2409" s="33" t="str">
        <f t="shared" si="720"/>
        <v>MAIN UNIT</v>
      </c>
      <c r="Q2409" s="13" t="s">
        <v>61</v>
      </c>
      <c r="R2409" s="13" t="s">
        <v>62</v>
      </c>
      <c r="S2409" s="13" t="s">
        <v>49</v>
      </c>
      <c r="T2409" s="13" t="s">
        <v>78</v>
      </c>
      <c r="U2409" s="13" t="s">
        <v>79</v>
      </c>
      <c r="V2409" s="13" t="s">
        <v>80</v>
      </c>
      <c r="W2409" s="13" t="s">
        <v>901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  <c r="AU2409" s="22" t="s">
        <v>3752</v>
      </c>
    </row>
    <row r="2410" spans="1:47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55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2107</v>
      </c>
      <c r="K2410" s="155" t="s">
        <v>1314</v>
      </c>
      <c r="L2410" s="17" t="s">
        <v>67</v>
      </c>
      <c r="M2410" s="13" t="s">
        <v>60</v>
      </c>
      <c r="N2410" s="13">
        <v>1</v>
      </c>
      <c r="O2410" s="13"/>
      <c r="P2410" s="33" t="str">
        <f t="shared" si="720"/>
        <v>MAIN UNIT</v>
      </c>
      <c r="Q2410" s="13" t="s">
        <v>61</v>
      </c>
      <c r="R2410" s="13" t="s">
        <v>62</v>
      </c>
      <c r="S2410" s="13" t="s">
        <v>49</v>
      </c>
      <c r="T2410" s="13" t="s">
        <v>78</v>
      </c>
      <c r="U2410" s="13" t="s">
        <v>79</v>
      </c>
      <c r="V2410" s="13" t="s">
        <v>80</v>
      </c>
      <c r="W2410" s="13" t="s">
        <v>901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23146578.081415929</v>
      </c>
      <c r="AJ2410" s="19">
        <f t="shared" si="712"/>
        <v>2745231.3889985834</v>
      </c>
      <c r="AK2410" s="20">
        <f t="shared" si="713"/>
        <v>0.11860204041143742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  <c r="AU2410" s="22" t="s">
        <v>3240</v>
      </c>
    </row>
    <row r="2411" spans="1:47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55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2107</v>
      </c>
      <c r="K2411" s="155" t="s">
        <v>1314</v>
      </c>
      <c r="L2411" s="17" t="s">
        <v>67</v>
      </c>
      <c r="M2411" s="13" t="s">
        <v>60</v>
      </c>
      <c r="N2411" s="13">
        <v>1</v>
      </c>
      <c r="O2411" s="13"/>
      <c r="P2411" s="33" t="str">
        <f t="shared" si="720"/>
        <v>MAIN UNIT</v>
      </c>
      <c r="Q2411" s="13" t="s">
        <v>61</v>
      </c>
      <c r="R2411" s="13" t="s">
        <v>62</v>
      </c>
      <c r="S2411" s="13" t="s">
        <v>49</v>
      </c>
      <c r="T2411" s="13" t="s">
        <v>78</v>
      </c>
      <c r="U2411" s="13" t="s">
        <v>79</v>
      </c>
      <c r="V2411" s="13" t="s">
        <v>80</v>
      </c>
      <c r="W2411" s="13" t="s">
        <v>901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23146578.081415929</v>
      </c>
      <c r="AJ2411" s="19">
        <f t="shared" si="712"/>
        <v>2745231.3889985834</v>
      </c>
      <c r="AK2411" s="20">
        <f t="shared" si="713"/>
        <v>0.11860204041143742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  <c r="AU2411" s="22" t="s">
        <v>3240</v>
      </c>
    </row>
    <row r="2412" spans="1:47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55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2565</v>
      </c>
      <c r="K2412" s="155" t="s">
        <v>1314</v>
      </c>
      <c r="L2412" s="17" t="s">
        <v>67</v>
      </c>
      <c r="M2412" s="13" t="s">
        <v>60</v>
      </c>
      <c r="N2412" s="13">
        <v>1</v>
      </c>
      <c r="O2412" s="13"/>
      <c r="P2412" s="33" t="str">
        <f t="shared" si="720"/>
        <v>MAIN UNIT</v>
      </c>
      <c r="Q2412" s="13" t="s">
        <v>61</v>
      </c>
      <c r="R2412" s="13" t="s">
        <v>62</v>
      </c>
      <c r="S2412" s="13" t="s">
        <v>49</v>
      </c>
      <c r="T2412" s="13" t="s">
        <v>78</v>
      </c>
      <c r="U2412" s="13" t="s">
        <v>79</v>
      </c>
      <c r="V2412" s="13" t="s">
        <v>80</v>
      </c>
      <c r="W2412" s="13" t="s">
        <v>901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  <c r="AU2412" s="22" t="s">
        <v>3752</v>
      </c>
    </row>
    <row r="2413" spans="1:47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3119</v>
      </c>
      <c r="K2413" s="155" t="s">
        <v>1314</v>
      </c>
      <c r="L2413" s="17" t="s">
        <v>67</v>
      </c>
      <c r="M2413" s="13" t="s">
        <v>60</v>
      </c>
      <c r="N2413" s="13">
        <v>1</v>
      </c>
      <c r="O2413" s="13"/>
      <c r="P2413" s="33" t="str">
        <f t="shared" si="720"/>
        <v>MAIN UNIT</v>
      </c>
      <c r="Q2413" s="13" t="s">
        <v>61</v>
      </c>
      <c r="R2413" s="13" t="s">
        <v>62</v>
      </c>
      <c r="S2413" s="13" t="s">
        <v>49</v>
      </c>
      <c r="T2413" s="13" t="s">
        <v>78</v>
      </c>
      <c r="U2413" s="13" t="s">
        <v>2110</v>
      </c>
      <c r="V2413" s="13" t="s">
        <v>80</v>
      </c>
      <c r="W2413" s="13" t="s">
        <v>901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  <c r="AU2413" s="22" t="s">
        <v>3240</v>
      </c>
    </row>
    <row r="2414" spans="1:47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3119</v>
      </c>
      <c r="K2414" s="155" t="s">
        <v>1314</v>
      </c>
      <c r="L2414" s="17" t="s">
        <v>67</v>
      </c>
      <c r="M2414" s="13" t="s">
        <v>60</v>
      </c>
      <c r="N2414" s="13">
        <v>1</v>
      </c>
      <c r="O2414" s="13"/>
      <c r="P2414" s="33" t="str">
        <f t="shared" si="720"/>
        <v>MAIN UNIT</v>
      </c>
      <c r="Q2414" s="13" t="s">
        <v>61</v>
      </c>
      <c r="R2414" s="13" t="s">
        <v>62</v>
      </c>
      <c r="S2414" s="13" t="s">
        <v>49</v>
      </c>
      <c r="T2414" s="13" t="s">
        <v>78</v>
      </c>
      <c r="U2414" s="13" t="s">
        <v>2110</v>
      </c>
      <c r="V2414" s="13" t="s">
        <v>80</v>
      </c>
      <c r="W2414" s="13" t="s">
        <v>901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  <c r="AU2414" s="22" t="s">
        <v>3240</v>
      </c>
    </row>
    <row r="2415" spans="1:47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3170</v>
      </c>
      <c r="K2415" s="29" t="s">
        <v>1314</v>
      </c>
      <c r="L2415" s="17" t="s">
        <v>67</v>
      </c>
      <c r="M2415" s="22" t="s">
        <v>60</v>
      </c>
      <c r="N2415" s="22">
        <v>1</v>
      </c>
      <c r="O2415" s="22"/>
      <c r="P2415" s="33" t="str">
        <f t="shared" si="720"/>
        <v>MAIN UNIT</v>
      </c>
      <c r="Q2415" s="13" t="s">
        <v>61</v>
      </c>
      <c r="R2415" s="22" t="s">
        <v>62</v>
      </c>
      <c r="S2415" s="22" t="s">
        <v>49</v>
      </c>
      <c r="T2415" s="22" t="s">
        <v>1071</v>
      </c>
      <c r="U2415" s="22" t="s">
        <v>2110</v>
      </c>
      <c r="V2415" s="22" t="s">
        <v>80</v>
      </c>
      <c r="W2415" s="22" t="s">
        <v>901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21241742.157380536</v>
      </c>
      <c r="AJ2415" s="27">
        <f t="shared" si="712"/>
        <v>2987081.1613773629</v>
      </c>
      <c r="AK2415" s="28">
        <f t="shared" si="713"/>
        <v>0.14062317201884914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  <c r="AU2415" s="22" t="s">
        <v>3752</v>
      </c>
    </row>
    <row r="2416" spans="1:47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3170</v>
      </c>
      <c r="K2416" s="29" t="s">
        <v>1314</v>
      </c>
      <c r="L2416" s="17" t="s">
        <v>67</v>
      </c>
      <c r="M2416" s="22" t="s">
        <v>60</v>
      </c>
      <c r="N2416" s="22">
        <v>1</v>
      </c>
      <c r="O2416" s="22"/>
      <c r="P2416" s="33" t="str">
        <f t="shared" si="720"/>
        <v>MAIN UNIT</v>
      </c>
      <c r="Q2416" s="13" t="s">
        <v>61</v>
      </c>
      <c r="R2416" s="22" t="s">
        <v>62</v>
      </c>
      <c r="S2416" s="22" t="s">
        <v>49</v>
      </c>
      <c r="T2416" s="22" t="s">
        <v>1071</v>
      </c>
      <c r="U2416" s="22" t="s">
        <v>2110</v>
      </c>
      <c r="V2416" s="22" t="s">
        <v>80</v>
      </c>
      <c r="W2416" s="22" t="s">
        <v>901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21241742.157380536</v>
      </c>
      <c r="AJ2416" s="27">
        <f t="shared" si="712"/>
        <v>2987081.1613773629</v>
      </c>
      <c r="AK2416" s="28">
        <f t="shared" si="713"/>
        <v>0.14062317201884914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  <c r="AU2416" s="22" t="s">
        <v>3752</v>
      </c>
    </row>
    <row r="2417" spans="1:47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3171</v>
      </c>
      <c r="K2417" s="29" t="s">
        <v>1314</v>
      </c>
      <c r="L2417" s="17" t="s">
        <v>67</v>
      </c>
      <c r="M2417" s="22" t="s">
        <v>60</v>
      </c>
      <c r="N2417" s="22">
        <v>1</v>
      </c>
      <c r="O2417" s="22"/>
      <c r="P2417" s="33" t="str">
        <f t="shared" si="720"/>
        <v>MAIN UNIT</v>
      </c>
      <c r="Q2417" s="13" t="s">
        <v>61</v>
      </c>
      <c r="R2417" s="22" t="s">
        <v>62</v>
      </c>
      <c r="S2417" s="22" t="s">
        <v>49</v>
      </c>
      <c r="T2417" s="22" t="s">
        <v>1071</v>
      </c>
      <c r="U2417" s="22" t="s">
        <v>2110</v>
      </c>
      <c r="V2417" s="22" t="s">
        <v>80</v>
      </c>
      <c r="W2417" s="22" t="s">
        <v>901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21241742.157380536</v>
      </c>
      <c r="AJ2417" s="27">
        <f t="shared" si="712"/>
        <v>2987081.1613773629</v>
      </c>
      <c r="AK2417" s="28">
        <f t="shared" si="713"/>
        <v>0.14062317201884914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  <c r="AU2417" s="22" t="s">
        <v>3752</v>
      </c>
    </row>
    <row r="2418" spans="1:47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3172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3445</v>
      </c>
      <c r="K2418" s="29" t="s">
        <v>1634</v>
      </c>
      <c r="L2418" s="17" t="s">
        <v>92</v>
      </c>
      <c r="M2418" s="22" t="s">
        <v>60</v>
      </c>
      <c r="N2418" s="22">
        <v>1</v>
      </c>
      <c r="O2418" s="22"/>
      <c r="P2418" s="33" t="str">
        <f t="shared" si="720"/>
        <v>MAIN UNIT</v>
      </c>
      <c r="Q2418" s="22" t="s">
        <v>61</v>
      </c>
      <c r="R2418" s="22" t="s">
        <v>62</v>
      </c>
      <c r="S2418" s="22" t="s">
        <v>49</v>
      </c>
      <c r="T2418" s="22" t="s">
        <v>78</v>
      </c>
      <c r="U2418" s="22" t="s">
        <v>78</v>
      </c>
      <c r="V2418" s="22" t="s">
        <v>126</v>
      </c>
      <c r="W2418" s="22" t="s">
        <v>109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  <c r="AU2418" s="22" t="s">
        <v>3752</v>
      </c>
    </row>
    <row r="2419" spans="1:47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3472</v>
      </c>
      <c r="K2419" s="29" t="s">
        <v>3473</v>
      </c>
      <c r="L2419" s="17" t="s">
        <v>92</v>
      </c>
      <c r="M2419" s="13" t="s">
        <v>60</v>
      </c>
      <c r="N2419" s="13">
        <v>1</v>
      </c>
      <c r="O2419" s="22"/>
      <c r="P2419" s="33" t="str">
        <f t="shared" si="720"/>
        <v>MAIN UNIT</v>
      </c>
      <c r="Q2419" s="22" t="s">
        <v>68</v>
      </c>
      <c r="R2419" s="22" t="s">
        <v>62</v>
      </c>
      <c r="S2419" s="22" t="s">
        <v>49</v>
      </c>
      <c r="T2419" s="22" t="s">
        <v>78</v>
      </c>
      <c r="U2419" s="22" t="s">
        <v>78</v>
      </c>
      <c r="V2419" s="22" t="s">
        <v>112</v>
      </c>
      <c r="W2419" s="22" t="s">
        <v>109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  <c r="AU2419" s="22" t="s">
        <v>3751</v>
      </c>
    </row>
    <row r="2420" spans="1:47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53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1983</v>
      </c>
      <c r="K2420" s="155" t="s">
        <v>1984</v>
      </c>
      <c r="L2420" s="17" t="s">
        <v>67</v>
      </c>
      <c r="M2420" s="13" t="s">
        <v>60</v>
      </c>
      <c r="N2420" s="13">
        <v>1</v>
      </c>
      <c r="O2420" s="13"/>
      <c r="P2420" s="33" t="str">
        <f t="shared" si="720"/>
        <v>MAIN UNIT</v>
      </c>
      <c r="Q2420" s="13" t="s">
        <v>68</v>
      </c>
      <c r="R2420" s="13" t="s">
        <v>62</v>
      </c>
      <c r="S2420" s="13" t="s">
        <v>49</v>
      </c>
      <c r="T2420" s="13" t="s">
        <v>78</v>
      </c>
      <c r="U2420" s="13" t="s">
        <v>79</v>
      </c>
      <c r="V2420" s="13" t="s">
        <v>126</v>
      </c>
      <c r="W2420" s="13" t="s">
        <v>64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  <c r="AU2420" s="22" t="s">
        <v>3757</v>
      </c>
    </row>
    <row r="2421" spans="1:47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41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2792</v>
      </c>
      <c r="K2421" s="155" t="s">
        <v>2793</v>
      </c>
      <c r="L2421" s="17" t="s">
        <v>2778</v>
      </c>
      <c r="M2421" s="13" t="s">
        <v>2607</v>
      </c>
      <c r="N2421" s="13">
        <v>2</v>
      </c>
      <c r="O2421" s="13"/>
      <c r="P2421" s="33" t="str">
        <f t="shared" si="720"/>
        <v>MAIN UNIT</v>
      </c>
      <c r="Q2421" s="13" t="s">
        <v>61</v>
      </c>
      <c r="R2421" s="13" t="s">
        <v>2055</v>
      </c>
      <c r="S2421" s="13" t="s">
        <v>49</v>
      </c>
      <c r="T2421" s="13" t="s">
        <v>246</v>
      </c>
      <c r="U2421" s="13" t="s">
        <v>79</v>
      </c>
      <c r="V2421" s="13" t="s">
        <v>2794</v>
      </c>
      <c r="W2421" s="13" t="s">
        <v>64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  <c r="AU2421" s="22" t="s">
        <v>3750</v>
      </c>
    </row>
    <row r="2422" spans="1:47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47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695</v>
      </c>
      <c r="K2422" s="155" t="s">
        <v>696</v>
      </c>
      <c r="L2422" s="17" t="s">
        <v>67</v>
      </c>
      <c r="M2422" s="13" t="s">
        <v>60</v>
      </c>
      <c r="N2422" s="13">
        <v>1</v>
      </c>
      <c r="O2422" s="13"/>
      <c r="P2422" s="33" t="str">
        <f t="shared" si="720"/>
        <v>MAIN UNIT</v>
      </c>
      <c r="Q2422" s="13" t="s">
        <v>61</v>
      </c>
      <c r="R2422" s="13" t="s">
        <v>62</v>
      </c>
      <c r="S2422" s="13" t="s">
        <v>49</v>
      </c>
      <c r="T2422" s="13" t="s">
        <v>464</v>
      </c>
      <c r="U2422" s="13" t="s">
        <v>79</v>
      </c>
      <c r="V2422" s="13" t="s">
        <v>134</v>
      </c>
      <c r="W2422" s="13" t="s">
        <v>109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  <c r="AU2422" s="22" t="s">
        <v>3751</v>
      </c>
    </row>
    <row r="2423" spans="1:47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47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695</v>
      </c>
      <c r="K2423" s="155" t="s">
        <v>696</v>
      </c>
      <c r="L2423" s="17" t="s">
        <v>92</v>
      </c>
      <c r="M2423" s="13" t="s">
        <v>60</v>
      </c>
      <c r="N2423" s="13">
        <v>1</v>
      </c>
      <c r="O2423" s="13"/>
      <c r="P2423" s="33" t="str">
        <f t="shared" si="720"/>
        <v>MAIN UNIT</v>
      </c>
      <c r="Q2423" s="13" t="s">
        <v>61</v>
      </c>
      <c r="R2423" s="13" t="s">
        <v>62</v>
      </c>
      <c r="S2423" s="13" t="s">
        <v>49</v>
      </c>
      <c r="T2423" s="13" t="s">
        <v>464</v>
      </c>
      <c r="U2423" s="13" t="s">
        <v>79</v>
      </c>
      <c r="V2423" s="13" t="s">
        <v>134</v>
      </c>
      <c r="W2423" s="13" t="s">
        <v>109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  <c r="AU2423" s="22" t="s">
        <v>3751</v>
      </c>
    </row>
    <row r="2424" spans="1:47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47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977</v>
      </c>
      <c r="K2424" s="155" t="s">
        <v>696</v>
      </c>
      <c r="L2424" s="17" t="s">
        <v>92</v>
      </c>
      <c r="M2424" s="13" t="s">
        <v>60</v>
      </c>
      <c r="N2424" s="13">
        <v>1</v>
      </c>
      <c r="O2424" s="13"/>
      <c r="P2424" s="33" t="str">
        <f t="shared" si="720"/>
        <v>MAIN UNIT</v>
      </c>
      <c r="Q2424" s="13" t="s">
        <v>61</v>
      </c>
      <c r="R2424" s="13" t="s">
        <v>62</v>
      </c>
      <c r="S2424" s="13" t="s">
        <v>49</v>
      </c>
      <c r="T2424" s="13" t="s">
        <v>464</v>
      </c>
      <c r="U2424" s="13" t="s">
        <v>79</v>
      </c>
      <c r="V2424" s="13" t="s">
        <v>134</v>
      </c>
      <c r="W2424" s="13" t="s">
        <v>109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  <c r="AU2424" s="22" t="s">
        <v>3751</v>
      </c>
    </row>
    <row r="2425" spans="1:47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41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188</v>
      </c>
      <c r="K2425" s="155" t="s">
        <v>189</v>
      </c>
      <c r="L2425" s="17" t="s">
        <v>100</v>
      </c>
      <c r="M2425" s="13" t="s">
        <v>60</v>
      </c>
      <c r="N2425" s="13">
        <v>1</v>
      </c>
      <c r="O2425" s="13"/>
      <c r="P2425" s="33" t="str">
        <f t="shared" si="720"/>
        <v>MAIN UNIT</v>
      </c>
      <c r="Q2425" s="13" t="s">
        <v>68</v>
      </c>
      <c r="R2425" s="13" t="s">
        <v>62</v>
      </c>
      <c r="S2425" s="13" t="s">
        <v>50</v>
      </c>
      <c r="T2425" s="13"/>
      <c r="U2425" s="13" t="s">
        <v>70</v>
      </c>
      <c r="V2425" s="13" t="s">
        <v>71</v>
      </c>
      <c r="W2425" s="13" t="s">
        <v>64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190</v>
      </c>
      <c r="AM2425" s="17">
        <v>508000</v>
      </c>
      <c r="AN2425" s="17" t="s">
        <v>191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  <c r="AU2425" s="22" t="s">
        <v>3240</v>
      </c>
    </row>
    <row r="2426" spans="1:47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47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943</v>
      </c>
      <c r="K2426" s="155" t="s">
        <v>189</v>
      </c>
      <c r="L2426" s="17" t="s">
        <v>67</v>
      </c>
      <c r="M2426" s="13" t="s">
        <v>60</v>
      </c>
      <c r="N2426" s="13">
        <v>1</v>
      </c>
      <c r="O2426" s="13"/>
      <c r="P2426" s="33" t="str">
        <f t="shared" si="720"/>
        <v>MAIN UNIT</v>
      </c>
      <c r="Q2426" s="13" t="s">
        <v>61</v>
      </c>
      <c r="R2426" s="13" t="s">
        <v>62</v>
      </c>
      <c r="S2426" s="13" t="s">
        <v>50</v>
      </c>
      <c r="T2426" s="13" t="s">
        <v>238</v>
      </c>
      <c r="U2426" s="13" t="s">
        <v>70</v>
      </c>
      <c r="V2426" s="13" t="s">
        <v>71</v>
      </c>
      <c r="W2426" s="13" t="s">
        <v>64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  <c r="AU2426" s="22" t="s">
        <v>3240</v>
      </c>
    </row>
    <row r="2427" spans="1:47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47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774</v>
      </c>
      <c r="K2427" s="155" t="s">
        <v>775</v>
      </c>
      <c r="L2427" s="17" t="s">
        <v>77</v>
      </c>
      <c r="M2427" s="13" t="s">
        <v>60</v>
      </c>
      <c r="N2427" s="13">
        <v>1</v>
      </c>
      <c r="O2427" s="13"/>
      <c r="P2427" s="33" t="str">
        <f t="shared" si="720"/>
        <v>MAIN UNIT</v>
      </c>
      <c r="Q2427" s="13" t="s">
        <v>68</v>
      </c>
      <c r="R2427" s="13" t="s">
        <v>62</v>
      </c>
      <c r="S2427" s="13" t="s">
        <v>49</v>
      </c>
      <c r="T2427" s="13" t="s">
        <v>78</v>
      </c>
      <c r="U2427" s="13" t="s">
        <v>79</v>
      </c>
      <c r="V2427" s="13" t="s">
        <v>776</v>
      </c>
      <c r="W2427" s="13" t="s">
        <v>777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  <c r="AU2427" s="22" t="s">
        <v>3752</v>
      </c>
    </row>
    <row r="2428" spans="1:47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47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774</v>
      </c>
      <c r="K2428" s="155" t="s">
        <v>775</v>
      </c>
      <c r="L2428" s="17" t="s">
        <v>67</v>
      </c>
      <c r="M2428" s="13" t="s">
        <v>60</v>
      </c>
      <c r="N2428" s="13">
        <v>1</v>
      </c>
      <c r="O2428" s="13"/>
      <c r="P2428" s="33" t="str">
        <f t="shared" si="720"/>
        <v>MAIN UNIT</v>
      </c>
      <c r="Q2428" s="13" t="s">
        <v>68</v>
      </c>
      <c r="R2428" s="13" t="s">
        <v>701</v>
      </c>
      <c r="S2428" s="13" t="s">
        <v>49</v>
      </c>
      <c r="T2428" s="13" t="s">
        <v>78</v>
      </c>
      <c r="U2428" s="13" t="s">
        <v>79</v>
      </c>
      <c r="V2428" s="13" t="s">
        <v>776</v>
      </c>
      <c r="W2428" s="13" t="s">
        <v>777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  <c r="AU2428" s="22" t="s">
        <v>3752</v>
      </c>
    </row>
    <row r="2429" spans="1:47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47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774</v>
      </c>
      <c r="K2429" s="155" t="s">
        <v>775</v>
      </c>
      <c r="L2429" s="17" t="s">
        <v>67</v>
      </c>
      <c r="M2429" s="13" t="s">
        <v>60</v>
      </c>
      <c r="N2429" s="13">
        <v>1</v>
      </c>
      <c r="O2429" s="13"/>
      <c r="P2429" s="33" t="str">
        <f t="shared" si="720"/>
        <v>MAIN UNIT</v>
      </c>
      <c r="Q2429" s="13" t="s">
        <v>68</v>
      </c>
      <c r="R2429" s="13" t="s">
        <v>701</v>
      </c>
      <c r="S2429" s="13" t="s">
        <v>49</v>
      </c>
      <c r="T2429" s="13" t="s">
        <v>78</v>
      </c>
      <c r="U2429" s="13" t="s">
        <v>79</v>
      </c>
      <c r="V2429" s="13" t="s">
        <v>776</v>
      </c>
      <c r="W2429" s="13" t="s">
        <v>777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  <c r="AU2429" s="22" t="s">
        <v>3752</v>
      </c>
    </row>
    <row r="2430" spans="1:47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47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774</v>
      </c>
      <c r="K2430" s="155" t="s">
        <v>775</v>
      </c>
      <c r="L2430" s="17" t="s">
        <v>67</v>
      </c>
      <c r="M2430" s="13" t="s">
        <v>60</v>
      </c>
      <c r="N2430" s="13">
        <v>1</v>
      </c>
      <c r="O2430" s="13"/>
      <c r="P2430" s="33" t="str">
        <f t="shared" si="720"/>
        <v>MAIN UNIT</v>
      </c>
      <c r="Q2430" s="13" t="s">
        <v>68</v>
      </c>
      <c r="R2430" s="13" t="s">
        <v>701</v>
      </c>
      <c r="S2430" s="13" t="s">
        <v>49</v>
      </c>
      <c r="T2430" s="13" t="s">
        <v>78</v>
      </c>
      <c r="U2430" s="13" t="s">
        <v>79</v>
      </c>
      <c r="V2430" s="13" t="s">
        <v>776</v>
      </c>
      <c r="W2430" s="13" t="s">
        <v>777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  <c r="AU2430" s="22" t="s">
        <v>3752</v>
      </c>
    </row>
    <row r="2431" spans="1:47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47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774</v>
      </c>
      <c r="K2431" s="155" t="s">
        <v>775</v>
      </c>
      <c r="L2431" s="17" t="s">
        <v>77</v>
      </c>
      <c r="M2431" s="13" t="s">
        <v>60</v>
      </c>
      <c r="N2431" s="13">
        <v>1</v>
      </c>
      <c r="O2431" s="13"/>
      <c r="P2431" s="33" t="str">
        <f t="shared" si="720"/>
        <v>MAIN UNIT</v>
      </c>
      <c r="Q2431" s="13" t="s">
        <v>68</v>
      </c>
      <c r="R2431" s="13" t="s">
        <v>62</v>
      </c>
      <c r="S2431" s="13" t="s">
        <v>49</v>
      </c>
      <c r="T2431" s="13" t="s">
        <v>78</v>
      </c>
      <c r="U2431" s="13" t="s">
        <v>79</v>
      </c>
      <c r="V2431" s="13" t="s">
        <v>776</v>
      </c>
      <c r="W2431" s="13" t="s">
        <v>777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  <c r="AU2431" s="22" t="s">
        <v>3752</v>
      </c>
    </row>
    <row r="2432" spans="1:47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48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1050</v>
      </c>
      <c r="K2432" s="155" t="s">
        <v>1051</v>
      </c>
      <c r="L2432" s="17" t="s">
        <v>92</v>
      </c>
      <c r="M2432" s="13" t="s">
        <v>60</v>
      </c>
      <c r="N2432" s="13">
        <v>1</v>
      </c>
      <c r="O2432" s="13"/>
      <c r="P2432" s="33" t="str">
        <f t="shared" si="720"/>
        <v>MAIN UNIT</v>
      </c>
      <c r="Q2432" s="13" t="s">
        <v>61</v>
      </c>
      <c r="R2432" s="13" t="s">
        <v>701</v>
      </c>
      <c r="S2432" s="13" t="s">
        <v>49</v>
      </c>
      <c r="T2432" s="13" t="s">
        <v>1052</v>
      </c>
      <c r="U2432" s="13" t="s">
        <v>79</v>
      </c>
      <c r="V2432" s="13" t="s">
        <v>776</v>
      </c>
      <c r="W2432" s="13" t="s">
        <v>1046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  <c r="AU2432" s="22" t="s">
        <v>3752</v>
      </c>
    </row>
    <row r="2433" spans="1:47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48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1199</v>
      </c>
      <c r="K2433" s="155" t="s">
        <v>1200</v>
      </c>
      <c r="L2433" s="17" t="s">
        <v>92</v>
      </c>
      <c r="M2433" s="13" t="s">
        <v>60</v>
      </c>
      <c r="N2433" s="13">
        <v>1</v>
      </c>
      <c r="O2433" s="13"/>
      <c r="P2433" s="33" t="str">
        <f t="shared" si="720"/>
        <v>MAIN UNIT</v>
      </c>
      <c r="Q2433" s="13" t="s">
        <v>61</v>
      </c>
      <c r="R2433" s="13" t="s">
        <v>62</v>
      </c>
      <c r="S2433" s="13" t="s">
        <v>49</v>
      </c>
      <c r="T2433" s="13" t="s">
        <v>78</v>
      </c>
      <c r="U2433" s="13" t="s">
        <v>79</v>
      </c>
      <c r="V2433" s="13" t="s">
        <v>1116</v>
      </c>
      <c r="W2433" s="13" t="s">
        <v>1105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  <c r="AU2433" s="22" t="s">
        <v>3752</v>
      </c>
    </row>
    <row r="2434" spans="1:47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48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1367</v>
      </c>
      <c r="K2434" s="155" t="s">
        <v>1200</v>
      </c>
      <c r="L2434" s="17" t="s">
        <v>92</v>
      </c>
      <c r="M2434" s="13" t="s">
        <v>60</v>
      </c>
      <c r="N2434" s="13">
        <v>1</v>
      </c>
      <c r="O2434" s="13"/>
      <c r="P2434" s="33" t="str">
        <f t="shared" si="720"/>
        <v>MAIN UNIT</v>
      </c>
      <c r="Q2434" s="13" t="s">
        <v>61</v>
      </c>
      <c r="R2434" s="13" t="s">
        <v>62</v>
      </c>
      <c r="S2434" s="13" t="s">
        <v>49</v>
      </c>
      <c r="T2434" s="13" t="s">
        <v>78</v>
      </c>
      <c r="U2434" s="13" t="s">
        <v>79</v>
      </c>
      <c r="V2434" s="13" t="s">
        <v>1116</v>
      </c>
      <c r="W2434" s="13" t="s">
        <v>1105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  <c r="AU2434" s="22" t="s">
        <v>3240</v>
      </c>
    </row>
    <row r="2435" spans="1:47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48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1367</v>
      </c>
      <c r="K2435" s="155" t="s">
        <v>1200</v>
      </c>
      <c r="L2435" s="17" t="s">
        <v>92</v>
      </c>
      <c r="M2435" s="13" t="s">
        <v>60</v>
      </c>
      <c r="N2435" s="13">
        <v>1</v>
      </c>
      <c r="O2435" s="13"/>
      <c r="P2435" s="33" t="str">
        <f t="shared" si="720"/>
        <v>MAIN UNIT</v>
      </c>
      <c r="Q2435" s="13" t="s">
        <v>61</v>
      </c>
      <c r="R2435" s="13" t="s">
        <v>62</v>
      </c>
      <c r="S2435" s="13" t="s">
        <v>49</v>
      </c>
      <c r="T2435" s="13" t="s">
        <v>78</v>
      </c>
      <c r="U2435" s="13" t="s">
        <v>79</v>
      </c>
      <c r="V2435" s="13" t="s">
        <v>1116</v>
      </c>
      <c r="W2435" s="13" t="s">
        <v>1105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  <c r="AU2435" s="22" t="s">
        <v>3240</v>
      </c>
    </row>
    <row r="2436" spans="1:47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48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1367</v>
      </c>
      <c r="K2436" s="155" t="s">
        <v>1200</v>
      </c>
      <c r="L2436" s="17" t="s">
        <v>67</v>
      </c>
      <c r="M2436" s="13" t="s">
        <v>60</v>
      </c>
      <c r="N2436" s="13">
        <v>1</v>
      </c>
      <c r="O2436" s="13"/>
      <c r="P2436" s="33" t="str">
        <f t="shared" si="720"/>
        <v>MAIN UNIT</v>
      </c>
      <c r="Q2436" s="13" t="s">
        <v>61</v>
      </c>
      <c r="R2436" s="13" t="s">
        <v>62</v>
      </c>
      <c r="S2436" s="13" t="s">
        <v>49</v>
      </c>
      <c r="T2436" s="13" t="s">
        <v>78</v>
      </c>
      <c r="U2436" s="13" t="s">
        <v>79</v>
      </c>
      <c r="V2436" s="13" t="s">
        <v>1116</v>
      </c>
      <c r="W2436" s="13" t="s">
        <v>1105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  <c r="AU2436" s="22" t="s">
        <v>3240</v>
      </c>
    </row>
    <row r="2437" spans="1:47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48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1367</v>
      </c>
      <c r="K2437" s="155" t="s">
        <v>1200</v>
      </c>
      <c r="L2437" s="17" t="s">
        <v>67</v>
      </c>
      <c r="M2437" s="13" t="s">
        <v>60</v>
      </c>
      <c r="N2437" s="13">
        <v>1</v>
      </c>
      <c r="O2437" s="13"/>
      <c r="P2437" s="33" t="str">
        <f t="shared" si="720"/>
        <v>MAIN UNIT</v>
      </c>
      <c r="Q2437" s="13" t="s">
        <v>61</v>
      </c>
      <c r="R2437" s="13" t="s">
        <v>62</v>
      </c>
      <c r="S2437" s="13" t="s">
        <v>49</v>
      </c>
      <c r="T2437" s="13" t="s">
        <v>78</v>
      </c>
      <c r="U2437" s="13" t="s">
        <v>79</v>
      </c>
      <c r="V2437" s="13" t="s">
        <v>1116</v>
      </c>
      <c r="W2437" s="13" t="s">
        <v>1105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  <c r="AU2437" s="22" t="s">
        <v>3240</v>
      </c>
    </row>
    <row r="2438" spans="1:47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48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1521</v>
      </c>
      <c r="K2438" s="155" t="s">
        <v>775</v>
      </c>
      <c r="L2438" s="17" t="s">
        <v>92</v>
      </c>
      <c r="M2438" s="13" t="s">
        <v>60</v>
      </c>
      <c r="N2438" s="13">
        <v>1</v>
      </c>
      <c r="O2438" s="13"/>
      <c r="P2438" s="33" t="str">
        <f t="shared" si="720"/>
        <v>MAIN UNIT</v>
      </c>
      <c r="Q2438" s="13" t="s">
        <v>61</v>
      </c>
      <c r="R2438" s="13" t="s">
        <v>62</v>
      </c>
      <c r="S2438" s="13" t="s">
        <v>49</v>
      </c>
      <c r="T2438" s="13" t="s">
        <v>78</v>
      </c>
      <c r="U2438" s="13" t="s">
        <v>79</v>
      </c>
      <c r="V2438" s="13" t="s">
        <v>121</v>
      </c>
      <c r="W2438" s="13" t="s">
        <v>109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  <c r="AU2438" s="22" t="s">
        <v>3752</v>
      </c>
    </row>
    <row r="2439" spans="1:47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48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1521</v>
      </c>
      <c r="K2439" s="155" t="s">
        <v>775</v>
      </c>
      <c r="L2439" s="17" t="s">
        <v>67</v>
      </c>
      <c r="M2439" s="13" t="s">
        <v>60</v>
      </c>
      <c r="N2439" s="13">
        <v>1</v>
      </c>
      <c r="O2439" s="13"/>
      <c r="P2439" s="33" t="str">
        <f t="shared" si="720"/>
        <v>MAIN UNIT</v>
      </c>
      <c r="Q2439" s="13" t="s">
        <v>61</v>
      </c>
      <c r="R2439" s="13" t="s">
        <v>62</v>
      </c>
      <c r="S2439" s="13" t="s">
        <v>49</v>
      </c>
      <c r="T2439" s="13" t="s">
        <v>78</v>
      </c>
      <c r="U2439" s="13" t="s">
        <v>79</v>
      </c>
      <c r="V2439" s="13" t="s">
        <v>121</v>
      </c>
      <c r="W2439" s="13" t="s">
        <v>109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  <c r="AU2439" s="22" t="s">
        <v>3752</v>
      </c>
    </row>
    <row r="2440" spans="1:47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48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1521</v>
      </c>
      <c r="K2440" s="155" t="s">
        <v>775</v>
      </c>
      <c r="L2440" s="17" t="s">
        <v>67</v>
      </c>
      <c r="M2440" s="13" t="s">
        <v>60</v>
      </c>
      <c r="N2440" s="13">
        <v>1</v>
      </c>
      <c r="O2440" s="13"/>
      <c r="P2440" s="33" t="str">
        <f t="shared" si="720"/>
        <v>MAIN UNIT</v>
      </c>
      <c r="Q2440" s="13" t="s">
        <v>61</v>
      </c>
      <c r="R2440" s="13" t="s">
        <v>62</v>
      </c>
      <c r="S2440" s="13" t="s">
        <v>49</v>
      </c>
      <c r="T2440" s="13" t="s">
        <v>78</v>
      </c>
      <c r="U2440" s="13" t="s">
        <v>79</v>
      </c>
      <c r="V2440" s="13" t="s">
        <v>121</v>
      </c>
      <c r="W2440" s="13" t="s">
        <v>109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  <c r="AU2440" s="22" t="s">
        <v>3752</v>
      </c>
    </row>
    <row r="2441" spans="1:47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48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1522</v>
      </c>
      <c r="K2441" s="155" t="s">
        <v>775</v>
      </c>
      <c r="L2441" s="17" t="s">
        <v>92</v>
      </c>
      <c r="M2441" s="13" t="s">
        <v>60</v>
      </c>
      <c r="N2441" s="13">
        <v>1</v>
      </c>
      <c r="O2441" s="13"/>
      <c r="P2441" s="33" t="str">
        <f t="shared" si="720"/>
        <v>MAIN UNIT</v>
      </c>
      <c r="Q2441" s="13" t="s">
        <v>61</v>
      </c>
      <c r="R2441" s="13" t="s">
        <v>62</v>
      </c>
      <c r="S2441" s="13" t="s">
        <v>49</v>
      </c>
      <c r="T2441" s="13" t="s">
        <v>78</v>
      </c>
      <c r="U2441" s="13" t="s">
        <v>79</v>
      </c>
      <c r="V2441" s="13" t="s">
        <v>121</v>
      </c>
      <c r="W2441" s="13" t="s">
        <v>109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1523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  <c r="AU2441" s="22" t="s">
        <v>3752</v>
      </c>
    </row>
    <row r="2442" spans="1:47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48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1522</v>
      </c>
      <c r="K2442" s="155" t="s">
        <v>775</v>
      </c>
      <c r="L2442" s="17" t="s">
        <v>92</v>
      </c>
      <c r="M2442" s="13" t="s">
        <v>60</v>
      </c>
      <c r="N2442" s="13">
        <v>1</v>
      </c>
      <c r="O2442" s="13"/>
      <c r="P2442" s="33" t="str">
        <f t="shared" si="720"/>
        <v>MAIN UNIT</v>
      </c>
      <c r="Q2442" s="13" t="s">
        <v>61</v>
      </c>
      <c r="R2442" s="13" t="s">
        <v>62</v>
      </c>
      <c r="S2442" s="13" t="s">
        <v>49</v>
      </c>
      <c r="T2442" s="13" t="s">
        <v>78</v>
      </c>
      <c r="U2442" s="13" t="s">
        <v>79</v>
      </c>
      <c r="V2442" s="13" t="s">
        <v>121</v>
      </c>
      <c r="W2442" s="13" t="s">
        <v>109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1523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  <c r="AU2442" s="22" t="s">
        <v>3752</v>
      </c>
    </row>
    <row r="2443" spans="1:47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48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1522</v>
      </c>
      <c r="K2443" s="155" t="s">
        <v>775</v>
      </c>
      <c r="L2443" s="17" t="s">
        <v>67</v>
      </c>
      <c r="M2443" s="13" t="s">
        <v>60</v>
      </c>
      <c r="N2443" s="13">
        <v>1</v>
      </c>
      <c r="O2443" s="13"/>
      <c r="P2443" s="33" t="str">
        <f t="shared" si="720"/>
        <v>MAIN UNIT</v>
      </c>
      <c r="Q2443" s="13" t="s">
        <v>61</v>
      </c>
      <c r="R2443" s="13" t="s">
        <v>62</v>
      </c>
      <c r="S2443" s="13" t="s">
        <v>49</v>
      </c>
      <c r="T2443" s="13" t="s">
        <v>78</v>
      </c>
      <c r="U2443" s="13" t="s">
        <v>79</v>
      </c>
      <c r="V2443" s="13" t="s">
        <v>121</v>
      </c>
      <c r="W2443" s="13" t="s">
        <v>109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1512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  <c r="AU2443" s="22" t="s">
        <v>3752</v>
      </c>
    </row>
    <row r="2444" spans="1:47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48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1522</v>
      </c>
      <c r="K2444" s="155" t="s">
        <v>775</v>
      </c>
      <c r="L2444" s="17" t="s">
        <v>67</v>
      </c>
      <c r="M2444" s="13" t="s">
        <v>60</v>
      </c>
      <c r="N2444" s="13">
        <v>1</v>
      </c>
      <c r="O2444" s="13"/>
      <c r="P2444" s="33" t="str">
        <f t="shared" si="720"/>
        <v>MAIN UNIT</v>
      </c>
      <c r="Q2444" s="13" t="s">
        <v>61</v>
      </c>
      <c r="R2444" s="13" t="s">
        <v>62</v>
      </c>
      <c r="S2444" s="13" t="s">
        <v>49</v>
      </c>
      <c r="T2444" s="13" t="s">
        <v>78</v>
      </c>
      <c r="U2444" s="13" t="s">
        <v>79</v>
      </c>
      <c r="V2444" s="13" t="s">
        <v>121</v>
      </c>
      <c r="W2444" s="13" t="s">
        <v>109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1512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  <c r="AU2444" s="22" t="s">
        <v>3752</v>
      </c>
    </row>
    <row r="2445" spans="1:47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48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1594</v>
      </c>
      <c r="K2445" s="155" t="s">
        <v>775</v>
      </c>
      <c r="L2445" s="17" t="s">
        <v>92</v>
      </c>
      <c r="M2445" s="13" t="s">
        <v>60</v>
      </c>
      <c r="N2445" s="13">
        <v>1</v>
      </c>
      <c r="O2445" s="13"/>
      <c r="P2445" s="33" t="str">
        <f t="shared" si="720"/>
        <v>MAIN UNIT</v>
      </c>
      <c r="Q2445" s="13" t="s">
        <v>61</v>
      </c>
      <c r="R2445" s="13" t="s">
        <v>62</v>
      </c>
      <c r="S2445" s="13" t="s">
        <v>49</v>
      </c>
      <c r="T2445" s="13" t="s">
        <v>78</v>
      </c>
      <c r="U2445" s="13" t="s">
        <v>79</v>
      </c>
      <c r="V2445" s="13" t="s">
        <v>121</v>
      </c>
      <c r="W2445" s="13" t="s">
        <v>109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  <c r="AU2445" s="22" t="s">
        <v>3752</v>
      </c>
    </row>
    <row r="2446" spans="1:47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53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1779</v>
      </c>
      <c r="K2446" s="155" t="s">
        <v>775</v>
      </c>
      <c r="L2446" s="17" t="s">
        <v>92</v>
      </c>
      <c r="M2446" s="13" t="s">
        <v>60</v>
      </c>
      <c r="N2446" s="13">
        <v>1</v>
      </c>
      <c r="O2446" s="13"/>
      <c r="P2446" s="33" t="str">
        <f t="shared" si="720"/>
        <v>MAIN UNIT</v>
      </c>
      <c r="Q2446" s="13" t="s">
        <v>61</v>
      </c>
      <c r="R2446" s="13" t="s">
        <v>62</v>
      </c>
      <c r="S2446" s="13" t="s">
        <v>49</v>
      </c>
      <c r="T2446" s="13" t="s">
        <v>78</v>
      </c>
      <c r="U2446" s="13" t="s">
        <v>79</v>
      </c>
      <c r="V2446" s="13" t="s">
        <v>121</v>
      </c>
      <c r="W2446" s="13" t="s">
        <v>109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  <c r="AU2446" s="22" t="s">
        <v>3752</v>
      </c>
    </row>
    <row r="2447" spans="1:47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53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1779</v>
      </c>
      <c r="K2447" s="155" t="s">
        <v>775</v>
      </c>
      <c r="L2447" s="17" t="s">
        <v>92</v>
      </c>
      <c r="M2447" s="13" t="s">
        <v>60</v>
      </c>
      <c r="N2447" s="13">
        <v>1</v>
      </c>
      <c r="O2447" s="13"/>
      <c r="P2447" s="33" t="str">
        <f t="shared" si="720"/>
        <v>MAIN UNIT</v>
      </c>
      <c r="Q2447" s="13" t="s">
        <v>61</v>
      </c>
      <c r="R2447" s="13" t="s">
        <v>62</v>
      </c>
      <c r="S2447" s="13" t="s">
        <v>49</v>
      </c>
      <c r="T2447" s="13" t="s">
        <v>78</v>
      </c>
      <c r="U2447" s="13" t="s">
        <v>79</v>
      </c>
      <c r="V2447" s="13" t="s">
        <v>121</v>
      </c>
      <c r="W2447" s="13" t="s">
        <v>109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  <c r="AU2447" s="22" t="s">
        <v>3752</v>
      </c>
    </row>
    <row r="2448" spans="1:47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53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1779</v>
      </c>
      <c r="K2448" s="155" t="s">
        <v>775</v>
      </c>
      <c r="L2448" s="17" t="s">
        <v>67</v>
      </c>
      <c r="M2448" s="13" t="s">
        <v>60</v>
      </c>
      <c r="N2448" s="13">
        <v>1</v>
      </c>
      <c r="O2448" s="13"/>
      <c r="P2448" s="33" t="str">
        <f t="shared" si="720"/>
        <v>MAIN UNIT</v>
      </c>
      <c r="Q2448" s="13" t="s">
        <v>61</v>
      </c>
      <c r="R2448" s="13" t="s">
        <v>62</v>
      </c>
      <c r="S2448" s="13" t="s">
        <v>49</v>
      </c>
      <c r="T2448" s="13" t="s">
        <v>78</v>
      </c>
      <c r="U2448" s="13" t="s">
        <v>79</v>
      </c>
      <c r="V2448" s="13" t="s">
        <v>121</v>
      </c>
      <c r="W2448" s="13" t="s">
        <v>109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  <c r="AU2448" s="22" t="s">
        <v>3752</v>
      </c>
    </row>
    <row r="2449" spans="1:47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53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1779</v>
      </c>
      <c r="K2449" s="155" t="s">
        <v>775</v>
      </c>
      <c r="L2449" s="17" t="s">
        <v>67</v>
      </c>
      <c r="M2449" s="13" t="s">
        <v>60</v>
      </c>
      <c r="N2449" s="13">
        <v>1</v>
      </c>
      <c r="O2449" s="13"/>
      <c r="P2449" s="33" t="str">
        <f t="shared" si="720"/>
        <v>MAIN UNIT</v>
      </c>
      <c r="Q2449" s="13" t="s">
        <v>61</v>
      </c>
      <c r="R2449" s="13" t="s">
        <v>62</v>
      </c>
      <c r="S2449" s="13" t="s">
        <v>49</v>
      </c>
      <c r="T2449" s="13" t="s">
        <v>78</v>
      </c>
      <c r="U2449" s="13" t="s">
        <v>79</v>
      </c>
      <c r="V2449" s="13" t="s">
        <v>121</v>
      </c>
      <c r="W2449" s="13" t="s">
        <v>109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  <c r="AU2449" s="22" t="s">
        <v>3752</v>
      </c>
    </row>
    <row r="2450" spans="1:47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53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1821</v>
      </c>
      <c r="K2450" s="155" t="s">
        <v>775</v>
      </c>
      <c r="L2450" s="17" t="s">
        <v>92</v>
      </c>
      <c r="M2450" s="13" t="s">
        <v>60</v>
      </c>
      <c r="N2450" s="13">
        <v>1</v>
      </c>
      <c r="O2450" s="13"/>
      <c r="P2450" s="33" t="str">
        <f t="shared" si="720"/>
        <v>MAIN UNIT</v>
      </c>
      <c r="Q2450" s="13" t="s">
        <v>61</v>
      </c>
      <c r="R2450" s="13" t="s">
        <v>62</v>
      </c>
      <c r="S2450" s="13" t="s">
        <v>49</v>
      </c>
      <c r="T2450" s="13" t="s">
        <v>78</v>
      </c>
      <c r="U2450" s="13" t="s">
        <v>79</v>
      </c>
      <c r="V2450" s="13" t="s">
        <v>121</v>
      </c>
      <c r="W2450" s="13" t="s">
        <v>109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  <c r="AU2450" s="22" t="s">
        <v>3752</v>
      </c>
    </row>
    <row r="2451" spans="1:47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53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1821</v>
      </c>
      <c r="K2451" s="155" t="s">
        <v>775</v>
      </c>
      <c r="L2451" s="17" t="s">
        <v>92</v>
      </c>
      <c r="M2451" s="13" t="s">
        <v>60</v>
      </c>
      <c r="N2451" s="13">
        <v>1</v>
      </c>
      <c r="O2451" s="13"/>
      <c r="P2451" s="33" t="str">
        <f t="shared" si="720"/>
        <v>MAIN UNIT</v>
      </c>
      <c r="Q2451" s="13" t="s">
        <v>61</v>
      </c>
      <c r="R2451" s="13" t="s">
        <v>62</v>
      </c>
      <c r="S2451" s="13" t="s">
        <v>49</v>
      </c>
      <c r="T2451" s="13" t="s">
        <v>78</v>
      </c>
      <c r="U2451" s="13" t="s">
        <v>79</v>
      </c>
      <c r="V2451" s="13" t="s">
        <v>121</v>
      </c>
      <c r="W2451" s="13" t="s">
        <v>109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  <c r="AU2451" s="22" t="s">
        <v>3752</v>
      </c>
    </row>
    <row r="2452" spans="1:47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53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1821</v>
      </c>
      <c r="K2452" s="155" t="s">
        <v>775</v>
      </c>
      <c r="L2452" s="17" t="s">
        <v>92</v>
      </c>
      <c r="M2452" s="13" t="s">
        <v>60</v>
      </c>
      <c r="N2452" s="13">
        <v>1</v>
      </c>
      <c r="O2452" s="13"/>
      <c r="P2452" s="33" t="str">
        <f t="shared" si="720"/>
        <v>MAIN UNIT</v>
      </c>
      <c r="Q2452" s="13" t="s">
        <v>61</v>
      </c>
      <c r="R2452" s="13" t="s">
        <v>62</v>
      </c>
      <c r="S2452" s="13" t="s">
        <v>49</v>
      </c>
      <c r="T2452" s="13" t="s">
        <v>78</v>
      </c>
      <c r="U2452" s="13" t="s">
        <v>79</v>
      </c>
      <c r="V2452" s="13" t="s">
        <v>121</v>
      </c>
      <c r="W2452" s="13" t="s">
        <v>109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  <c r="AU2452" s="22" t="s">
        <v>3752</v>
      </c>
    </row>
    <row r="2453" spans="1:47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53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1821</v>
      </c>
      <c r="K2453" s="155" t="s">
        <v>775</v>
      </c>
      <c r="L2453" s="17" t="s">
        <v>92</v>
      </c>
      <c r="M2453" s="13" t="s">
        <v>60</v>
      </c>
      <c r="N2453" s="13">
        <v>1</v>
      </c>
      <c r="O2453" s="13"/>
      <c r="P2453" s="33" t="str">
        <f t="shared" si="720"/>
        <v>MAIN UNIT</v>
      </c>
      <c r="Q2453" s="13" t="s">
        <v>61</v>
      </c>
      <c r="R2453" s="13" t="s">
        <v>62</v>
      </c>
      <c r="S2453" s="13" t="s">
        <v>49</v>
      </c>
      <c r="T2453" s="13" t="s">
        <v>78</v>
      </c>
      <c r="U2453" s="13" t="s">
        <v>79</v>
      </c>
      <c r="V2453" s="13" t="s">
        <v>121</v>
      </c>
      <c r="W2453" s="13" t="s">
        <v>109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  <c r="AU2453" s="22" t="s">
        <v>3752</v>
      </c>
    </row>
    <row r="2454" spans="1:47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48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1478</v>
      </c>
      <c r="K2454" s="155" t="s">
        <v>1479</v>
      </c>
      <c r="L2454" s="17" t="s">
        <v>516</v>
      </c>
      <c r="M2454" s="13" t="s">
        <v>60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61</v>
      </c>
      <c r="R2454" s="13" t="s">
        <v>62</v>
      </c>
      <c r="S2454" s="13" t="s">
        <v>50</v>
      </c>
      <c r="T2454" s="13" t="s">
        <v>93</v>
      </c>
      <c r="U2454" s="13" t="s">
        <v>70</v>
      </c>
      <c r="V2454" s="13" t="s">
        <v>169</v>
      </c>
      <c r="W2454" s="13" t="s">
        <v>64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  <c r="AU2454" s="22" t="s">
        <v>3240</v>
      </c>
    </row>
    <row r="2455" spans="1:47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48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1489</v>
      </c>
      <c r="K2455" s="155" t="s">
        <v>1479</v>
      </c>
      <c r="L2455" s="17" t="s">
        <v>516</v>
      </c>
      <c r="M2455" s="13" t="s">
        <v>60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61</v>
      </c>
      <c r="R2455" s="13" t="s">
        <v>62</v>
      </c>
      <c r="S2455" s="13" t="s">
        <v>50</v>
      </c>
      <c r="T2455" s="13" t="s">
        <v>93</v>
      </c>
      <c r="U2455" s="13" t="s">
        <v>70</v>
      </c>
      <c r="V2455" s="13" t="s">
        <v>169</v>
      </c>
      <c r="W2455" s="13" t="s">
        <v>64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  <c r="AU2455" s="22" t="s">
        <v>3240</v>
      </c>
    </row>
    <row r="2456" spans="1:47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185</v>
      </c>
      <c r="F2456" s="13" t="s">
        <v>185</v>
      </c>
      <c r="G2456" s="152" t="s">
        <v>1616</v>
      </c>
      <c r="H2456" s="155"/>
      <c r="I2456" s="33" t="str">
        <f t="shared" si="726"/>
        <v>Cancel</v>
      </c>
      <c r="J2456" s="186" t="s">
        <v>2092</v>
      </c>
      <c r="K2456" s="155" t="s">
        <v>1479</v>
      </c>
      <c r="L2456" s="17" t="s">
        <v>67</v>
      </c>
      <c r="M2456" s="13" t="s">
        <v>60</v>
      </c>
      <c r="N2456" s="13">
        <v>1</v>
      </c>
      <c r="O2456" s="13"/>
      <c r="P2456" s="33" t="str">
        <f t="shared" si="739"/>
        <v>MAIN UNIT</v>
      </c>
      <c r="Q2456" s="13" t="s">
        <v>61</v>
      </c>
      <c r="R2456" s="13" t="s">
        <v>62</v>
      </c>
      <c r="S2456" s="13" t="s">
        <v>50</v>
      </c>
      <c r="T2456" s="13" t="s">
        <v>83</v>
      </c>
      <c r="U2456" s="13" t="s">
        <v>70</v>
      </c>
      <c r="V2456" s="13" t="s">
        <v>169</v>
      </c>
      <c r="W2456" s="13" t="s">
        <v>64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499582152.5142017</v>
      </c>
      <c r="AJ2456" s="19">
        <f t="shared" si="731"/>
        <v>59520528.679470733</v>
      </c>
      <c r="AK2456" s="20">
        <f t="shared" si="732"/>
        <v>0.11914062257814291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  <c r="AU2456" s="22" t="s">
        <v>3240</v>
      </c>
    </row>
    <row r="2457" spans="1:47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48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1086</v>
      </c>
      <c r="K2457" s="155" t="s">
        <v>1087</v>
      </c>
      <c r="L2457" s="17" t="s">
        <v>67</v>
      </c>
      <c r="M2457" s="13" t="s">
        <v>60</v>
      </c>
      <c r="N2457" s="13">
        <v>1</v>
      </c>
      <c r="O2457" s="13"/>
      <c r="P2457" s="33" t="str">
        <f t="shared" si="739"/>
        <v>MAIN UNIT</v>
      </c>
      <c r="Q2457" s="13" t="s">
        <v>68</v>
      </c>
      <c r="R2457" s="13" t="s">
        <v>62</v>
      </c>
      <c r="S2457" s="13" t="s">
        <v>50</v>
      </c>
      <c r="T2457" s="13" t="s">
        <v>93</v>
      </c>
      <c r="U2457" s="13" t="s">
        <v>70</v>
      </c>
      <c r="V2457" s="13" t="s">
        <v>169</v>
      </c>
      <c r="W2457" s="13" t="s">
        <v>64</v>
      </c>
      <c r="X2457" s="135">
        <v>636550</v>
      </c>
      <c r="Y2457" s="156" t="s">
        <v>1058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  <c r="AU2457" s="22" t="s">
        <v>3240</v>
      </c>
    </row>
    <row r="2458" spans="1:47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48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1151</v>
      </c>
      <c r="K2458" s="155" t="s">
        <v>1087</v>
      </c>
      <c r="L2458" s="17" t="s">
        <v>516</v>
      </c>
      <c r="M2458" s="13" t="s">
        <v>60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61</v>
      </c>
      <c r="R2458" s="13" t="s">
        <v>62</v>
      </c>
      <c r="S2458" s="13" t="s">
        <v>50</v>
      </c>
      <c r="T2458" s="13" t="s">
        <v>93</v>
      </c>
      <c r="U2458" s="13" t="s">
        <v>70</v>
      </c>
      <c r="V2458" s="13" t="s">
        <v>169</v>
      </c>
      <c r="W2458" s="13" t="s">
        <v>64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  <c r="AU2458" s="22" t="s">
        <v>3240</v>
      </c>
    </row>
    <row r="2459" spans="1:47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48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1151</v>
      </c>
      <c r="K2459" s="155" t="s">
        <v>1087</v>
      </c>
      <c r="L2459" s="17" t="s">
        <v>1152</v>
      </c>
      <c r="M2459" s="13" t="s">
        <v>377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61</v>
      </c>
      <c r="R2459" s="13" t="s">
        <v>62</v>
      </c>
      <c r="S2459" s="13" t="s">
        <v>50</v>
      </c>
      <c r="T2459" s="13" t="s">
        <v>93</v>
      </c>
      <c r="U2459" s="13" t="s">
        <v>70</v>
      </c>
      <c r="V2459" s="13" t="s">
        <v>169</v>
      </c>
      <c r="W2459" s="13" t="s">
        <v>64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  <c r="AU2459" s="22" t="s">
        <v>3240</v>
      </c>
    </row>
    <row r="2460" spans="1:47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48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1086</v>
      </c>
      <c r="K2460" s="155" t="s">
        <v>1087</v>
      </c>
      <c r="L2460" s="17" t="s">
        <v>2864</v>
      </c>
      <c r="M2460" s="13" t="s">
        <v>2607</v>
      </c>
      <c r="N2460" s="13">
        <v>1</v>
      </c>
      <c r="O2460" s="13"/>
      <c r="P2460" s="33" t="str">
        <f t="shared" si="739"/>
        <v>MAIN UNIT</v>
      </c>
      <c r="Q2460" s="13" t="s">
        <v>68</v>
      </c>
      <c r="R2460" s="13" t="s">
        <v>2055</v>
      </c>
      <c r="S2460" s="13" t="s">
        <v>50</v>
      </c>
      <c r="T2460" s="13" t="s">
        <v>93</v>
      </c>
      <c r="U2460" s="13" t="s">
        <v>70</v>
      </c>
      <c r="V2460" s="13" t="s">
        <v>169</v>
      </c>
      <c r="W2460" s="13" t="s">
        <v>64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  <c r="AU2460" s="22" t="s">
        <v>3240</v>
      </c>
    </row>
    <row r="2461" spans="1:47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54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2441</v>
      </c>
      <c r="K2461" s="155" t="s">
        <v>2442</v>
      </c>
      <c r="L2461" s="17" t="s">
        <v>67</v>
      </c>
      <c r="M2461" s="13" t="s">
        <v>60</v>
      </c>
      <c r="N2461" s="13">
        <v>1</v>
      </c>
      <c r="O2461" s="13"/>
      <c r="P2461" s="33" t="str">
        <f t="shared" si="739"/>
        <v>MAIN UNIT</v>
      </c>
      <c r="Q2461" s="13" t="s">
        <v>68</v>
      </c>
      <c r="R2461" s="13" t="s">
        <v>62</v>
      </c>
      <c r="S2461" s="13" t="s">
        <v>50</v>
      </c>
      <c r="T2461" s="13" t="s">
        <v>83</v>
      </c>
      <c r="U2461" s="13" t="s">
        <v>70</v>
      </c>
      <c r="V2461" s="13" t="s">
        <v>71</v>
      </c>
      <c r="W2461" s="13" t="s">
        <v>64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  <c r="AU2461" s="22" t="s">
        <v>3240</v>
      </c>
    </row>
    <row r="2462" spans="1:47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3472</v>
      </c>
      <c r="K2462" s="29" t="s">
        <v>3473</v>
      </c>
      <c r="L2462" s="17" t="s">
        <v>92</v>
      </c>
      <c r="M2462" s="13" t="s">
        <v>60</v>
      </c>
      <c r="N2462" s="13">
        <v>1</v>
      </c>
      <c r="O2462" s="22"/>
      <c r="P2462" s="33" t="str">
        <f t="shared" si="739"/>
        <v>MAIN UNIT</v>
      </c>
      <c r="Q2462" s="22" t="s">
        <v>68</v>
      </c>
      <c r="R2462" s="22" t="s">
        <v>62</v>
      </c>
      <c r="S2462" s="22" t="s">
        <v>49</v>
      </c>
      <c r="T2462" s="22" t="s">
        <v>78</v>
      </c>
      <c r="U2462" s="22" t="s">
        <v>78</v>
      </c>
      <c r="V2462" s="22" t="s">
        <v>112</v>
      </c>
      <c r="W2462" s="22" t="s">
        <v>109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  <c r="AU2462" s="22" t="s">
        <v>3751</v>
      </c>
    </row>
    <row r="2463" spans="1:47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41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502</v>
      </c>
      <c r="K2463" s="155" t="s">
        <v>503</v>
      </c>
      <c r="L2463" s="17" t="s">
        <v>67</v>
      </c>
      <c r="M2463" s="13" t="s">
        <v>60</v>
      </c>
      <c r="N2463" s="13">
        <v>1</v>
      </c>
      <c r="O2463" s="13"/>
      <c r="P2463" s="33" t="str">
        <f t="shared" si="739"/>
        <v>MAIN UNIT</v>
      </c>
      <c r="Q2463" s="13" t="s">
        <v>61</v>
      </c>
      <c r="R2463" s="13" t="s">
        <v>62</v>
      </c>
      <c r="S2463" s="13" t="s">
        <v>50</v>
      </c>
      <c r="T2463" s="13" t="s">
        <v>101</v>
      </c>
      <c r="U2463" s="13" t="s">
        <v>70</v>
      </c>
      <c r="V2463" s="13" t="s">
        <v>169</v>
      </c>
      <c r="W2463" s="13" t="s">
        <v>64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  <c r="AU2463" s="22" t="s">
        <v>3240</v>
      </c>
    </row>
    <row r="2464" spans="1:47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48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1293</v>
      </c>
      <c r="K2464" s="155" t="s">
        <v>1294</v>
      </c>
      <c r="L2464" s="17" t="s">
        <v>92</v>
      </c>
      <c r="M2464" s="13" t="s">
        <v>60</v>
      </c>
      <c r="N2464" s="13">
        <v>1</v>
      </c>
      <c r="O2464" s="13"/>
      <c r="P2464" s="33" t="str">
        <f t="shared" si="739"/>
        <v>MAIN UNIT</v>
      </c>
      <c r="Q2464" s="13" t="s">
        <v>61</v>
      </c>
      <c r="R2464" s="13" t="s">
        <v>62</v>
      </c>
      <c r="S2464" s="13" t="s">
        <v>50</v>
      </c>
      <c r="T2464" s="13" t="s">
        <v>83</v>
      </c>
      <c r="U2464" s="13" t="s">
        <v>70</v>
      </c>
      <c r="V2464" s="13" t="s">
        <v>169</v>
      </c>
      <c r="W2464" s="13" t="s">
        <v>64</v>
      </c>
      <c r="X2464" s="135">
        <v>1120652</v>
      </c>
      <c r="Y2464" s="156" t="s">
        <v>1058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  <c r="AU2464" s="22" t="s">
        <v>3240</v>
      </c>
    </row>
    <row r="2465" spans="1:47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53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1916</v>
      </c>
      <c r="K2465" s="155" t="s">
        <v>1294</v>
      </c>
      <c r="L2465" s="17" t="s">
        <v>92</v>
      </c>
      <c r="M2465" s="13" t="s">
        <v>60</v>
      </c>
      <c r="N2465" s="13">
        <v>1</v>
      </c>
      <c r="O2465" s="13"/>
      <c r="P2465" s="33" t="str">
        <f t="shared" si="739"/>
        <v>MAIN UNIT</v>
      </c>
      <c r="Q2465" s="13" t="s">
        <v>61</v>
      </c>
      <c r="R2465" s="13" t="s">
        <v>62</v>
      </c>
      <c r="S2465" s="13" t="s">
        <v>50</v>
      </c>
      <c r="T2465" s="13" t="s">
        <v>83</v>
      </c>
      <c r="U2465" s="13" t="s">
        <v>70</v>
      </c>
      <c r="V2465" s="13" t="s">
        <v>169</v>
      </c>
      <c r="W2465" s="13" t="s">
        <v>64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  <c r="AU2465" s="22" t="s">
        <v>3240</v>
      </c>
    </row>
    <row r="2466" spans="1:47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53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1916</v>
      </c>
      <c r="K2466" s="155" t="s">
        <v>1294</v>
      </c>
      <c r="L2466" s="17" t="s">
        <v>92</v>
      </c>
      <c r="M2466" s="13" t="s">
        <v>60</v>
      </c>
      <c r="N2466" s="13">
        <v>1</v>
      </c>
      <c r="O2466" s="13"/>
      <c r="P2466" s="33" t="str">
        <f t="shared" si="739"/>
        <v>MAIN UNIT</v>
      </c>
      <c r="Q2466" s="13" t="s">
        <v>61</v>
      </c>
      <c r="R2466" s="13" t="s">
        <v>62</v>
      </c>
      <c r="S2466" s="13" t="s">
        <v>50</v>
      </c>
      <c r="T2466" s="13" t="s">
        <v>83</v>
      </c>
      <c r="U2466" s="13" t="s">
        <v>70</v>
      </c>
      <c r="V2466" s="13" t="s">
        <v>169</v>
      </c>
      <c r="W2466" s="13" t="s">
        <v>64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  <c r="AU2466" s="22" t="s">
        <v>3240</v>
      </c>
    </row>
    <row r="2467" spans="1:47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54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2030</v>
      </c>
      <c r="K2467" s="155" t="s">
        <v>1294</v>
      </c>
      <c r="L2467" s="17" t="s">
        <v>67</v>
      </c>
      <c r="M2467" s="13" t="s">
        <v>60</v>
      </c>
      <c r="N2467" s="13">
        <v>1</v>
      </c>
      <c r="O2467" s="13"/>
      <c r="P2467" s="33" t="str">
        <f t="shared" si="739"/>
        <v>MAIN UNIT</v>
      </c>
      <c r="Q2467" s="13" t="s">
        <v>61</v>
      </c>
      <c r="R2467" s="13" t="s">
        <v>62</v>
      </c>
      <c r="S2467" s="13" t="s">
        <v>50</v>
      </c>
      <c r="T2467" s="13" t="s">
        <v>83</v>
      </c>
      <c r="U2467" s="13" t="s">
        <v>70</v>
      </c>
      <c r="V2467" s="13" t="s">
        <v>169</v>
      </c>
      <c r="W2467" s="13" t="s">
        <v>64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  <c r="AU2467" s="22" t="s">
        <v>3240</v>
      </c>
    </row>
    <row r="2468" spans="1:47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41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502</v>
      </c>
      <c r="K2468" s="155" t="s">
        <v>503</v>
      </c>
      <c r="L2468" s="17" t="s">
        <v>2780</v>
      </c>
      <c r="M2468" s="13" t="s">
        <v>60</v>
      </c>
      <c r="N2468" s="13">
        <v>1</v>
      </c>
      <c r="O2468" s="13"/>
      <c r="P2468" s="33" t="str">
        <f t="shared" si="739"/>
        <v>MAIN UNIT</v>
      </c>
      <c r="Q2468" s="13" t="s">
        <v>61</v>
      </c>
      <c r="R2468" s="13" t="s">
        <v>2055</v>
      </c>
      <c r="S2468" s="13" t="s">
        <v>50</v>
      </c>
      <c r="T2468" s="13" t="s">
        <v>101</v>
      </c>
      <c r="U2468" s="13" t="s">
        <v>70</v>
      </c>
      <c r="V2468" s="13" t="s">
        <v>169</v>
      </c>
      <c r="W2468" s="13" t="s">
        <v>64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  <c r="AU2468" s="22" t="s">
        <v>3240</v>
      </c>
    </row>
    <row r="2469" spans="1:47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41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502</v>
      </c>
      <c r="K2469" s="155" t="s">
        <v>503</v>
      </c>
      <c r="L2469" s="17" t="s">
        <v>2788</v>
      </c>
      <c r="M2469" s="13" t="s">
        <v>2607</v>
      </c>
      <c r="N2469" s="13">
        <v>1</v>
      </c>
      <c r="O2469" s="13"/>
      <c r="P2469" s="33" t="str">
        <f t="shared" si="739"/>
        <v>MAIN UNIT</v>
      </c>
      <c r="Q2469" s="13" t="s">
        <v>61</v>
      </c>
      <c r="R2469" s="13" t="s">
        <v>2055</v>
      </c>
      <c r="S2469" s="13" t="s">
        <v>50</v>
      </c>
      <c r="T2469" s="13" t="s">
        <v>101</v>
      </c>
      <c r="U2469" s="13" t="s">
        <v>70</v>
      </c>
      <c r="V2469" s="13" t="s">
        <v>169</v>
      </c>
      <c r="W2469" s="13" t="s">
        <v>64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  <c r="AU2469" s="22" t="s">
        <v>3240</v>
      </c>
    </row>
    <row r="2470" spans="1:47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53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1916</v>
      </c>
      <c r="K2470" s="155" t="s">
        <v>1294</v>
      </c>
      <c r="L2470" s="17" t="s">
        <v>2780</v>
      </c>
      <c r="M2470" s="13" t="s">
        <v>60</v>
      </c>
      <c r="N2470" s="13">
        <v>1</v>
      </c>
      <c r="O2470" s="13"/>
      <c r="P2470" s="33" t="str">
        <f t="shared" si="739"/>
        <v>MAIN UNIT</v>
      </c>
      <c r="Q2470" s="13" t="s">
        <v>61</v>
      </c>
      <c r="R2470" s="13" t="s">
        <v>2055</v>
      </c>
      <c r="S2470" s="13" t="s">
        <v>50</v>
      </c>
      <c r="T2470" s="13" t="s">
        <v>83</v>
      </c>
      <c r="U2470" s="13" t="s">
        <v>70</v>
      </c>
      <c r="V2470" s="13" t="s">
        <v>169</v>
      </c>
      <c r="W2470" s="13" t="s">
        <v>64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  <c r="AU2470" s="22" t="s">
        <v>3240</v>
      </c>
    </row>
    <row r="2471" spans="1:47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53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1916</v>
      </c>
      <c r="K2471" s="155" t="s">
        <v>1294</v>
      </c>
      <c r="L2471" s="17" t="s">
        <v>2609</v>
      </c>
      <c r="M2471" s="13" t="s">
        <v>2607</v>
      </c>
      <c r="N2471" s="13">
        <v>1</v>
      </c>
      <c r="O2471" s="13"/>
      <c r="P2471" s="33" t="str">
        <f t="shared" si="739"/>
        <v>MAIN UNIT</v>
      </c>
      <c r="Q2471" s="13" t="s">
        <v>61</v>
      </c>
      <c r="R2471" s="13" t="s">
        <v>2055</v>
      </c>
      <c r="S2471" s="13" t="s">
        <v>50</v>
      </c>
      <c r="T2471" s="13" t="s">
        <v>83</v>
      </c>
      <c r="U2471" s="13" t="s">
        <v>70</v>
      </c>
      <c r="V2471" s="13" t="s">
        <v>169</v>
      </c>
      <c r="W2471" s="13" t="s">
        <v>64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  <c r="AU2471" s="22" t="s">
        <v>3240</v>
      </c>
    </row>
    <row r="2472" spans="1:47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41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374</v>
      </c>
      <c r="K2472" s="155" t="s">
        <v>375</v>
      </c>
      <c r="L2472" s="17" t="s">
        <v>376</v>
      </c>
      <c r="M2472" s="13" t="s">
        <v>377</v>
      </c>
      <c r="N2472" s="13">
        <v>1</v>
      </c>
      <c r="O2472" s="13"/>
      <c r="P2472" s="33" t="str">
        <f t="shared" si="739"/>
        <v>MAIN UNIT</v>
      </c>
      <c r="Q2472" s="13" t="s">
        <v>68</v>
      </c>
      <c r="R2472" s="13" t="s">
        <v>62</v>
      </c>
      <c r="S2472" s="13" t="s">
        <v>50</v>
      </c>
      <c r="T2472" s="13" t="s">
        <v>101</v>
      </c>
      <c r="U2472" s="13" t="s">
        <v>70</v>
      </c>
      <c r="V2472" s="13" t="s">
        <v>102</v>
      </c>
      <c r="W2472" s="13" t="s">
        <v>64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  <c r="AU2472" s="22" t="s">
        <v>3240</v>
      </c>
    </row>
    <row r="2473" spans="1:47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53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1829</v>
      </c>
      <c r="K2473" s="155" t="s">
        <v>1830</v>
      </c>
      <c r="L2473" s="17" t="s">
        <v>92</v>
      </c>
      <c r="M2473" s="13" t="s">
        <v>60</v>
      </c>
      <c r="N2473" s="13">
        <v>1</v>
      </c>
      <c r="O2473" s="13"/>
      <c r="P2473" s="33" t="str">
        <f t="shared" si="739"/>
        <v>MAIN UNIT</v>
      </c>
      <c r="Q2473" s="13" t="s">
        <v>61</v>
      </c>
      <c r="R2473" s="13" t="s">
        <v>62</v>
      </c>
      <c r="S2473" s="13" t="s">
        <v>50</v>
      </c>
      <c r="T2473" s="13" t="s">
        <v>83</v>
      </c>
      <c r="U2473" s="13" t="s">
        <v>70</v>
      </c>
      <c r="V2473" s="13" t="s">
        <v>102</v>
      </c>
      <c r="W2473" s="13" t="s">
        <v>64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  <c r="AU2473" s="22" t="s">
        <v>3240</v>
      </c>
    </row>
    <row r="2474" spans="1:47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53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1829</v>
      </c>
      <c r="K2474" s="155" t="s">
        <v>1830</v>
      </c>
      <c r="L2474" s="17" t="s">
        <v>92</v>
      </c>
      <c r="M2474" s="13" t="s">
        <v>60</v>
      </c>
      <c r="N2474" s="13">
        <v>1</v>
      </c>
      <c r="O2474" s="13"/>
      <c r="P2474" s="33" t="str">
        <f t="shared" si="739"/>
        <v>MAIN UNIT</v>
      </c>
      <c r="Q2474" s="13" t="s">
        <v>61</v>
      </c>
      <c r="R2474" s="13" t="s">
        <v>62</v>
      </c>
      <c r="S2474" s="13" t="s">
        <v>50</v>
      </c>
      <c r="T2474" s="13" t="s">
        <v>83</v>
      </c>
      <c r="U2474" s="13" t="s">
        <v>70</v>
      </c>
      <c r="V2474" s="13" t="s">
        <v>102</v>
      </c>
      <c r="W2474" s="13" t="s">
        <v>64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  <c r="AU2474" s="22" t="s">
        <v>3240</v>
      </c>
    </row>
    <row r="2475" spans="1:47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3472</v>
      </c>
      <c r="K2475" s="29" t="s">
        <v>3473</v>
      </c>
      <c r="L2475" s="17" t="s">
        <v>67</v>
      </c>
      <c r="M2475" s="13" t="s">
        <v>60</v>
      </c>
      <c r="N2475" s="13">
        <v>1</v>
      </c>
      <c r="O2475" s="22"/>
      <c r="P2475" s="33" t="str">
        <f t="shared" si="739"/>
        <v>MAIN UNIT</v>
      </c>
      <c r="Q2475" s="22" t="s">
        <v>68</v>
      </c>
      <c r="R2475" s="22" t="s">
        <v>62</v>
      </c>
      <c r="S2475" s="22" t="s">
        <v>49</v>
      </c>
      <c r="T2475" s="22" t="s">
        <v>78</v>
      </c>
      <c r="U2475" s="22" t="s">
        <v>78</v>
      </c>
      <c r="V2475" s="22" t="s">
        <v>112</v>
      </c>
      <c r="W2475" s="22" t="s">
        <v>109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  <c r="AU2475" s="22" t="s">
        <v>3751</v>
      </c>
    </row>
    <row r="2476" spans="1:47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3538</v>
      </c>
      <c r="K2476" s="29" t="s">
        <v>167</v>
      </c>
      <c r="L2476" s="17" t="s">
        <v>2620</v>
      </c>
      <c r="M2476" s="13" t="s">
        <v>60</v>
      </c>
      <c r="N2476" s="13">
        <v>1</v>
      </c>
      <c r="O2476" s="22"/>
      <c r="P2476" s="202" t="str">
        <f t="shared" si="739"/>
        <v>MAIN UNIT</v>
      </c>
      <c r="Q2476" s="22" t="s">
        <v>61</v>
      </c>
      <c r="R2476" s="22" t="s">
        <v>2055</v>
      </c>
      <c r="S2476" s="22" t="s">
        <v>50</v>
      </c>
      <c r="T2476" s="22" t="s">
        <v>83</v>
      </c>
      <c r="U2476" s="22" t="s">
        <v>70</v>
      </c>
      <c r="V2476" s="22" t="s">
        <v>102</v>
      </c>
      <c r="W2476" s="22" t="s">
        <v>64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  <c r="AU2476" s="22" t="s">
        <v>3240</v>
      </c>
    </row>
    <row r="2477" spans="1:47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3480</v>
      </c>
      <c r="K2477" s="29" t="s">
        <v>579</v>
      </c>
      <c r="L2477" s="17" t="s">
        <v>92</v>
      </c>
      <c r="M2477" s="13" t="s">
        <v>60</v>
      </c>
      <c r="N2477" s="13">
        <v>1</v>
      </c>
      <c r="O2477" s="22"/>
      <c r="P2477" s="33" t="str">
        <f t="shared" si="739"/>
        <v>MAIN UNIT</v>
      </c>
      <c r="Q2477" s="22" t="s">
        <v>61</v>
      </c>
      <c r="R2477" s="22" t="s">
        <v>62</v>
      </c>
      <c r="S2477" s="22" t="s">
        <v>50</v>
      </c>
      <c r="T2477" s="22" t="s">
        <v>101</v>
      </c>
      <c r="U2477" s="22" t="s">
        <v>70</v>
      </c>
      <c r="V2477" s="22" t="s">
        <v>102</v>
      </c>
      <c r="W2477" s="22" t="s">
        <v>64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  <c r="AU2477" s="22" t="s">
        <v>3240</v>
      </c>
    </row>
    <row r="2478" spans="1:47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3480</v>
      </c>
      <c r="K2478" s="29" t="s">
        <v>579</v>
      </c>
      <c r="L2478" s="17" t="s">
        <v>92</v>
      </c>
      <c r="M2478" s="13" t="s">
        <v>60</v>
      </c>
      <c r="N2478" s="13">
        <v>1</v>
      </c>
      <c r="O2478" s="22"/>
      <c r="P2478" s="33" t="str">
        <f t="shared" si="739"/>
        <v>MAIN UNIT</v>
      </c>
      <c r="Q2478" s="22" t="s">
        <v>61</v>
      </c>
      <c r="R2478" s="22" t="s">
        <v>62</v>
      </c>
      <c r="S2478" s="22" t="s">
        <v>50</v>
      </c>
      <c r="T2478" s="22" t="s">
        <v>101</v>
      </c>
      <c r="U2478" s="22" t="s">
        <v>70</v>
      </c>
      <c r="V2478" s="22" t="s">
        <v>102</v>
      </c>
      <c r="W2478" s="22" t="s">
        <v>64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  <c r="AU2478" s="22" t="s">
        <v>3240</v>
      </c>
    </row>
    <row r="2479" spans="1:47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3480</v>
      </c>
      <c r="K2479" s="29" t="s">
        <v>579</v>
      </c>
      <c r="L2479" s="17" t="s">
        <v>2620</v>
      </c>
      <c r="M2479" s="13" t="s">
        <v>60</v>
      </c>
      <c r="N2479" s="13">
        <v>1</v>
      </c>
      <c r="O2479" s="22"/>
      <c r="P2479" s="33" t="str">
        <f t="shared" si="739"/>
        <v>MAIN UNIT</v>
      </c>
      <c r="Q2479" s="22" t="s">
        <v>61</v>
      </c>
      <c r="R2479" s="22" t="s">
        <v>2055</v>
      </c>
      <c r="S2479" s="22" t="s">
        <v>50</v>
      </c>
      <c r="T2479" s="22" t="s">
        <v>101</v>
      </c>
      <c r="U2479" s="22" t="s">
        <v>70</v>
      </c>
      <c r="V2479" s="22" t="s">
        <v>102</v>
      </c>
      <c r="W2479" s="22" t="s">
        <v>64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  <c r="AU2479" s="22" t="s">
        <v>3240</v>
      </c>
    </row>
    <row r="2480" spans="1:47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3172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3488</v>
      </c>
      <c r="K2480" s="29" t="s">
        <v>3448</v>
      </c>
      <c r="L2480" s="17" t="s">
        <v>2620</v>
      </c>
      <c r="M2480" s="13" t="s">
        <v>60</v>
      </c>
      <c r="N2480" s="13">
        <v>1</v>
      </c>
      <c r="O2480" s="22"/>
      <c r="P2480" s="202" t="str">
        <f t="shared" si="739"/>
        <v>MAIN UNIT</v>
      </c>
      <c r="Q2480" s="22" t="s">
        <v>61</v>
      </c>
      <c r="R2480" s="22" t="s">
        <v>2055</v>
      </c>
      <c r="S2480" s="22" t="s">
        <v>49</v>
      </c>
      <c r="T2480" s="22" t="s">
        <v>78</v>
      </c>
      <c r="U2480" s="22" t="s">
        <v>78</v>
      </c>
      <c r="V2480" s="22" t="s">
        <v>80</v>
      </c>
      <c r="W2480" s="22" t="s">
        <v>109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  <c r="AU2480" s="22" t="s">
        <v>3751</v>
      </c>
    </row>
    <row r="2481" spans="1:47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54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2253</v>
      </c>
      <c r="K2481" s="155" t="s">
        <v>2254</v>
      </c>
      <c r="L2481" s="17" t="s">
        <v>67</v>
      </c>
      <c r="M2481" s="13" t="s">
        <v>60</v>
      </c>
      <c r="N2481" s="13">
        <v>1</v>
      </c>
      <c r="O2481" s="13"/>
      <c r="P2481" s="33" t="str">
        <f t="shared" si="739"/>
        <v>MAIN UNIT</v>
      </c>
      <c r="Q2481" s="13" t="s">
        <v>61</v>
      </c>
      <c r="R2481" s="13" t="s">
        <v>62</v>
      </c>
      <c r="S2481" s="13" t="s">
        <v>50</v>
      </c>
      <c r="T2481" s="13" t="s">
        <v>101</v>
      </c>
      <c r="U2481" s="13" t="s">
        <v>70</v>
      </c>
      <c r="V2481" s="13" t="s">
        <v>102</v>
      </c>
      <c r="W2481" s="13" t="s">
        <v>64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  <c r="AU2481" s="22" t="s">
        <v>3240</v>
      </c>
    </row>
    <row r="2482" spans="1:47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54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2253</v>
      </c>
      <c r="K2482" s="155" t="s">
        <v>2254</v>
      </c>
      <c r="L2482" s="17" t="s">
        <v>92</v>
      </c>
      <c r="M2482" s="13" t="s">
        <v>60</v>
      </c>
      <c r="N2482" s="13">
        <v>1</v>
      </c>
      <c r="O2482" s="13"/>
      <c r="P2482" s="33" t="str">
        <f t="shared" si="739"/>
        <v>MAIN UNIT</v>
      </c>
      <c r="Q2482" s="13" t="s">
        <v>61</v>
      </c>
      <c r="R2482" s="13" t="s">
        <v>62</v>
      </c>
      <c r="S2482" s="13" t="s">
        <v>50</v>
      </c>
      <c r="T2482" s="13" t="s">
        <v>101</v>
      </c>
      <c r="U2482" s="13" t="s">
        <v>70</v>
      </c>
      <c r="V2482" s="13" t="s">
        <v>102</v>
      </c>
      <c r="W2482" s="13" t="s">
        <v>64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  <c r="AU2482" s="22" t="s">
        <v>3240</v>
      </c>
    </row>
    <row r="2483" spans="1:47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54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2253</v>
      </c>
      <c r="K2483" s="155" t="s">
        <v>2254</v>
      </c>
      <c r="L2483" s="17" t="s">
        <v>92</v>
      </c>
      <c r="M2483" s="13" t="s">
        <v>60</v>
      </c>
      <c r="N2483" s="13">
        <v>1</v>
      </c>
      <c r="O2483" s="13"/>
      <c r="P2483" s="33" t="str">
        <f t="shared" si="739"/>
        <v>MAIN UNIT</v>
      </c>
      <c r="Q2483" s="13" t="s">
        <v>61</v>
      </c>
      <c r="R2483" s="13" t="s">
        <v>62</v>
      </c>
      <c r="S2483" s="13" t="s">
        <v>50</v>
      </c>
      <c r="T2483" s="13" t="s">
        <v>101</v>
      </c>
      <c r="U2483" s="13" t="s">
        <v>70</v>
      </c>
      <c r="V2483" s="13" t="s">
        <v>102</v>
      </c>
      <c r="W2483" s="13" t="s">
        <v>64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  <c r="AU2483" s="22" t="s">
        <v>3240</v>
      </c>
    </row>
    <row r="2484" spans="1:47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54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2253</v>
      </c>
      <c r="K2484" s="155" t="s">
        <v>2254</v>
      </c>
      <c r="L2484" s="17" t="s">
        <v>2609</v>
      </c>
      <c r="M2484" s="13" t="s">
        <v>2607</v>
      </c>
      <c r="N2484" s="13">
        <v>1</v>
      </c>
      <c r="O2484" s="13"/>
      <c r="P2484" s="33" t="str">
        <f t="shared" si="739"/>
        <v>MAIN UNIT</v>
      </c>
      <c r="Q2484" s="13" t="s">
        <v>61</v>
      </c>
      <c r="R2484" s="13" t="s">
        <v>2055</v>
      </c>
      <c r="S2484" s="13" t="s">
        <v>50</v>
      </c>
      <c r="T2484" s="13" t="s">
        <v>101</v>
      </c>
      <c r="U2484" s="13" t="s">
        <v>70</v>
      </c>
      <c r="V2484" s="13" t="s">
        <v>102</v>
      </c>
      <c r="W2484" s="13" t="s">
        <v>64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  <c r="AU2484" s="22" t="s">
        <v>3240</v>
      </c>
    </row>
    <row r="2485" spans="1:47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54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2253</v>
      </c>
      <c r="K2485" s="155" t="s">
        <v>2254</v>
      </c>
      <c r="L2485" s="17" t="s">
        <v>2609</v>
      </c>
      <c r="M2485" s="13" t="s">
        <v>2607</v>
      </c>
      <c r="N2485" s="13">
        <v>1</v>
      </c>
      <c r="O2485" s="13"/>
      <c r="P2485" s="33" t="str">
        <f t="shared" si="739"/>
        <v>MAIN UNIT</v>
      </c>
      <c r="Q2485" s="13" t="s">
        <v>61</v>
      </c>
      <c r="R2485" s="13" t="s">
        <v>2055</v>
      </c>
      <c r="S2485" s="13" t="s">
        <v>50</v>
      </c>
      <c r="T2485" s="13" t="s">
        <v>101</v>
      </c>
      <c r="U2485" s="13" t="s">
        <v>70</v>
      </c>
      <c r="V2485" s="13" t="s">
        <v>102</v>
      </c>
      <c r="W2485" s="13" t="s">
        <v>64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  <c r="AU2485" s="22" t="s">
        <v>3240</v>
      </c>
    </row>
    <row r="2486" spans="1:47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54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2267</v>
      </c>
      <c r="K2486" s="155" t="s">
        <v>2268</v>
      </c>
      <c r="L2486" s="17" t="s">
        <v>92</v>
      </c>
      <c r="M2486" s="13" t="s">
        <v>60</v>
      </c>
      <c r="N2486" s="13">
        <v>1</v>
      </c>
      <c r="O2486" s="13"/>
      <c r="P2486" s="33" t="str">
        <f t="shared" si="739"/>
        <v>MAIN UNIT</v>
      </c>
      <c r="Q2486" s="13" t="s">
        <v>61</v>
      </c>
      <c r="R2486" s="13" t="s">
        <v>62</v>
      </c>
      <c r="S2486" s="13" t="s">
        <v>50</v>
      </c>
      <c r="T2486" s="13" t="s">
        <v>101</v>
      </c>
      <c r="U2486" s="13" t="s">
        <v>70</v>
      </c>
      <c r="V2486" s="13" t="s">
        <v>102</v>
      </c>
      <c r="W2486" s="13" t="s">
        <v>64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  <c r="AU2486" s="22" t="s">
        <v>3240</v>
      </c>
    </row>
    <row r="2487" spans="1:47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54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2279</v>
      </c>
      <c r="K2487" s="155" t="s">
        <v>2268</v>
      </c>
      <c r="L2487" s="17" t="s">
        <v>92</v>
      </c>
      <c r="M2487" s="13" t="s">
        <v>60</v>
      </c>
      <c r="N2487" s="13">
        <v>1</v>
      </c>
      <c r="O2487" s="13"/>
      <c r="P2487" s="33" t="str">
        <f t="shared" si="739"/>
        <v>MAIN UNIT</v>
      </c>
      <c r="Q2487" s="13" t="s">
        <v>61</v>
      </c>
      <c r="R2487" s="13" t="s">
        <v>62</v>
      </c>
      <c r="S2487" s="13" t="s">
        <v>50</v>
      </c>
      <c r="T2487" s="13" t="s">
        <v>101</v>
      </c>
      <c r="U2487" s="13" t="s">
        <v>70</v>
      </c>
      <c r="V2487" s="13" t="s">
        <v>102</v>
      </c>
      <c r="W2487" s="13" t="s">
        <v>64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  <c r="AU2487" s="22" t="s">
        <v>3240</v>
      </c>
    </row>
    <row r="2488" spans="1:47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54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2279</v>
      </c>
      <c r="K2488" s="155" t="s">
        <v>2268</v>
      </c>
      <c r="L2488" s="17" t="s">
        <v>92</v>
      </c>
      <c r="M2488" s="13" t="s">
        <v>60</v>
      </c>
      <c r="N2488" s="13">
        <v>1</v>
      </c>
      <c r="O2488" s="13"/>
      <c r="P2488" s="33" t="str">
        <f t="shared" si="739"/>
        <v>MAIN UNIT</v>
      </c>
      <c r="Q2488" s="13" t="s">
        <v>61</v>
      </c>
      <c r="R2488" s="13" t="s">
        <v>62</v>
      </c>
      <c r="S2488" s="13" t="s">
        <v>50</v>
      </c>
      <c r="T2488" s="13" t="s">
        <v>101</v>
      </c>
      <c r="U2488" s="13" t="s">
        <v>70</v>
      </c>
      <c r="V2488" s="13" t="s">
        <v>102</v>
      </c>
      <c r="W2488" s="13" t="s">
        <v>64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  <c r="AU2488" s="22" t="s">
        <v>3240</v>
      </c>
    </row>
    <row r="2489" spans="1:47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54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2279</v>
      </c>
      <c r="K2489" s="155" t="s">
        <v>2268</v>
      </c>
      <c r="L2489" s="17" t="s">
        <v>92</v>
      </c>
      <c r="M2489" s="13" t="s">
        <v>60</v>
      </c>
      <c r="N2489" s="13">
        <v>1</v>
      </c>
      <c r="O2489" s="13"/>
      <c r="P2489" s="33" t="str">
        <f t="shared" si="739"/>
        <v>MAIN UNIT</v>
      </c>
      <c r="Q2489" s="13" t="s">
        <v>61</v>
      </c>
      <c r="R2489" s="13" t="s">
        <v>62</v>
      </c>
      <c r="S2489" s="13" t="s">
        <v>50</v>
      </c>
      <c r="T2489" s="13" t="s">
        <v>101</v>
      </c>
      <c r="U2489" s="13" t="s">
        <v>70</v>
      </c>
      <c r="V2489" s="13" t="s">
        <v>102</v>
      </c>
      <c r="W2489" s="13" t="s">
        <v>64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  <c r="AU2489" s="22" t="s">
        <v>3240</v>
      </c>
    </row>
    <row r="2490" spans="1:47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54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2279</v>
      </c>
      <c r="K2490" s="155" t="s">
        <v>2268</v>
      </c>
      <c r="L2490" s="17" t="s">
        <v>67</v>
      </c>
      <c r="M2490" s="13" t="s">
        <v>60</v>
      </c>
      <c r="N2490" s="13">
        <v>1</v>
      </c>
      <c r="O2490" s="13"/>
      <c r="P2490" s="33" t="str">
        <f t="shared" si="739"/>
        <v>MAIN UNIT</v>
      </c>
      <c r="Q2490" s="13" t="s">
        <v>61</v>
      </c>
      <c r="R2490" s="13" t="s">
        <v>62</v>
      </c>
      <c r="S2490" s="13" t="s">
        <v>50</v>
      </c>
      <c r="T2490" s="13" t="s">
        <v>101</v>
      </c>
      <c r="U2490" s="13" t="s">
        <v>70</v>
      </c>
      <c r="V2490" s="13" t="s">
        <v>102</v>
      </c>
      <c r="W2490" s="13" t="s">
        <v>64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  <c r="AU2490" s="22" t="s">
        <v>3240</v>
      </c>
    </row>
    <row r="2491" spans="1:47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41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81</v>
      </c>
      <c r="K2491" s="155" t="s">
        <v>82</v>
      </c>
      <c r="L2491" s="17" t="s">
        <v>77</v>
      </c>
      <c r="M2491" s="13" t="s">
        <v>60</v>
      </c>
      <c r="N2491" s="13">
        <v>1</v>
      </c>
      <c r="O2491" s="13"/>
      <c r="P2491" s="33" t="str">
        <f t="shared" si="739"/>
        <v>MAIN UNIT</v>
      </c>
      <c r="Q2491" s="13" t="s">
        <v>61</v>
      </c>
      <c r="R2491" s="13" t="s">
        <v>62</v>
      </c>
      <c r="S2491" s="13" t="s">
        <v>50</v>
      </c>
      <c r="T2491" s="13" t="s">
        <v>83</v>
      </c>
      <c r="U2491" s="13" t="s">
        <v>70</v>
      </c>
      <c r="V2491" s="13" t="s">
        <v>84</v>
      </c>
      <c r="W2491" s="13" t="s">
        <v>64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85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  <c r="AU2491" s="22" t="s">
        <v>3240</v>
      </c>
    </row>
    <row r="2492" spans="1:47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53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1845</v>
      </c>
      <c r="K2492" s="155" t="s">
        <v>82</v>
      </c>
      <c r="L2492" s="17" t="s">
        <v>92</v>
      </c>
      <c r="M2492" s="13" t="s">
        <v>60</v>
      </c>
      <c r="N2492" s="13">
        <v>1</v>
      </c>
      <c r="O2492" s="13"/>
      <c r="P2492" s="33" t="str">
        <f t="shared" si="739"/>
        <v>MAIN UNIT</v>
      </c>
      <c r="Q2492" s="13" t="s">
        <v>61</v>
      </c>
      <c r="R2492" s="13" t="s">
        <v>62</v>
      </c>
      <c r="S2492" s="13" t="s">
        <v>50</v>
      </c>
      <c r="T2492" s="13" t="s">
        <v>83</v>
      </c>
      <c r="U2492" s="13" t="s">
        <v>89</v>
      </c>
      <c r="V2492" s="13" t="s">
        <v>84</v>
      </c>
      <c r="W2492" s="13" t="s">
        <v>64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  <c r="AU2492" s="22" t="s">
        <v>3240</v>
      </c>
    </row>
    <row r="2493" spans="1:47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54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1845</v>
      </c>
      <c r="K2493" s="155" t="s">
        <v>82</v>
      </c>
      <c r="L2493" s="17" t="s">
        <v>67</v>
      </c>
      <c r="M2493" s="13" t="s">
        <v>60</v>
      </c>
      <c r="N2493" s="13">
        <v>1</v>
      </c>
      <c r="O2493" s="13"/>
      <c r="P2493" s="33" t="str">
        <f t="shared" si="739"/>
        <v>MAIN UNIT</v>
      </c>
      <c r="Q2493" s="13" t="s">
        <v>61</v>
      </c>
      <c r="R2493" s="13" t="s">
        <v>62</v>
      </c>
      <c r="S2493" s="13" t="s">
        <v>50</v>
      </c>
      <c r="T2493" s="13" t="s">
        <v>83</v>
      </c>
      <c r="U2493" s="13" t="s">
        <v>89</v>
      </c>
      <c r="V2493" s="13" t="s">
        <v>84</v>
      </c>
      <c r="W2493" s="13" t="s">
        <v>64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  <c r="AU2493" s="22" t="s">
        <v>3240</v>
      </c>
    </row>
    <row r="2494" spans="1:47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3153</v>
      </c>
      <c r="K2494" s="29" t="s">
        <v>3154</v>
      </c>
      <c r="L2494" s="17" t="s">
        <v>2620</v>
      </c>
      <c r="M2494" s="22" t="s">
        <v>60</v>
      </c>
      <c r="N2494" s="22">
        <v>1</v>
      </c>
      <c r="O2494" s="22"/>
      <c r="P2494" s="33" t="str">
        <f t="shared" si="739"/>
        <v>MAIN UNIT</v>
      </c>
      <c r="Q2494" s="13" t="s">
        <v>61</v>
      </c>
      <c r="R2494" s="22" t="s">
        <v>2055</v>
      </c>
      <c r="S2494" s="22" t="s">
        <v>50</v>
      </c>
      <c r="T2494" s="22" t="s">
        <v>168</v>
      </c>
      <c r="U2494" s="22" t="s">
        <v>89</v>
      </c>
      <c r="V2494" s="22" t="s">
        <v>84</v>
      </c>
      <c r="W2494" s="22" t="s">
        <v>64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21241742.157380536</v>
      </c>
      <c r="AJ2494" s="27">
        <f t="shared" si="731"/>
        <v>2987081.1613773629</v>
      </c>
      <c r="AK2494" s="28">
        <f t="shared" si="732"/>
        <v>0.14062317201884914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  <c r="AU2494" s="22" t="s">
        <v>3240</v>
      </c>
    </row>
    <row r="2495" spans="1:47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54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2293</v>
      </c>
      <c r="K2495" s="155" t="s">
        <v>2294</v>
      </c>
      <c r="L2495" s="17" t="s">
        <v>67</v>
      </c>
      <c r="M2495" s="13" t="s">
        <v>60</v>
      </c>
      <c r="N2495" s="13">
        <v>1</v>
      </c>
      <c r="O2495" s="13"/>
      <c r="P2495" s="33" t="str">
        <f t="shared" si="739"/>
        <v>MAIN UNIT</v>
      </c>
      <c r="Q2495" s="13" t="s">
        <v>68</v>
      </c>
      <c r="R2495" s="13" t="s">
        <v>62</v>
      </c>
      <c r="S2495" s="13" t="s">
        <v>50</v>
      </c>
      <c r="T2495" s="13" t="s">
        <v>2295</v>
      </c>
      <c r="U2495" s="13" t="s">
        <v>70</v>
      </c>
      <c r="V2495" s="13" t="s">
        <v>102</v>
      </c>
      <c r="W2495" s="13" t="s">
        <v>901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  <c r="AU2495" s="22" t="s">
        <v>3240</v>
      </c>
    </row>
    <row r="2496" spans="1:47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54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2293</v>
      </c>
      <c r="K2496" s="155" t="s">
        <v>2294</v>
      </c>
      <c r="L2496" s="17" t="s">
        <v>92</v>
      </c>
      <c r="M2496" s="13" t="s">
        <v>60</v>
      </c>
      <c r="N2496" s="13">
        <v>1</v>
      </c>
      <c r="O2496" s="13"/>
      <c r="P2496" s="33" t="str">
        <f t="shared" si="739"/>
        <v>MAIN UNIT</v>
      </c>
      <c r="Q2496" s="13" t="s">
        <v>68</v>
      </c>
      <c r="R2496" s="13" t="s">
        <v>62</v>
      </c>
      <c r="S2496" s="13" t="s">
        <v>50</v>
      </c>
      <c r="T2496" s="13" t="s">
        <v>2295</v>
      </c>
      <c r="U2496" s="13" t="s">
        <v>70</v>
      </c>
      <c r="V2496" s="13" t="s">
        <v>102</v>
      </c>
      <c r="W2496" s="13" t="s">
        <v>901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  <c r="AU2496" s="22" t="s">
        <v>3240</v>
      </c>
    </row>
    <row r="2497" spans="1:47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54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2293</v>
      </c>
      <c r="K2497" s="155" t="s">
        <v>2294</v>
      </c>
      <c r="L2497" s="17" t="s">
        <v>2620</v>
      </c>
      <c r="M2497" s="13" t="s">
        <v>60</v>
      </c>
      <c r="N2497" s="13">
        <v>1</v>
      </c>
      <c r="O2497" s="13"/>
      <c r="P2497" s="33" t="str">
        <f t="shared" si="739"/>
        <v>MAIN UNIT</v>
      </c>
      <c r="Q2497" s="13" t="s">
        <v>68</v>
      </c>
      <c r="R2497" s="13" t="s">
        <v>2055</v>
      </c>
      <c r="S2497" s="13" t="s">
        <v>50</v>
      </c>
      <c r="T2497" s="13" t="s">
        <v>2295</v>
      </c>
      <c r="U2497" s="13" t="s">
        <v>70</v>
      </c>
      <c r="V2497" s="13" t="s">
        <v>102</v>
      </c>
      <c r="W2497" s="13" t="s">
        <v>901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  <c r="AU2497" s="22" t="s">
        <v>3240</v>
      </c>
    </row>
    <row r="2498" spans="1:47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54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2293</v>
      </c>
      <c r="K2498" s="155" t="s">
        <v>2294</v>
      </c>
      <c r="L2498" s="17" t="s">
        <v>2780</v>
      </c>
      <c r="M2498" s="13" t="s">
        <v>60</v>
      </c>
      <c r="N2498" s="13">
        <v>1</v>
      </c>
      <c r="O2498" s="13"/>
      <c r="P2498" s="33" t="str">
        <f t="shared" si="739"/>
        <v>MAIN UNIT</v>
      </c>
      <c r="Q2498" s="13" t="s">
        <v>68</v>
      </c>
      <c r="R2498" s="13" t="s">
        <v>2055</v>
      </c>
      <c r="S2498" s="13" t="s">
        <v>50</v>
      </c>
      <c r="T2498" s="13" t="s">
        <v>2295</v>
      </c>
      <c r="U2498" s="13" t="s">
        <v>70</v>
      </c>
      <c r="V2498" s="13" t="s">
        <v>102</v>
      </c>
      <c r="W2498" s="13" t="s">
        <v>901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  <c r="AU2498" s="22" t="s">
        <v>3240</v>
      </c>
    </row>
    <row r="2499" spans="1:47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54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3018</v>
      </c>
      <c r="K2499" s="155" t="s">
        <v>2294</v>
      </c>
      <c r="L2499" s="17" t="s">
        <v>2609</v>
      </c>
      <c r="M2499" s="13" t="s">
        <v>2607</v>
      </c>
      <c r="N2499" s="13">
        <v>1</v>
      </c>
      <c r="O2499" s="13"/>
      <c r="P2499" s="33" t="str">
        <f t="shared" si="739"/>
        <v>MAIN UNIT</v>
      </c>
      <c r="Q2499" s="13" t="s">
        <v>68</v>
      </c>
      <c r="R2499" s="13" t="s">
        <v>2055</v>
      </c>
      <c r="S2499" s="13" t="s">
        <v>50</v>
      </c>
      <c r="T2499" s="13" t="s">
        <v>2295</v>
      </c>
      <c r="U2499" s="13" t="s">
        <v>70</v>
      </c>
      <c r="V2499" s="13" t="s">
        <v>102</v>
      </c>
      <c r="W2499" s="13" t="s">
        <v>901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  <c r="AU2499" s="22" t="s">
        <v>3240</v>
      </c>
    </row>
    <row r="2500" spans="1:47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54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3018</v>
      </c>
      <c r="K2500" s="155" t="s">
        <v>2294</v>
      </c>
      <c r="L2500" s="17" t="s">
        <v>3019</v>
      </c>
      <c r="M2500" s="13" t="s">
        <v>377</v>
      </c>
      <c r="N2500" s="13">
        <v>1</v>
      </c>
      <c r="O2500" s="13"/>
      <c r="P2500" s="33" t="str">
        <f t="shared" si="739"/>
        <v>MAIN UNIT</v>
      </c>
      <c r="Q2500" s="13" t="s">
        <v>68</v>
      </c>
      <c r="R2500" s="13" t="s">
        <v>2055</v>
      </c>
      <c r="S2500" s="13" t="s">
        <v>50</v>
      </c>
      <c r="T2500" s="13" t="s">
        <v>2295</v>
      </c>
      <c r="U2500" s="13" t="s">
        <v>70</v>
      </c>
      <c r="V2500" s="13" t="s">
        <v>102</v>
      </c>
      <c r="W2500" s="13" t="s">
        <v>901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  <c r="AU2500" s="22" t="s">
        <v>3240</v>
      </c>
    </row>
    <row r="2501" spans="1:47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54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3018</v>
      </c>
      <c r="K2501" s="155" t="s">
        <v>2294</v>
      </c>
      <c r="L2501" s="17" t="s">
        <v>3020</v>
      </c>
      <c r="M2501" s="13" t="s">
        <v>377</v>
      </c>
      <c r="N2501" s="13">
        <v>1</v>
      </c>
      <c r="O2501" s="13"/>
      <c r="P2501" s="33" t="str">
        <f t="shared" si="739"/>
        <v>MAIN UNIT</v>
      </c>
      <c r="Q2501" s="13" t="s">
        <v>68</v>
      </c>
      <c r="R2501" s="13" t="s">
        <v>2055</v>
      </c>
      <c r="S2501" s="13" t="s">
        <v>50</v>
      </c>
      <c r="T2501" s="13" t="s">
        <v>2295</v>
      </c>
      <c r="U2501" s="13" t="s">
        <v>70</v>
      </c>
      <c r="V2501" s="13" t="s">
        <v>102</v>
      </c>
      <c r="W2501" s="13" t="s">
        <v>901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  <c r="AU2501" s="22" t="s">
        <v>3240</v>
      </c>
    </row>
    <row r="2502" spans="1:47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54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3018</v>
      </c>
      <c r="K2502" s="155" t="s">
        <v>2294</v>
      </c>
      <c r="L2502" s="17" t="s">
        <v>3021</v>
      </c>
      <c r="M2502" s="13" t="s">
        <v>377</v>
      </c>
      <c r="N2502" s="13">
        <v>1</v>
      </c>
      <c r="O2502" s="13"/>
      <c r="P2502" s="33" t="str">
        <f t="shared" si="739"/>
        <v>MAIN UNIT</v>
      </c>
      <c r="Q2502" s="13" t="s">
        <v>68</v>
      </c>
      <c r="R2502" s="13" t="s">
        <v>2055</v>
      </c>
      <c r="S2502" s="13" t="s">
        <v>50</v>
      </c>
      <c r="T2502" s="13" t="s">
        <v>2295</v>
      </c>
      <c r="U2502" s="13" t="s">
        <v>70</v>
      </c>
      <c r="V2502" s="13" t="s">
        <v>102</v>
      </c>
      <c r="W2502" s="13" t="s">
        <v>901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  <c r="AU2502" s="22" t="s">
        <v>3240</v>
      </c>
    </row>
    <row r="2503" spans="1:47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54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3018</v>
      </c>
      <c r="K2503" s="155" t="s">
        <v>2294</v>
      </c>
      <c r="L2503" s="17" t="s">
        <v>2980</v>
      </c>
      <c r="M2503" s="13" t="s">
        <v>377</v>
      </c>
      <c r="N2503" s="13">
        <v>1</v>
      </c>
      <c r="O2503" s="13"/>
      <c r="P2503" s="33" t="str">
        <f t="shared" si="739"/>
        <v>MAIN UNIT</v>
      </c>
      <c r="Q2503" s="13" t="s">
        <v>68</v>
      </c>
      <c r="R2503" s="13" t="s">
        <v>2055</v>
      </c>
      <c r="S2503" s="13" t="s">
        <v>50</v>
      </c>
      <c r="T2503" s="13" t="s">
        <v>2295</v>
      </c>
      <c r="U2503" s="13" t="s">
        <v>70</v>
      </c>
      <c r="V2503" s="13" t="s">
        <v>102</v>
      </c>
      <c r="W2503" s="13" t="s">
        <v>901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  <c r="AU2503" s="22" t="s">
        <v>3240</v>
      </c>
    </row>
    <row r="2504" spans="1:47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54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3018</v>
      </c>
      <c r="K2504" s="155" t="s">
        <v>2294</v>
      </c>
      <c r="L2504" s="17" t="s">
        <v>3022</v>
      </c>
      <c r="M2504" s="13" t="s">
        <v>377</v>
      </c>
      <c r="N2504" s="13">
        <v>1</v>
      </c>
      <c r="O2504" s="13"/>
      <c r="P2504" s="33" t="str">
        <f t="shared" si="739"/>
        <v>MAIN UNIT</v>
      </c>
      <c r="Q2504" s="13" t="s">
        <v>68</v>
      </c>
      <c r="R2504" s="13" t="s">
        <v>2055</v>
      </c>
      <c r="S2504" s="13" t="s">
        <v>50</v>
      </c>
      <c r="T2504" s="13" t="s">
        <v>2295</v>
      </c>
      <c r="U2504" s="13" t="s">
        <v>70</v>
      </c>
      <c r="V2504" s="13" t="s">
        <v>102</v>
      </c>
      <c r="W2504" s="13" t="s">
        <v>901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  <c r="AU2504" s="22" t="s">
        <v>3240</v>
      </c>
    </row>
    <row r="2505" spans="1:47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54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3018</v>
      </c>
      <c r="K2505" s="155" t="s">
        <v>2294</v>
      </c>
      <c r="L2505" s="17" t="s">
        <v>3022</v>
      </c>
      <c r="M2505" s="13" t="s">
        <v>377</v>
      </c>
      <c r="N2505" s="13">
        <v>1</v>
      </c>
      <c r="O2505" s="13"/>
      <c r="P2505" s="33" t="str">
        <f t="shared" si="739"/>
        <v>MAIN UNIT</v>
      </c>
      <c r="Q2505" s="13" t="s">
        <v>68</v>
      </c>
      <c r="R2505" s="13" t="s">
        <v>2055</v>
      </c>
      <c r="S2505" s="13" t="s">
        <v>50</v>
      </c>
      <c r="T2505" s="13" t="s">
        <v>2295</v>
      </c>
      <c r="U2505" s="13" t="s">
        <v>70</v>
      </c>
      <c r="V2505" s="13" t="s">
        <v>102</v>
      </c>
      <c r="W2505" s="13" t="s">
        <v>901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  <c r="AU2505" s="22" t="s">
        <v>3240</v>
      </c>
    </row>
    <row r="2506" spans="1:47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54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3023</v>
      </c>
      <c r="K2506" s="155" t="s">
        <v>2294</v>
      </c>
      <c r="L2506" s="17" t="s">
        <v>2837</v>
      </c>
      <c r="M2506" s="13" t="s">
        <v>2832</v>
      </c>
      <c r="N2506" s="13">
        <v>1</v>
      </c>
      <c r="O2506" s="13"/>
      <c r="P2506" s="33" t="str">
        <f t="shared" si="739"/>
        <v>MAIN UNIT</v>
      </c>
      <c r="Q2506" s="13" t="s">
        <v>68</v>
      </c>
      <c r="R2506" s="13" t="s">
        <v>2055</v>
      </c>
      <c r="S2506" s="13" t="s">
        <v>50</v>
      </c>
      <c r="T2506" s="13" t="s">
        <v>2295</v>
      </c>
      <c r="U2506" s="13" t="s">
        <v>70</v>
      </c>
      <c r="V2506" s="13" t="s">
        <v>102</v>
      </c>
      <c r="W2506" s="13" t="s">
        <v>901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  <c r="AU2506" s="22" t="s">
        <v>3240</v>
      </c>
    </row>
    <row r="2507" spans="1:47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55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2336</v>
      </c>
      <c r="K2507" s="155" t="s">
        <v>2337</v>
      </c>
      <c r="L2507" s="17" t="s">
        <v>92</v>
      </c>
      <c r="M2507" s="13" t="s">
        <v>60</v>
      </c>
      <c r="N2507" s="13">
        <v>1</v>
      </c>
      <c r="O2507" s="13"/>
      <c r="P2507" s="33" t="str">
        <f t="shared" si="739"/>
        <v>MAIN UNIT</v>
      </c>
      <c r="Q2507" s="13" t="s">
        <v>61</v>
      </c>
      <c r="R2507" s="13" t="s">
        <v>62</v>
      </c>
      <c r="S2507" s="13" t="s">
        <v>52</v>
      </c>
      <c r="T2507" s="13" t="s">
        <v>2338</v>
      </c>
      <c r="U2507" s="13" t="s">
        <v>2339</v>
      </c>
      <c r="V2507" s="13" t="s">
        <v>80</v>
      </c>
      <c r="W2507" s="13" t="s">
        <v>64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  <c r="AU2507" s="22" t="s">
        <v>3757</v>
      </c>
    </row>
    <row r="2508" spans="1:47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55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2336</v>
      </c>
      <c r="K2508" s="155" t="s">
        <v>2337</v>
      </c>
      <c r="L2508" s="17" t="s">
        <v>92</v>
      </c>
      <c r="M2508" s="13" t="s">
        <v>60</v>
      </c>
      <c r="N2508" s="13">
        <v>1</v>
      </c>
      <c r="O2508" s="13"/>
      <c r="P2508" s="33" t="str">
        <f t="shared" si="739"/>
        <v>MAIN UNIT</v>
      </c>
      <c r="Q2508" s="13" t="s">
        <v>61</v>
      </c>
      <c r="R2508" s="13" t="s">
        <v>62</v>
      </c>
      <c r="S2508" s="13" t="s">
        <v>52</v>
      </c>
      <c r="T2508" s="13" t="s">
        <v>2338</v>
      </c>
      <c r="U2508" s="13" t="s">
        <v>2339</v>
      </c>
      <c r="V2508" s="13" t="s">
        <v>80</v>
      </c>
      <c r="W2508" s="13" t="s">
        <v>64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  <c r="AU2508" s="22" t="s">
        <v>3757</v>
      </c>
    </row>
    <row r="2509" spans="1:47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55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2336</v>
      </c>
      <c r="K2509" s="155" t="s">
        <v>2337</v>
      </c>
      <c r="L2509" s="17" t="s">
        <v>92</v>
      </c>
      <c r="M2509" s="13" t="s">
        <v>60</v>
      </c>
      <c r="N2509" s="13">
        <v>1</v>
      </c>
      <c r="O2509" s="13"/>
      <c r="P2509" s="33" t="str">
        <f t="shared" si="739"/>
        <v>MAIN UNIT</v>
      </c>
      <c r="Q2509" s="13" t="s">
        <v>61</v>
      </c>
      <c r="R2509" s="13" t="s">
        <v>62</v>
      </c>
      <c r="S2509" s="13" t="s">
        <v>52</v>
      </c>
      <c r="T2509" s="13" t="s">
        <v>2338</v>
      </c>
      <c r="U2509" s="13" t="s">
        <v>2339</v>
      </c>
      <c r="V2509" s="13" t="s">
        <v>80</v>
      </c>
      <c r="W2509" s="13" t="s">
        <v>64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  <c r="AU2509" s="22" t="s">
        <v>3757</v>
      </c>
    </row>
    <row r="2510" spans="1:47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55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2336</v>
      </c>
      <c r="K2510" s="155" t="s">
        <v>2337</v>
      </c>
      <c r="L2510" s="17" t="s">
        <v>92</v>
      </c>
      <c r="M2510" s="13" t="s">
        <v>60</v>
      </c>
      <c r="N2510" s="13">
        <v>1</v>
      </c>
      <c r="O2510" s="13"/>
      <c r="P2510" s="33" t="str">
        <f t="shared" si="739"/>
        <v>MAIN UNIT</v>
      </c>
      <c r="Q2510" s="13" t="s">
        <v>61</v>
      </c>
      <c r="R2510" s="13" t="s">
        <v>62</v>
      </c>
      <c r="S2510" s="13" t="s">
        <v>52</v>
      </c>
      <c r="T2510" s="13" t="s">
        <v>2338</v>
      </c>
      <c r="U2510" s="13" t="s">
        <v>2339</v>
      </c>
      <c r="V2510" s="13" t="s">
        <v>80</v>
      </c>
      <c r="W2510" s="13" t="s">
        <v>64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  <c r="AU2510" s="22" t="s">
        <v>3757</v>
      </c>
    </row>
    <row r="2511" spans="1:47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55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2336</v>
      </c>
      <c r="K2511" s="155" t="s">
        <v>2337</v>
      </c>
      <c r="L2511" s="17" t="s">
        <v>92</v>
      </c>
      <c r="M2511" s="13" t="s">
        <v>60</v>
      </c>
      <c r="N2511" s="13">
        <v>1</v>
      </c>
      <c r="O2511" s="13"/>
      <c r="P2511" s="33" t="str">
        <f t="shared" si="739"/>
        <v>MAIN UNIT</v>
      </c>
      <c r="Q2511" s="13" t="s">
        <v>61</v>
      </c>
      <c r="R2511" s="13" t="s">
        <v>62</v>
      </c>
      <c r="S2511" s="13" t="s">
        <v>52</v>
      </c>
      <c r="T2511" s="13" t="s">
        <v>2338</v>
      </c>
      <c r="U2511" s="13" t="s">
        <v>2339</v>
      </c>
      <c r="V2511" s="13" t="s">
        <v>80</v>
      </c>
      <c r="W2511" s="13" t="s">
        <v>64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  <c r="AU2511" s="22" t="s">
        <v>3757</v>
      </c>
    </row>
    <row r="2512" spans="1:47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55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2336</v>
      </c>
      <c r="K2512" s="155" t="s">
        <v>2337</v>
      </c>
      <c r="L2512" s="17" t="s">
        <v>92</v>
      </c>
      <c r="M2512" s="13" t="s">
        <v>60</v>
      </c>
      <c r="N2512" s="13">
        <v>1</v>
      </c>
      <c r="O2512" s="13"/>
      <c r="P2512" s="33" t="str">
        <f t="shared" si="739"/>
        <v>MAIN UNIT</v>
      </c>
      <c r="Q2512" s="13" t="s">
        <v>61</v>
      </c>
      <c r="R2512" s="13" t="s">
        <v>62</v>
      </c>
      <c r="S2512" s="13" t="s">
        <v>52</v>
      </c>
      <c r="T2512" s="13" t="s">
        <v>2338</v>
      </c>
      <c r="U2512" s="13" t="s">
        <v>2339</v>
      </c>
      <c r="V2512" s="13" t="s">
        <v>80</v>
      </c>
      <c r="W2512" s="13" t="s">
        <v>64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  <c r="AU2512" s="22" t="s">
        <v>3757</v>
      </c>
    </row>
    <row r="2513" spans="1:47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55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2336</v>
      </c>
      <c r="K2513" s="155" t="s">
        <v>2337</v>
      </c>
      <c r="L2513" s="17" t="s">
        <v>67</v>
      </c>
      <c r="M2513" s="13" t="s">
        <v>60</v>
      </c>
      <c r="N2513" s="13">
        <v>1</v>
      </c>
      <c r="O2513" s="13"/>
      <c r="P2513" s="33" t="str">
        <f t="shared" si="739"/>
        <v>MAIN UNIT</v>
      </c>
      <c r="Q2513" s="13" t="s">
        <v>61</v>
      </c>
      <c r="R2513" s="13" t="s">
        <v>62</v>
      </c>
      <c r="S2513" s="13" t="s">
        <v>52</v>
      </c>
      <c r="T2513" s="13" t="s">
        <v>2338</v>
      </c>
      <c r="U2513" s="13" t="s">
        <v>2339</v>
      </c>
      <c r="V2513" s="13" t="s">
        <v>80</v>
      </c>
      <c r="W2513" s="13" t="s">
        <v>64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  <c r="AU2513" s="22" t="s">
        <v>3757</v>
      </c>
    </row>
    <row r="2514" spans="1:47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55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2336</v>
      </c>
      <c r="K2514" s="155" t="s">
        <v>2337</v>
      </c>
      <c r="L2514" s="17" t="s">
        <v>67</v>
      </c>
      <c r="M2514" s="13" t="s">
        <v>60</v>
      </c>
      <c r="N2514" s="13">
        <v>1</v>
      </c>
      <c r="O2514" s="13"/>
      <c r="P2514" s="33" t="str">
        <f t="shared" si="739"/>
        <v>MAIN UNIT</v>
      </c>
      <c r="Q2514" s="13" t="s">
        <v>61</v>
      </c>
      <c r="R2514" s="13" t="s">
        <v>62</v>
      </c>
      <c r="S2514" s="13" t="s">
        <v>52</v>
      </c>
      <c r="T2514" s="13" t="s">
        <v>2338</v>
      </c>
      <c r="U2514" s="13" t="s">
        <v>2339</v>
      </c>
      <c r="V2514" s="13" t="s">
        <v>80</v>
      </c>
      <c r="W2514" s="13" t="s">
        <v>64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  <c r="AU2514" s="22" t="s">
        <v>3757</v>
      </c>
    </row>
    <row r="2515" spans="1:47" s="12" customFormat="1">
      <c r="A2515" s="33" t="str">
        <f t="shared" si="744"/>
        <v>cancel</v>
      </c>
      <c r="B2515" s="152"/>
      <c r="C2515" s="152" t="s">
        <v>185</v>
      </c>
      <c r="D2515" s="33" t="str">
        <f t="shared" si="745"/>
        <v/>
      </c>
      <c r="E2515" s="33" t="s">
        <v>53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2631</v>
      </c>
      <c r="K2515" s="155" t="s">
        <v>2337</v>
      </c>
      <c r="L2515" s="17" t="s">
        <v>2632</v>
      </c>
      <c r="M2515" s="13"/>
      <c r="N2515" s="13">
        <v>0</v>
      </c>
      <c r="O2515" s="13"/>
      <c r="P2515" s="33" t="str">
        <f t="shared" si="739"/>
        <v/>
      </c>
      <c r="Q2515" s="13" t="s">
        <v>68</v>
      </c>
      <c r="R2515" s="13" t="s">
        <v>62</v>
      </c>
      <c r="S2515" s="13" t="s">
        <v>49</v>
      </c>
      <c r="T2515" s="13" t="s">
        <v>78</v>
      </c>
      <c r="U2515" s="13" t="s">
        <v>79</v>
      </c>
      <c r="V2515" s="13" t="s">
        <v>80</v>
      </c>
      <c r="W2515" s="13" t="s">
        <v>64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  <c r="AU2515" s="22" t="s">
        <v>3240</v>
      </c>
    </row>
    <row r="2516" spans="1:47" s="12" customFormat="1">
      <c r="A2516" s="33" t="str">
        <f t="shared" si="744"/>
        <v>cancel</v>
      </c>
      <c r="B2516" s="152"/>
      <c r="C2516" s="152" t="s">
        <v>185</v>
      </c>
      <c r="D2516" s="33" t="str">
        <f t="shared" si="745"/>
        <v/>
      </c>
      <c r="E2516" s="33" t="s">
        <v>185</v>
      </c>
      <c r="F2516" s="13" t="s">
        <v>185</v>
      </c>
      <c r="G2516" s="152" t="s">
        <v>185</v>
      </c>
      <c r="H2516" s="155"/>
      <c r="I2516" s="33" t="str">
        <f t="shared" si="746"/>
        <v>Cancel</v>
      </c>
      <c r="J2516" s="186" t="s">
        <v>2631</v>
      </c>
      <c r="K2516" s="155" t="s">
        <v>2337</v>
      </c>
      <c r="L2516" s="17" t="s">
        <v>67</v>
      </c>
      <c r="M2516" s="13" t="s">
        <v>60</v>
      </c>
      <c r="N2516" s="13">
        <v>1</v>
      </c>
      <c r="O2516" s="13"/>
      <c r="P2516" s="33" t="str">
        <f t="shared" si="739"/>
        <v>MAIN UNIT</v>
      </c>
      <c r="Q2516" s="13" t="s">
        <v>68</v>
      </c>
      <c r="R2516" s="13" t="s">
        <v>62</v>
      </c>
      <c r="S2516" s="13" t="s">
        <v>49</v>
      </c>
      <c r="T2516" s="13" t="s">
        <v>78</v>
      </c>
      <c r="U2516" s="13" t="s">
        <v>79</v>
      </c>
      <c r="V2516" s="13" t="s">
        <v>80</v>
      </c>
      <c r="W2516" s="13" t="s">
        <v>109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499582152.5142017</v>
      </c>
      <c r="AJ2516" s="19">
        <f t="shared" si="750"/>
        <v>59520528.679470733</v>
      </c>
      <c r="AK2516" s="20">
        <f t="shared" si="751"/>
        <v>0.11914062257814291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  <c r="AU2516" s="22" t="s">
        <v>3752</v>
      </c>
    </row>
    <row r="2517" spans="1:47" s="12" customFormat="1">
      <c r="A2517" s="33" t="str">
        <f t="shared" si="744"/>
        <v>cancel</v>
      </c>
      <c r="B2517" s="152"/>
      <c r="C2517" s="152" t="s">
        <v>185</v>
      </c>
      <c r="D2517" s="33" t="str">
        <f t="shared" si="745"/>
        <v/>
      </c>
      <c r="E2517" s="33" t="s">
        <v>185</v>
      </c>
      <c r="F2517" s="13" t="s">
        <v>185</v>
      </c>
      <c r="G2517" s="152" t="s">
        <v>185</v>
      </c>
      <c r="H2517" s="155"/>
      <c r="I2517" s="33" t="str">
        <f t="shared" si="746"/>
        <v>Cancel</v>
      </c>
      <c r="J2517" s="186" t="s">
        <v>2631</v>
      </c>
      <c r="K2517" s="155" t="s">
        <v>2337</v>
      </c>
      <c r="L2517" s="17" t="s">
        <v>67</v>
      </c>
      <c r="M2517" s="13" t="s">
        <v>60</v>
      </c>
      <c r="N2517" s="13">
        <v>3</v>
      </c>
      <c r="O2517" s="13"/>
      <c r="P2517" s="33" t="str">
        <f t="shared" si="739"/>
        <v>MAIN UNIT</v>
      </c>
      <c r="Q2517" s="13" t="s">
        <v>68</v>
      </c>
      <c r="R2517" s="13" t="s">
        <v>62</v>
      </c>
      <c r="S2517" s="13" t="s">
        <v>49</v>
      </c>
      <c r="T2517" s="13" t="s">
        <v>78</v>
      </c>
      <c r="U2517" s="13" t="s">
        <v>79</v>
      </c>
      <c r="V2517" s="13" t="s">
        <v>80</v>
      </c>
      <c r="W2517" s="13" t="s">
        <v>109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499582152.5142017</v>
      </c>
      <c r="AJ2517" s="19">
        <f t="shared" si="750"/>
        <v>59520528.679470733</v>
      </c>
      <c r="AK2517" s="20">
        <f t="shared" si="751"/>
        <v>0.11914062257814291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  <c r="AU2517" s="22" t="s">
        <v>3752</v>
      </c>
    </row>
    <row r="2518" spans="1:47" s="12" customFormat="1">
      <c r="A2518" s="33" t="str">
        <f t="shared" si="744"/>
        <v>cancel</v>
      </c>
      <c r="B2518" s="152"/>
      <c r="C2518" s="152" t="s">
        <v>185</v>
      </c>
      <c r="D2518" s="33" t="str">
        <f t="shared" si="745"/>
        <v/>
      </c>
      <c r="E2518" s="33" t="s">
        <v>185</v>
      </c>
      <c r="F2518" s="13" t="s">
        <v>185</v>
      </c>
      <c r="G2518" s="152" t="s">
        <v>185</v>
      </c>
      <c r="H2518" s="155"/>
      <c r="I2518" s="33" t="str">
        <f t="shared" si="746"/>
        <v>Cancel</v>
      </c>
      <c r="J2518" s="186" t="s">
        <v>2631</v>
      </c>
      <c r="K2518" s="155" t="s">
        <v>2337</v>
      </c>
      <c r="L2518" s="17" t="s">
        <v>92</v>
      </c>
      <c r="M2518" s="13" t="s">
        <v>60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68</v>
      </c>
      <c r="R2518" s="13" t="s">
        <v>62</v>
      </c>
      <c r="S2518" s="13" t="s">
        <v>49</v>
      </c>
      <c r="T2518" s="13" t="s">
        <v>78</v>
      </c>
      <c r="U2518" s="13" t="s">
        <v>79</v>
      </c>
      <c r="V2518" s="13" t="s">
        <v>80</v>
      </c>
      <c r="W2518" s="13" t="s">
        <v>109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499582152.5142017</v>
      </c>
      <c r="AJ2518" s="19">
        <f t="shared" si="750"/>
        <v>59520528.679470733</v>
      </c>
      <c r="AK2518" s="20">
        <f t="shared" si="751"/>
        <v>0.11914062257814291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  <c r="AU2518" s="22" t="s">
        <v>3752</v>
      </c>
    </row>
    <row r="2519" spans="1:47" s="12" customFormat="1">
      <c r="A2519" s="33" t="str">
        <f t="shared" si="744"/>
        <v>cancel</v>
      </c>
      <c r="B2519" s="152"/>
      <c r="C2519" s="152" t="s">
        <v>185</v>
      </c>
      <c r="D2519" s="33" t="str">
        <f t="shared" si="745"/>
        <v/>
      </c>
      <c r="E2519" s="33" t="s">
        <v>185</v>
      </c>
      <c r="F2519" s="13" t="s">
        <v>185</v>
      </c>
      <c r="G2519" s="152" t="s">
        <v>185</v>
      </c>
      <c r="H2519" s="155"/>
      <c r="I2519" s="33" t="str">
        <f t="shared" si="746"/>
        <v>Cancel</v>
      </c>
      <c r="J2519" s="186" t="s">
        <v>2631</v>
      </c>
      <c r="K2519" s="155" t="s">
        <v>2337</v>
      </c>
      <c r="L2519" s="17" t="s">
        <v>92</v>
      </c>
      <c r="M2519" s="13" t="s">
        <v>60</v>
      </c>
      <c r="N2519" s="13">
        <v>4</v>
      </c>
      <c r="O2519" s="13"/>
      <c r="P2519" s="33" t="str">
        <f t="shared" si="759"/>
        <v>MAIN UNIT</v>
      </c>
      <c r="Q2519" s="13" t="s">
        <v>68</v>
      </c>
      <c r="R2519" s="13" t="s">
        <v>62</v>
      </c>
      <c r="S2519" s="13" t="s">
        <v>49</v>
      </c>
      <c r="T2519" s="13" t="s">
        <v>78</v>
      </c>
      <c r="U2519" s="13" t="s">
        <v>79</v>
      </c>
      <c r="V2519" s="13" t="s">
        <v>80</v>
      </c>
      <c r="W2519" s="13" t="s">
        <v>109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499582152.5142017</v>
      </c>
      <c r="AJ2519" s="19">
        <f t="shared" si="750"/>
        <v>59520528.679470733</v>
      </c>
      <c r="AK2519" s="20">
        <f t="shared" si="751"/>
        <v>0.11914062257814291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  <c r="AU2519" s="22" t="s">
        <v>3752</v>
      </c>
    </row>
    <row r="2520" spans="1:47" s="12" customFormat="1">
      <c r="A2520" s="33" t="str">
        <f t="shared" si="744"/>
        <v>cancel</v>
      </c>
      <c r="B2520" s="152"/>
      <c r="C2520" s="152" t="s">
        <v>185</v>
      </c>
      <c r="D2520" s="33" t="str">
        <f t="shared" si="745"/>
        <v/>
      </c>
      <c r="E2520" s="33" t="s">
        <v>185</v>
      </c>
      <c r="F2520" s="13" t="s">
        <v>185</v>
      </c>
      <c r="G2520" s="152" t="s">
        <v>185</v>
      </c>
      <c r="H2520" s="155"/>
      <c r="I2520" s="33" t="str">
        <f t="shared" si="746"/>
        <v>Cancel</v>
      </c>
      <c r="J2520" s="186" t="s">
        <v>2631</v>
      </c>
      <c r="K2520" s="155" t="s">
        <v>2337</v>
      </c>
      <c r="L2520" s="17" t="s">
        <v>67</v>
      </c>
      <c r="M2520" s="13" t="s">
        <v>60</v>
      </c>
      <c r="N2520" s="13">
        <v>2</v>
      </c>
      <c r="O2520" s="13"/>
      <c r="P2520" s="33" t="str">
        <f t="shared" si="759"/>
        <v>MAIN UNIT</v>
      </c>
      <c r="Q2520" s="13" t="s">
        <v>68</v>
      </c>
      <c r="R2520" s="13" t="s">
        <v>62</v>
      </c>
      <c r="S2520" s="13" t="s">
        <v>49</v>
      </c>
      <c r="T2520" s="13" t="s">
        <v>78</v>
      </c>
      <c r="U2520" s="13" t="s">
        <v>79</v>
      </c>
      <c r="V2520" s="13" t="s">
        <v>80</v>
      </c>
      <c r="W2520" s="13" t="s">
        <v>109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499582152.5142017</v>
      </c>
      <c r="AJ2520" s="19">
        <f t="shared" si="750"/>
        <v>59520528.679470733</v>
      </c>
      <c r="AK2520" s="20">
        <f t="shared" si="751"/>
        <v>0.11914062257814291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  <c r="AU2520" s="22" t="s">
        <v>3752</v>
      </c>
    </row>
    <row r="2521" spans="1:47" s="12" customFormat="1">
      <c r="A2521" s="33" t="str">
        <f t="shared" si="744"/>
        <v>cancel</v>
      </c>
      <c r="B2521" s="152"/>
      <c r="C2521" s="152" t="s">
        <v>185</v>
      </c>
      <c r="D2521" s="33" t="str">
        <f t="shared" si="745"/>
        <v/>
      </c>
      <c r="E2521" s="33" t="s">
        <v>185</v>
      </c>
      <c r="F2521" s="13" t="s">
        <v>185</v>
      </c>
      <c r="G2521" s="152" t="s">
        <v>185</v>
      </c>
      <c r="H2521" s="155"/>
      <c r="I2521" s="33" t="str">
        <f t="shared" si="746"/>
        <v>Cancel</v>
      </c>
      <c r="J2521" s="186" t="s">
        <v>2631</v>
      </c>
      <c r="K2521" s="155" t="s">
        <v>2337</v>
      </c>
      <c r="L2521" s="17" t="s">
        <v>92</v>
      </c>
      <c r="M2521" s="13" t="s">
        <v>60</v>
      </c>
      <c r="N2521" s="13">
        <v>4</v>
      </c>
      <c r="O2521" s="13"/>
      <c r="P2521" s="33" t="str">
        <f t="shared" si="759"/>
        <v>MAIN UNIT</v>
      </c>
      <c r="Q2521" s="13" t="s">
        <v>68</v>
      </c>
      <c r="R2521" s="13" t="s">
        <v>62</v>
      </c>
      <c r="S2521" s="13" t="s">
        <v>49</v>
      </c>
      <c r="T2521" s="13" t="s">
        <v>78</v>
      </c>
      <c r="U2521" s="13" t="s">
        <v>79</v>
      </c>
      <c r="V2521" s="13" t="s">
        <v>80</v>
      </c>
      <c r="W2521" s="13" t="s">
        <v>109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499582152.5142017</v>
      </c>
      <c r="AJ2521" s="19">
        <f t="shared" si="750"/>
        <v>59520528.679470733</v>
      </c>
      <c r="AK2521" s="20">
        <f t="shared" si="751"/>
        <v>0.11914062257814291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  <c r="AU2521" s="22" t="s">
        <v>3752</v>
      </c>
    </row>
    <row r="2522" spans="1:47" s="12" customFormat="1">
      <c r="A2522" s="33" t="str">
        <f t="shared" si="744"/>
        <v>cancel</v>
      </c>
      <c r="B2522" s="152"/>
      <c r="C2522" s="152" t="s">
        <v>185</v>
      </c>
      <c r="D2522" s="33" t="str">
        <f t="shared" si="745"/>
        <v/>
      </c>
      <c r="E2522" s="33" t="s">
        <v>185</v>
      </c>
      <c r="F2522" s="13" t="s">
        <v>185</v>
      </c>
      <c r="G2522" s="152" t="s">
        <v>185</v>
      </c>
      <c r="H2522" s="155"/>
      <c r="I2522" s="33" t="str">
        <f t="shared" si="746"/>
        <v>Cancel</v>
      </c>
      <c r="J2522" s="186" t="s">
        <v>2631</v>
      </c>
      <c r="K2522" s="155" t="s">
        <v>2337</v>
      </c>
      <c r="L2522" s="17" t="s">
        <v>92</v>
      </c>
      <c r="M2522" s="13" t="s">
        <v>60</v>
      </c>
      <c r="N2522" s="13">
        <v>2</v>
      </c>
      <c r="O2522" s="13"/>
      <c r="P2522" s="33" t="str">
        <f t="shared" si="759"/>
        <v>MAIN UNIT</v>
      </c>
      <c r="Q2522" s="13" t="s">
        <v>68</v>
      </c>
      <c r="R2522" s="13" t="s">
        <v>62</v>
      </c>
      <c r="S2522" s="13" t="s">
        <v>49</v>
      </c>
      <c r="T2522" s="13" t="s">
        <v>78</v>
      </c>
      <c r="U2522" s="13" t="s">
        <v>79</v>
      </c>
      <c r="V2522" s="13" t="s">
        <v>80</v>
      </c>
      <c r="W2522" s="13" t="s">
        <v>109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499582152.5142017</v>
      </c>
      <c r="AJ2522" s="19">
        <f t="shared" si="750"/>
        <v>59520528.679470733</v>
      </c>
      <c r="AK2522" s="20">
        <f t="shared" si="751"/>
        <v>0.11914062257814291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  <c r="AU2522" s="22" t="s">
        <v>3752</v>
      </c>
    </row>
    <row r="2523" spans="1:47" s="12" customFormat="1">
      <c r="A2523" s="33" t="str">
        <f t="shared" si="744"/>
        <v>cancel</v>
      </c>
      <c r="B2523" s="152"/>
      <c r="C2523" s="152" t="s">
        <v>185</v>
      </c>
      <c r="D2523" s="33" t="str">
        <f t="shared" si="745"/>
        <v/>
      </c>
      <c r="E2523" s="33" t="s">
        <v>185</v>
      </c>
      <c r="F2523" s="13" t="s">
        <v>185</v>
      </c>
      <c r="G2523" s="152" t="s">
        <v>185</v>
      </c>
      <c r="H2523" s="155"/>
      <c r="I2523" s="33" t="str">
        <f t="shared" si="746"/>
        <v>Cancel</v>
      </c>
      <c r="J2523" s="186" t="s">
        <v>2631</v>
      </c>
      <c r="K2523" s="155" t="s">
        <v>2337</v>
      </c>
      <c r="L2523" s="17" t="s">
        <v>92</v>
      </c>
      <c r="M2523" s="13" t="s">
        <v>60</v>
      </c>
      <c r="N2523" s="13">
        <v>2</v>
      </c>
      <c r="O2523" s="13"/>
      <c r="P2523" s="33" t="str">
        <f t="shared" si="759"/>
        <v>MAIN UNIT</v>
      </c>
      <c r="Q2523" s="13" t="s">
        <v>68</v>
      </c>
      <c r="R2523" s="13" t="s">
        <v>62</v>
      </c>
      <c r="S2523" s="13" t="s">
        <v>49</v>
      </c>
      <c r="T2523" s="13" t="s">
        <v>78</v>
      </c>
      <c r="U2523" s="13" t="s">
        <v>79</v>
      </c>
      <c r="V2523" s="13" t="s">
        <v>80</v>
      </c>
      <c r="W2523" s="13" t="s">
        <v>109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499582152.5142017</v>
      </c>
      <c r="AJ2523" s="19">
        <f t="shared" si="750"/>
        <v>59520528.679470733</v>
      </c>
      <c r="AK2523" s="20">
        <f t="shared" si="751"/>
        <v>0.11914062257814291</v>
      </c>
      <c r="AL2523" s="17"/>
      <c r="AM2523" s="17"/>
      <c r="AN2523" s="17"/>
      <c r="AO2523" s="17" t="s">
        <v>1622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  <c r="AU2523" s="22" t="s">
        <v>3752</v>
      </c>
    </row>
    <row r="2524" spans="1:47" s="12" customFormat="1">
      <c r="A2524" s="33" t="str">
        <f t="shared" si="744"/>
        <v>cancel</v>
      </c>
      <c r="B2524" s="152"/>
      <c r="C2524" s="152" t="s">
        <v>185</v>
      </c>
      <c r="D2524" s="33" t="str">
        <f t="shared" si="745"/>
        <v/>
      </c>
      <c r="E2524" s="33" t="s">
        <v>185</v>
      </c>
      <c r="F2524" s="13" t="s">
        <v>185</v>
      </c>
      <c r="G2524" s="152" t="s">
        <v>185</v>
      </c>
      <c r="H2524" s="155"/>
      <c r="I2524" s="33" t="str">
        <f t="shared" si="746"/>
        <v>Cancel</v>
      </c>
      <c r="J2524" s="186" t="s">
        <v>2631</v>
      </c>
      <c r="K2524" s="155" t="s">
        <v>2337</v>
      </c>
      <c r="L2524" s="17" t="s">
        <v>67</v>
      </c>
      <c r="M2524" s="13" t="s">
        <v>60</v>
      </c>
      <c r="N2524" s="13">
        <v>2</v>
      </c>
      <c r="O2524" s="13"/>
      <c r="P2524" s="33" t="str">
        <f t="shared" si="759"/>
        <v>MAIN UNIT</v>
      </c>
      <c r="Q2524" s="13" t="s">
        <v>68</v>
      </c>
      <c r="R2524" s="13" t="s">
        <v>62</v>
      </c>
      <c r="S2524" s="13" t="s">
        <v>49</v>
      </c>
      <c r="T2524" s="13" t="s">
        <v>78</v>
      </c>
      <c r="U2524" s="13" t="s">
        <v>79</v>
      </c>
      <c r="V2524" s="13" t="s">
        <v>80</v>
      </c>
      <c r="W2524" s="13" t="s">
        <v>109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499582152.5142017</v>
      </c>
      <c r="AJ2524" s="19">
        <f t="shared" si="750"/>
        <v>59520528.679470733</v>
      </c>
      <c r="AK2524" s="20">
        <f t="shared" si="751"/>
        <v>0.11914062257814291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  <c r="AU2524" s="22" t="s">
        <v>3752</v>
      </c>
    </row>
    <row r="2525" spans="1:47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55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3040</v>
      </c>
      <c r="K2525" s="155" t="s">
        <v>2337</v>
      </c>
      <c r="L2525" s="17" t="s">
        <v>2620</v>
      </c>
      <c r="M2525" s="13" t="s">
        <v>60</v>
      </c>
      <c r="N2525" s="13">
        <v>1</v>
      </c>
      <c r="O2525" s="13"/>
      <c r="P2525" s="33" t="str">
        <f t="shared" si="759"/>
        <v>MAIN UNIT</v>
      </c>
      <c r="Q2525" s="13" t="s">
        <v>61</v>
      </c>
      <c r="R2525" s="13" t="s">
        <v>2055</v>
      </c>
      <c r="S2525" s="13" t="s">
        <v>52</v>
      </c>
      <c r="T2525" s="13" t="s">
        <v>78</v>
      </c>
      <c r="U2525" s="13" t="s">
        <v>2339</v>
      </c>
      <c r="V2525" s="13" t="s">
        <v>2506</v>
      </c>
      <c r="W2525" s="13" t="s">
        <v>64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  <c r="AU2525" s="22" t="s">
        <v>3757</v>
      </c>
    </row>
    <row r="2526" spans="1:47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55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3040</v>
      </c>
      <c r="K2526" s="155" t="s">
        <v>2337</v>
      </c>
      <c r="L2526" s="17" t="s">
        <v>2620</v>
      </c>
      <c r="M2526" s="13" t="s">
        <v>60</v>
      </c>
      <c r="N2526" s="13">
        <v>1</v>
      </c>
      <c r="O2526" s="13"/>
      <c r="P2526" s="33" t="str">
        <f t="shared" si="759"/>
        <v>MAIN UNIT</v>
      </c>
      <c r="Q2526" s="13" t="s">
        <v>61</v>
      </c>
      <c r="R2526" s="13" t="s">
        <v>2055</v>
      </c>
      <c r="S2526" s="13" t="s">
        <v>52</v>
      </c>
      <c r="T2526" s="13" t="s">
        <v>78</v>
      </c>
      <c r="U2526" s="13" t="s">
        <v>2339</v>
      </c>
      <c r="V2526" s="13" t="s">
        <v>2506</v>
      </c>
      <c r="W2526" s="13" t="s">
        <v>64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  <c r="AU2526" s="22" t="s">
        <v>3757</v>
      </c>
    </row>
    <row r="2527" spans="1:47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55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3040</v>
      </c>
      <c r="K2527" s="155" t="s">
        <v>2337</v>
      </c>
      <c r="L2527" s="17" t="s">
        <v>2620</v>
      </c>
      <c r="M2527" s="13" t="s">
        <v>60</v>
      </c>
      <c r="N2527" s="13">
        <v>1</v>
      </c>
      <c r="O2527" s="13"/>
      <c r="P2527" s="33" t="str">
        <f t="shared" si="759"/>
        <v>MAIN UNIT</v>
      </c>
      <c r="Q2527" s="13" t="s">
        <v>61</v>
      </c>
      <c r="R2527" s="13" t="s">
        <v>2055</v>
      </c>
      <c r="S2527" s="13" t="s">
        <v>52</v>
      </c>
      <c r="T2527" s="13" t="s">
        <v>78</v>
      </c>
      <c r="U2527" s="13" t="s">
        <v>2339</v>
      </c>
      <c r="V2527" s="13" t="s">
        <v>2506</v>
      </c>
      <c r="W2527" s="13" t="s">
        <v>64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  <c r="AU2527" s="22" t="s">
        <v>3757</v>
      </c>
    </row>
    <row r="2528" spans="1:47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55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3040</v>
      </c>
      <c r="K2528" s="155" t="s">
        <v>2337</v>
      </c>
      <c r="L2528" s="17" t="s">
        <v>2620</v>
      </c>
      <c r="M2528" s="13" t="s">
        <v>60</v>
      </c>
      <c r="N2528" s="13">
        <v>1</v>
      </c>
      <c r="O2528" s="13"/>
      <c r="P2528" s="33" t="str">
        <f t="shared" si="759"/>
        <v>MAIN UNIT</v>
      </c>
      <c r="Q2528" s="13" t="s">
        <v>61</v>
      </c>
      <c r="R2528" s="13" t="s">
        <v>2055</v>
      </c>
      <c r="S2528" s="13" t="s">
        <v>52</v>
      </c>
      <c r="T2528" s="13" t="s">
        <v>78</v>
      </c>
      <c r="U2528" s="13" t="s">
        <v>2339</v>
      </c>
      <c r="V2528" s="13" t="s">
        <v>2506</v>
      </c>
      <c r="W2528" s="13" t="s">
        <v>64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  <c r="AU2528" s="22" t="s">
        <v>3757</v>
      </c>
    </row>
    <row r="2529" spans="1:47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3498</v>
      </c>
      <c r="K2529" s="29" t="s">
        <v>256</v>
      </c>
      <c r="L2529" s="17" t="s">
        <v>92</v>
      </c>
      <c r="M2529" s="13" t="s">
        <v>60</v>
      </c>
      <c r="N2529" s="13">
        <v>1</v>
      </c>
      <c r="O2529" s="22"/>
      <c r="P2529" s="202" t="str">
        <f t="shared" si="759"/>
        <v>MAIN UNIT</v>
      </c>
      <c r="Q2529" s="22" t="s">
        <v>61</v>
      </c>
      <c r="R2529" s="22" t="s">
        <v>62</v>
      </c>
      <c r="S2529" s="22" t="s">
        <v>50</v>
      </c>
      <c r="T2529" s="22" t="s">
        <v>101</v>
      </c>
      <c r="U2529" s="22" t="s">
        <v>70</v>
      </c>
      <c r="V2529" s="22" t="s">
        <v>71</v>
      </c>
      <c r="W2529" s="22" t="s">
        <v>64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  <c r="AU2529" s="22" t="s">
        <v>3240</v>
      </c>
    </row>
    <row r="2530" spans="1:47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48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1166</v>
      </c>
      <c r="K2530" s="155" t="s">
        <v>1167</v>
      </c>
      <c r="L2530" s="17" t="s">
        <v>67</v>
      </c>
      <c r="M2530" s="13" t="s">
        <v>60</v>
      </c>
      <c r="N2530" s="13">
        <v>1</v>
      </c>
      <c r="O2530" s="13"/>
      <c r="P2530" s="33" t="str">
        <f t="shared" si="759"/>
        <v>MAIN UNIT</v>
      </c>
      <c r="Q2530" s="13" t="s">
        <v>61</v>
      </c>
      <c r="R2530" s="13" t="s">
        <v>62</v>
      </c>
      <c r="S2530" s="13" t="s">
        <v>49</v>
      </c>
      <c r="T2530" s="13" t="s">
        <v>78</v>
      </c>
      <c r="U2530" s="13" t="s">
        <v>79</v>
      </c>
      <c r="V2530" s="13" t="s">
        <v>311</v>
      </c>
      <c r="W2530" s="13" t="s">
        <v>64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  <c r="AU2530" s="22" t="s">
        <v>3750</v>
      </c>
    </row>
    <row r="2531" spans="1:47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48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1263</v>
      </c>
      <c r="K2531" s="155" t="s">
        <v>1167</v>
      </c>
      <c r="L2531" s="17" t="s">
        <v>92</v>
      </c>
      <c r="M2531" s="13" t="s">
        <v>60</v>
      </c>
      <c r="N2531" s="13">
        <v>1</v>
      </c>
      <c r="O2531" s="13"/>
      <c r="P2531" s="33" t="str">
        <f t="shared" si="759"/>
        <v>MAIN UNIT</v>
      </c>
      <c r="Q2531" s="13" t="s">
        <v>61</v>
      </c>
      <c r="R2531" s="13" t="s">
        <v>62</v>
      </c>
      <c r="S2531" s="13" t="s">
        <v>49</v>
      </c>
      <c r="T2531" s="13" t="s">
        <v>78</v>
      </c>
      <c r="U2531" s="13" t="s">
        <v>79</v>
      </c>
      <c r="V2531" s="13" t="s">
        <v>311</v>
      </c>
      <c r="W2531" s="13" t="s">
        <v>109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  <c r="AU2531" s="22" t="s">
        <v>3751</v>
      </c>
    </row>
    <row r="2532" spans="1:47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41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364</v>
      </c>
      <c r="K2532" s="155" t="s">
        <v>365</v>
      </c>
      <c r="L2532" s="17" t="s">
        <v>67</v>
      </c>
      <c r="M2532" s="13" t="s">
        <v>60</v>
      </c>
      <c r="N2532" s="13">
        <v>1</v>
      </c>
      <c r="O2532" s="13"/>
      <c r="P2532" s="33" t="str">
        <f t="shared" si="759"/>
        <v>MAIN UNIT</v>
      </c>
      <c r="Q2532" s="13" t="s">
        <v>68</v>
      </c>
      <c r="R2532" s="13" t="s">
        <v>62</v>
      </c>
      <c r="S2532" s="13" t="s">
        <v>49</v>
      </c>
      <c r="T2532" s="13" t="s">
        <v>78</v>
      </c>
      <c r="U2532" s="13" t="s">
        <v>263</v>
      </c>
      <c r="V2532" s="13" t="s">
        <v>366</v>
      </c>
      <c r="W2532" s="13" t="s">
        <v>367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  <c r="AU2532" s="22" t="s">
        <v>3750</v>
      </c>
    </row>
    <row r="2533" spans="1:47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41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364</v>
      </c>
      <c r="K2533" s="155" t="s">
        <v>365</v>
      </c>
      <c r="L2533" s="17" t="s">
        <v>67</v>
      </c>
      <c r="M2533" s="13" t="s">
        <v>60</v>
      </c>
      <c r="N2533" s="13">
        <v>1</v>
      </c>
      <c r="O2533" s="13"/>
      <c r="P2533" s="33" t="str">
        <f t="shared" si="759"/>
        <v>MAIN UNIT</v>
      </c>
      <c r="Q2533" s="13" t="s">
        <v>68</v>
      </c>
      <c r="R2533" s="13" t="s">
        <v>62</v>
      </c>
      <c r="S2533" s="13" t="s">
        <v>49</v>
      </c>
      <c r="T2533" s="13" t="s">
        <v>78</v>
      </c>
      <c r="U2533" s="13" t="s">
        <v>263</v>
      </c>
      <c r="V2533" s="13" t="s">
        <v>366</v>
      </c>
      <c r="W2533" s="13" t="s">
        <v>367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  <c r="AU2533" s="22" t="s">
        <v>3750</v>
      </c>
    </row>
    <row r="2534" spans="1:47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41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2789</v>
      </c>
      <c r="K2534" s="155" t="s">
        <v>2790</v>
      </c>
      <c r="L2534" s="17" t="s">
        <v>2791</v>
      </c>
      <c r="M2534" s="13" t="s">
        <v>2607</v>
      </c>
      <c r="N2534" s="13">
        <v>1</v>
      </c>
      <c r="O2534" s="13"/>
      <c r="P2534" s="33" t="str">
        <f t="shared" si="759"/>
        <v>MAIN UNIT</v>
      </c>
      <c r="Q2534" s="13" t="s">
        <v>61</v>
      </c>
      <c r="R2534" s="13" t="s">
        <v>2055</v>
      </c>
      <c r="S2534" s="13" t="s">
        <v>49</v>
      </c>
      <c r="T2534" s="13" t="s">
        <v>396</v>
      </c>
      <c r="U2534" s="13" t="s">
        <v>79</v>
      </c>
      <c r="V2534" s="13" t="s">
        <v>2779</v>
      </c>
      <c r="W2534" s="13" t="s">
        <v>64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  <c r="AU2534" s="22" t="s">
        <v>3750</v>
      </c>
    </row>
    <row r="2535" spans="1:47" s="12" customFormat="1">
      <c r="A2535" s="33" t="str">
        <f t="shared" si="744"/>
        <v>cancel</v>
      </c>
      <c r="B2535" s="152"/>
      <c r="C2535" s="152" t="s">
        <v>185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185</v>
      </c>
      <c r="G2535" s="152" t="s">
        <v>185</v>
      </c>
      <c r="H2535" s="155"/>
      <c r="I2535" s="33" t="str">
        <f t="shared" si="746"/>
        <v>Cancel</v>
      </c>
      <c r="J2535" s="186" t="s">
        <v>3081</v>
      </c>
      <c r="K2535" s="155" t="s">
        <v>3082</v>
      </c>
      <c r="L2535" s="17" t="s">
        <v>3083</v>
      </c>
      <c r="M2535" s="13" t="s">
        <v>2607</v>
      </c>
      <c r="N2535" s="13">
        <v>1</v>
      </c>
      <c r="O2535" s="13"/>
      <c r="P2535" s="33" t="str">
        <f t="shared" si="759"/>
        <v>MAIN UNIT</v>
      </c>
      <c r="Q2535" s="13" t="s">
        <v>61</v>
      </c>
      <c r="R2535" s="13" t="s">
        <v>2055</v>
      </c>
      <c r="S2535" s="13" t="s">
        <v>49</v>
      </c>
      <c r="T2535" s="13" t="s">
        <v>78</v>
      </c>
      <c r="U2535" s="13" t="s">
        <v>79</v>
      </c>
      <c r="V2535" s="13" t="s">
        <v>112</v>
      </c>
      <c r="W2535" s="13" t="s">
        <v>901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499582152.5142017</v>
      </c>
      <c r="AJ2535" s="19">
        <f t="shared" si="750"/>
        <v>59520528.679470733</v>
      </c>
      <c r="AK2535" s="20">
        <f t="shared" si="751"/>
        <v>0.11914062257814291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  <c r="AU2535" s="22" t="s">
        <v>3752</v>
      </c>
    </row>
    <row r="2536" spans="1:47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53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1850</v>
      </c>
      <c r="K2536" s="155" t="s">
        <v>1851</v>
      </c>
      <c r="L2536" s="17" t="s">
        <v>92</v>
      </c>
      <c r="M2536" s="13" t="s">
        <v>60</v>
      </c>
      <c r="N2536" s="13">
        <v>1</v>
      </c>
      <c r="O2536" s="13"/>
      <c r="P2536" s="33" t="str">
        <f t="shared" si="759"/>
        <v>MAIN UNIT</v>
      </c>
      <c r="Q2536" s="13" t="s">
        <v>68</v>
      </c>
      <c r="R2536" s="13" t="s">
        <v>62</v>
      </c>
      <c r="S2536" s="13" t="s">
        <v>49</v>
      </c>
      <c r="T2536" s="13" t="s">
        <v>78</v>
      </c>
      <c r="U2536" s="13" t="s">
        <v>79</v>
      </c>
      <c r="V2536" s="13" t="s">
        <v>121</v>
      </c>
      <c r="W2536" s="13" t="s">
        <v>109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  <c r="AU2536" s="22" t="s">
        <v>3751</v>
      </c>
    </row>
    <row r="2537" spans="1:47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47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904</v>
      </c>
      <c r="K2537" s="155" t="s">
        <v>905</v>
      </c>
      <c r="L2537" s="17" t="s">
        <v>92</v>
      </c>
      <c r="M2537" s="13" t="s">
        <v>60</v>
      </c>
      <c r="N2537" s="13">
        <v>1</v>
      </c>
      <c r="O2537" s="13"/>
      <c r="P2537" s="33" t="str">
        <f t="shared" si="759"/>
        <v>MAIN UNIT</v>
      </c>
      <c r="Q2537" s="13" t="s">
        <v>61</v>
      </c>
      <c r="R2537" s="13" t="s">
        <v>62</v>
      </c>
      <c r="S2537" s="13" t="s">
        <v>49</v>
      </c>
      <c r="T2537" s="13" t="s">
        <v>78</v>
      </c>
      <c r="U2537" s="13" t="s">
        <v>79</v>
      </c>
      <c r="V2537" s="13" t="s">
        <v>80</v>
      </c>
      <c r="W2537" s="13" t="s">
        <v>64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  <c r="AU2537" s="22" t="s">
        <v>3750</v>
      </c>
    </row>
    <row r="2538" spans="1:47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48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1376</v>
      </c>
      <c r="K2538" s="155" t="s">
        <v>1377</v>
      </c>
      <c r="L2538" s="17" t="s">
        <v>92</v>
      </c>
      <c r="M2538" s="13" t="s">
        <v>60</v>
      </c>
      <c r="N2538" s="13">
        <v>1</v>
      </c>
      <c r="O2538" s="13"/>
      <c r="P2538" s="33" t="str">
        <f t="shared" si="759"/>
        <v>MAIN UNIT</v>
      </c>
      <c r="Q2538" s="13" t="s">
        <v>61</v>
      </c>
      <c r="R2538" s="13" t="s">
        <v>62</v>
      </c>
      <c r="S2538" s="13" t="s">
        <v>49</v>
      </c>
      <c r="T2538" s="13" t="s">
        <v>78</v>
      </c>
      <c r="U2538" s="13" t="s">
        <v>79</v>
      </c>
      <c r="V2538" s="13" t="s">
        <v>1140</v>
      </c>
      <c r="W2538" s="13" t="s">
        <v>109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  <c r="AU2538" s="22" t="s">
        <v>3751</v>
      </c>
    </row>
    <row r="2539" spans="1:47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48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1480</v>
      </c>
      <c r="K2539" s="155" t="s">
        <v>905</v>
      </c>
      <c r="L2539" s="17" t="s">
        <v>92</v>
      </c>
      <c r="M2539" s="13" t="s">
        <v>60</v>
      </c>
      <c r="N2539" s="13">
        <v>1</v>
      </c>
      <c r="O2539" s="13"/>
      <c r="P2539" s="33" t="str">
        <f t="shared" si="759"/>
        <v>MAIN UNIT</v>
      </c>
      <c r="Q2539" s="13" t="s">
        <v>61</v>
      </c>
      <c r="R2539" s="13" t="s">
        <v>62</v>
      </c>
      <c r="S2539" s="13" t="s">
        <v>49</v>
      </c>
      <c r="T2539" s="13" t="s">
        <v>78</v>
      </c>
      <c r="U2539" s="13" t="s">
        <v>79</v>
      </c>
      <c r="V2539" s="13" t="s">
        <v>80</v>
      </c>
      <c r="W2539" s="13" t="s">
        <v>109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1440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  <c r="AU2539" s="22" t="s">
        <v>3751</v>
      </c>
    </row>
    <row r="2540" spans="1:47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185</v>
      </c>
      <c r="F2540" s="13" t="s">
        <v>185</v>
      </c>
      <c r="G2540" s="152" t="s">
        <v>185</v>
      </c>
      <c r="H2540" s="155"/>
      <c r="I2540" s="33" t="str">
        <f t="shared" si="746"/>
        <v>Cancel</v>
      </c>
      <c r="J2540" s="186" t="s">
        <v>1631</v>
      </c>
      <c r="K2540" s="155" t="s">
        <v>905</v>
      </c>
      <c r="L2540" s="17" t="s">
        <v>92</v>
      </c>
      <c r="M2540" s="13" t="s">
        <v>60</v>
      </c>
      <c r="N2540" s="13">
        <v>1</v>
      </c>
      <c r="O2540" s="13"/>
      <c r="P2540" s="33" t="str">
        <f t="shared" si="759"/>
        <v>MAIN UNIT</v>
      </c>
      <c r="Q2540" s="13" t="s">
        <v>61</v>
      </c>
      <c r="R2540" s="13" t="s">
        <v>62</v>
      </c>
      <c r="S2540" s="13" t="s">
        <v>49</v>
      </c>
      <c r="T2540" s="13" t="s">
        <v>78</v>
      </c>
      <c r="U2540" s="13" t="s">
        <v>79</v>
      </c>
      <c r="V2540" s="13" t="s">
        <v>80</v>
      </c>
      <c r="W2540" s="13" t="s">
        <v>109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499582152.5142017</v>
      </c>
      <c r="AJ2540" s="19">
        <f t="shared" si="750"/>
        <v>59520528.679470733</v>
      </c>
      <c r="AK2540" s="20">
        <f t="shared" si="751"/>
        <v>0.11914062257814291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  <c r="AU2540" s="22" t="s">
        <v>3751</v>
      </c>
    </row>
    <row r="2541" spans="1:47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185</v>
      </c>
      <c r="F2541" s="13" t="s">
        <v>185</v>
      </c>
      <c r="G2541" s="152" t="s">
        <v>185</v>
      </c>
      <c r="H2541" s="155"/>
      <c r="I2541" s="33" t="str">
        <f t="shared" si="746"/>
        <v>Cancel</v>
      </c>
      <c r="J2541" s="186" t="s">
        <v>1631</v>
      </c>
      <c r="K2541" s="155" t="s">
        <v>905</v>
      </c>
      <c r="L2541" s="17" t="s">
        <v>92</v>
      </c>
      <c r="M2541" s="13" t="s">
        <v>60</v>
      </c>
      <c r="N2541" s="13">
        <v>1</v>
      </c>
      <c r="O2541" s="13"/>
      <c r="P2541" s="33" t="str">
        <f t="shared" si="759"/>
        <v>MAIN UNIT</v>
      </c>
      <c r="Q2541" s="13" t="s">
        <v>61</v>
      </c>
      <c r="R2541" s="13" t="s">
        <v>62</v>
      </c>
      <c r="S2541" s="13" t="s">
        <v>49</v>
      </c>
      <c r="T2541" s="13" t="s">
        <v>78</v>
      </c>
      <c r="U2541" s="13" t="s">
        <v>79</v>
      </c>
      <c r="V2541" s="13" t="s">
        <v>80</v>
      </c>
      <c r="W2541" s="13" t="s">
        <v>109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499582152.5142017</v>
      </c>
      <c r="AJ2541" s="19">
        <f t="shared" si="750"/>
        <v>59520528.679470733</v>
      </c>
      <c r="AK2541" s="20">
        <f t="shared" si="751"/>
        <v>0.11914062257814291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  <c r="AU2541" s="22" t="s">
        <v>3751</v>
      </c>
    </row>
    <row r="2542" spans="1:47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48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1666</v>
      </c>
      <c r="K2542" s="155" t="s">
        <v>905</v>
      </c>
      <c r="L2542" s="17" t="s">
        <v>92</v>
      </c>
      <c r="M2542" s="13" t="s">
        <v>60</v>
      </c>
      <c r="N2542" s="13">
        <v>1</v>
      </c>
      <c r="O2542" s="13"/>
      <c r="P2542" s="33" t="str">
        <f t="shared" si="759"/>
        <v>MAIN UNIT</v>
      </c>
      <c r="Q2542" s="13" t="s">
        <v>61</v>
      </c>
      <c r="R2542" s="13" t="s">
        <v>62</v>
      </c>
      <c r="S2542" s="13" t="s">
        <v>49</v>
      </c>
      <c r="T2542" s="13" t="s">
        <v>78</v>
      </c>
      <c r="U2542" s="13" t="s">
        <v>79</v>
      </c>
      <c r="V2542" s="13" t="s">
        <v>80</v>
      </c>
      <c r="W2542" s="13" t="s">
        <v>109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  <c r="AU2542" s="22" t="s">
        <v>3751</v>
      </c>
    </row>
    <row r="2543" spans="1:47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48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1666</v>
      </c>
      <c r="K2543" s="155" t="s">
        <v>905</v>
      </c>
      <c r="L2543" s="17" t="s">
        <v>92</v>
      </c>
      <c r="M2543" s="13" t="s">
        <v>60</v>
      </c>
      <c r="N2543" s="13">
        <v>1</v>
      </c>
      <c r="O2543" s="13"/>
      <c r="P2543" s="33" t="str">
        <f t="shared" si="759"/>
        <v>MAIN UNIT</v>
      </c>
      <c r="Q2543" s="13" t="s">
        <v>61</v>
      </c>
      <c r="R2543" s="13" t="s">
        <v>62</v>
      </c>
      <c r="S2543" s="13" t="s">
        <v>49</v>
      </c>
      <c r="T2543" s="13" t="s">
        <v>78</v>
      </c>
      <c r="U2543" s="13" t="s">
        <v>79</v>
      </c>
      <c r="V2543" s="13" t="s">
        <v>80</v>
      </c>
      <c r="W2543" s="13" t="s">
        <v>109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  <c r="AU2543" s="22" t="s">
        <v>3751</v>
      </c>
    </row>
    <row r="2544" spans="1:47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48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1666</v>
      </c>
      <c r="K2544" s="155" t="s">
        <v>905</v>
      </c>
      <c r="L2544" s="17" t="s">
        <v>92</v>
      </c>
      <c r="M2544" s="13" t="s">
        <v>60</v>
      </c>
      <c r="N2544" s="13">
        <v>1</v>
      </c>
      <c r="O2544" s="13"/>
      <c r="P2544" s="33" t="str">
        <f t="shared" si="759"/>
        <v>MAIN UNIT</v>
      </c>
      <c r="Q2544" s="13" t="s">
        <v>61</v>
      </c>
      <c r="R2544" s="13" t="s">
        <v>62</v>
      </c>
      <c r="S2544" s="13" t="s">
        <v>49</v>
      </c>
      <c r="T2544" s="13" t="s">
        <v>78</v>
      </c>
      <c r="U2544" s="13" t="s">
        <v>79</v>
      </c>
      <c r="V2544" s="13" t="s">
        <v>80</v>
      </c>
      <c r="W2544" s="13" t="s">
        <v>109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  <c r="AU2544" s="22" t="s">
        <v>3751</v>
      </c>
    </row>
    <row r="2545" spans="1:47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48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1666</v>
      </c>
      <c r="K2545" s="155" t="s">
        <v>905</v>
      </c>
      <c r="L2545" s="17" t="s">
        <v>67</v>
      </c>
      <c r="M2545" s="13" t="s">
        <v>60</v>
      </c>
      <c r="N2545" s="13">
        <v>1</v>
      </c>
      <c r="O2545" s="13"/>
      <c r="P2545" s="33" t="str">
        <f t="shared" si="759"/>
        <v>MAIN UNIT</v>
      </c>
      <c r="Q2545" s="13" t="s">
        <v>61</v>
      </c>
      <c r="R2545" s="13" t="s">
        <v>62</v>
      </c>
      <c r="S2545" s="13" t="s">
        <v>49</v>
      </c>
      <c r="T2545" s="13" t="s">
        <v>78</v>
      </c>
      <c r="U2545" s="13" t="s">
        <v>79</v>
      </c>
      <c r="V2545" s="13" t="s">
        <v>80</v>
      </c>
      <c r="W2545" s="13" t="s">
        <v>109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  <c r="AU2545" s="22" t="s">
        <v>3751</v>
      </c>
    </row>
    <row r="2546" spans="1:47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185</v>
      </c>
      <c r="F2546" s="13" t="s">
        <v>185</v>
      </c>
      <c r="G2546" s="152" t="s">
        <v>185</v>
      </c>
      <c r="H2546" s="155"/>
      <c r="I2546" s="33" t="str">
        <f t="shared" si="746"/>
        <v>Cancel</v>
      </c>
      <c r="J2546" s="186" t="s">
        <v>2064</v>
      </c>
      <c r="K2546" s="155" t="s">
        <v>905</v>
      </c>
      <c r="L2546" s="17" t="s">
        <v>92</v>
      </c>
      <c r="M2546" s="13" t="s">
        <v>60</v>
      </c>
      <c r="N2546" s="13">
        <v>1</v>
      </c>
      <c r="O2546" s="13"/>
      <c r="P2546" s="33" t="str">
        <f t="shared" si="759"/>
        <v>MAIN UNIT</v>
      </c>
      <c r="Q2546" s="13" t="s">
        <v>61</v>
      </c>
      <c r="R2546" s="13" t="s">
        <v>62</v>
      </c>
      <c r="S2546" s="13" t="s">
        <v>49</v>
      </c>
      <c r="T2546" s="13" t="s">
        <v>78</v>
      </c>
      <c r="U2546" s="13" t="s">
        <v>79</v>
      </c>
      <c r="V2546" s="13" t="s">
        <v>80</v>
      </c>
      <c r="W2546" s="13" t="s">
        <v>109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499582152.5142017</v>
      </c>
      <c r="AJ2546" s="19">
        <f t="shared" si="750"/>
        <v>59520528.679470733</v>
      </c>
      <c r="AK2546" s="20">
        <f t="shared" si="751"/>
        <v>0.11914062257814291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  <c r="AU2546" s="22" t="s">
        <v>3751</v>
      </c>
    </row>
    <row r="2547" spans="1:47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185</v>
      </c>
      <c r="F2547" s="13" t="s">
        <v>185</v>
      </c>
      <c r="G2547" s="152" t="s">
        <v>185</v>
      </c>
      <c r="H2547" s="155"/>
      <c r="I2547" s="33" t="str">
        <f t="shared" si="746"/>
        <v>Cancel</v>
      </c>
      <c r="J2547" s="186" t="s">
        <v>2064</v>
      </c>
      <c r="K2547" s="155" t="s">
        <v>905</v>
      </c>
      <c r="L2547" s="17" t="s">
        <v>92</v>
      </c>
      <c r="M2547" s="13" t="s">
        <v>60</v>
      </c>
      <c r="N2547" s="13">
        <v>1</v>
      </c>
      <c r="O2547" s="13"/>
      <c r="P2547" s="33" t="str">
        <f t="shared" si="759"/>
        <v>MAIN UNIT</v>
      </c>
      <c r="Q2547" s="13" t="s">
        <v>61</v>
      </c>
      <c r="R2547" s="13" t="s">
        <v>62</v>
      </c>
      <c r="S2547" s="13" t="s">
        <v>49</v>
      </c>
      <c r="T2547" s="13" t="s">
        <v>78</v>
      </c>
      <c r="U2547" s="13" t="s">
        <v>79</v>
      </c>
      <c r="V2547" s="13" t="s">
        <v>80</v>
      </c>
      <c r="W2547" s="13" t="s">
        <v>109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499582152.5142017</v>
      </c>
      <c r="AJ2547" s="19">
        <f t="shared" si="750"/>
        <v>59520528.679470733</v>
      </c>
      <c r="AK2547" s="20">
        <f t="shared" si="751"/>
        <v>0.11914062257814291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  <c r="AU2547" s="22" t="s">
        <v>3751</v>
      </c>
    </row>
    <row r="2548" spans="1:47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185</v>
      </c>
      <c r="F2548" s="13" t="s">
        <v>185</v>
      </c>
      <c r="G2548" s="152" t="s">
        <v>185</v>
      </c>
      <c r="H2548" s="155"/>
      <c r="I2548" s="33" t="str">
        <f t="shared" si="746"/>
        <v>Cancel</v>
      </c>
      <c r="J2548" s="186" t="s">
        <v>2064</v>
      </c>
      <c r="K2548" s="155" t="s">
        <v>905</v>
      </c>
      <c r="L2548" s="17" t="s">
        <v>92</v>
      </c>
      <c r="M2548" s="13" t="s">
        <v>60</v>
      </c>
      <c r="N2548" s="13">
        <v>1</v>
      </c>
      <c r="O2548" s="13"/>
      <c r="P2548" s="33" t="str">
        <f t="shared" si="759"/>
        <v>MAIN UNIT</v>
      </c>
      <c r="Q2548" s="13" t="s">
        <v>61</v>
      </c>
      <c r="R2548" s="13" t="s">
        <v>62</v>
      </c>
      <c r="S2548" s="13" t="s">
        <v>49</v>
      </c>
      <c r="T2548" s="13" t="s">
        <v>78</v>
      </c>
      <c r="U2548" s="13" t="s">
        <v>79</v>
      </c>
      <c r="V2548" s="13" t="s">
        <v>80</v>
      </c>
      <c r="W2548" s="13" t="s">
        <v>109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499582152.5142017</v>
      </c>
      <c r="AJ2548" s="19">
        <f t="shared" si="750"/>
        <v>59520528.679470733</v>
      </c>
      <c r="AK2548" s="20">
        <f t="shared" si="751"/>
        <v>0.11914062257814291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  <c r="AU2548" s="22" t="s">
        <v>3751</v>
      </c>
    </row>
    <row r="2549" spans="1:47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185</v>
      </c>
      <c r="F2549" s="13" t="s">
        <v>185</v>
      </c>
      <c r="G2549" s="152" t="s">
        <v>185</v>
      </c>
      <c r="H2549" s="155"/>
      <c r="I2549" s="33" t="str">
        <f t="shared" si="746"/>
        <v>Cancel</v>
      </c>
      <c r="J2549" s="186" t="s">
        <v>2064</v>
      </c>
      <c r="K2549" s="155" t="s">
        <v>905</v>
      </c>
      <c r="L2549" s="17" t="s">
        <v>67</v>
      </c>
      <c r="M2549" s="13" t="s">
        <v>60</v>
      </c>
      <c r="N2549" s="13">
        <v>1</v>
      </c>
      <c r="O2549" s="13"/>
      <c r="P2549" s="33" t="str">
        <f t="shared" si="759"/>
        <v>MAIN UNIT</v>
      </c>
      <c r="Q2549" s="13" t="s">
        <v>61</v>
      </c>
      <c r="R2549" s="13" t="s">
        <v>62</v>
      </c>
      <c r="S2549" s="13" t="s">
        <v>49</v>
      </c>
      <c r="T2549" s="13" t="s">
        <v>78</v>
      </c>
      <c r="U2549" s="13" t="s">
        <v>79</v>
      </c>
      <c r="V2549" s="13" t="s">
        <v>80</v>
      </c>
      <c r="W2549" s="13" t="s">
        <v>109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499582152.5142017</v>
      </c>
      <c r="AJ2549" s="19">
        <f t="shared" si="750"/>
        <v>59520528.679470733</v>
      </c>
      <c r="AK2549" s="20">
        <f t="shared" si="751"/>
        <v>0.11914062257814291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  <c r="AU2549" s="22" t="s">
        <v>3751</v>
      </c>
    </row>
    <row r="2550" spans="1:47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53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2131</v>
      </c>
      <c r="K2550" s="155" t="s">
        <v>905</v>
      </c>
      <c r="L2550" s="17" t="s">
        <v>92</v>
      </c>
      <c r="M2550" s="13" t="s">
        <v>60</v>
      </c>
      <c r="N2550" s="13">
        <v>1</v>
      </c>
      <c r="O2550" s="13"/>
      <c r="P2550" s="33" t="str">
        <f t="shared" si="759"/>
        <v>MAIN UNIT</v>
      </c>
      <c r="Q2550" s="13" t="s">
        <v>61</v>
      </c>
      <c r="R2550" s="13" t="s">
        <v>62</v>
      </c>
      <c r="S2550" s="13" t="s">
        <v>49</v>
      </c>
      <c r="T2550" s="13" t="s">
        <v>78</v>
      </c>
      <c r="U2550" s="13" t="s">
        <v>79</v>
      </c>
      <c r="V2550" s="13" t="s">
        <v>80</v>
      </c>
      <c r="W2550" s="13" t="s">
        <v>109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  <c r="AU2550" s="22" t="s">
        <v>3751</v>
      </c>
    </row>
    <row r="2551" spans="1:47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54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2131</v>
      </c>
      <c r="K2551" s="155" t="s">
        <v>905</v>
      </c>
      <c r="L2551" s="17" t="s">
        <v>92</v>
      </c>
      <c r="M2551" s="13" t="s">
        <v>60</v>
      </c>
      <c r="N2551" s="13">
        <v>1</v>
      </c>
      <c r="O2551" s="13"/>
      <c r="P2551" s="33" t="str">
        <f t="shared" si="759"/>
        <v>MAIN UNIT</v>
      </c>
      <c r="Q2551" s="13" t="s">
        <v>61</v>
      </c>
      <c r="R2551" s="13" t="s">
        <v>62</v>
      </c>
      <c r="S2551" s="13" t="s">
        <v>49</v>
      </c>
      <c r="T2551" s="13" t="s">
        <v>78</v>
      </c>
      <c r="U2551" s="13" t="s">
        <v>79</v>
      </c>
      <c r="V2551" s="13" t="s">
        <v>80</v>
      </c>
      <c r="W2551" s="13" t="s">
        <v>109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  <c r="AU2551" s="22" t="s">
        <v>3751</v>
      </c>
    </row>
    <row r="2552" spans="1:47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185</v>
      </c>
      <c r="F2552" s="13" t="s">
        <v>185</v>
      </c>
      <c r="G2552" s="152" t="s">
        <v>185</v>
      </c>
      <c r="H2552" s="155"/>
      <c r="I2552" s="33" t="str">
        <f t="shared" si="746"/>
        <v>Cancel</v>
      </c>
      <c r="J2552" s="186" t="s">
        <v>598</v>
      </c>
      <c r="K2552" s="155" t="s">
        <v>599</v>
      </c>
      <c r="L2552" s="17" t="s">
        <v>92</v>
      </c>
      <c r="M2552" s="13" t="s">
        <v>60</v>
      </c>
      <c r="N2552" s="13">
        <v>2</v>
      </c>
      <c r="O2552" s="13"/>
      <c r="P2552" s="33" t="str">
        <f t="shared" si="759"/>
        <v>MAIN UNIT</v>
      </c>
      <c r="Q2552" s="13" t="s">
        <v>68</v>
      </c>
      <c r="R2552" s="13" t="s">
        <v>260</v>
      </c>
      <c r="S2552" s="13" t="s">
        <v>261</v>
      </c>
      <c r="T2552" s="13" t="s">
        <v>262</v>
      </c>
      <c r="U2552" s="13" t="s">
        <v>263</v>
      </c>
      <c r="V2552" s="13"/>
      <c r="W2552" s="13" t="s">
        <v>265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499582152.5142017</v>
      </c>
      <c r="AJ2552" s="19">
        <f t="shared" si="750"/>
        <v>59520528.679470733</v>
      </c>
      <c r="AK2552" s="20">
        <f t="shared" si="751"/>
        <v>0.11914062257814291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  <c r="AU2552" s="22" t="s">
        <v>3751</v>
      </c>
    </row>
    <row r="2553" spans="1:47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185</v>
      </c>
      <c r="F2553" s="13" t="s">
        <v>185</v>
      </c>
      <c r="G2553" s="152" t="s">
        <v>185</v>
      </c>
      <c r="H2553" s="155"/>
      <c r="I2553" s="33" t="str">
        <f t="shared" si="746"/>
        <v>Cancel</v>
      </c>
      <c r="J2553" s="186" t="s">
        <v>600</v>
      </c>
      <c r="K2553" s="155" t="s">
        <v>599</v>
      </c>
      <c r="L2553" s="17" t="s">
        <v>92</v>
      </c>
      <c r="M2553" s="13" t="s">
        <v>60</v>
      </c>
      <c r="N2553" s="13">
        <v>1</v>
      </c>
      <c r="O2553" s="13"/>
      <c r="P2553" s="33" t="str">
        <f t="shared" si="759"/>
        <v>MAIN UNIT</v>
      </c>
      <c r="Q2553" s="13" t="s">
        <v>68</v>
      </c>
      <c r="R2553" s="13" t="s">
        <v>260</v>
      </c>
      <c r="S2553" s="13" t="s">
        <v>261</v>
      </c>
      <c r="T2553" s="13" t="s">
        <v>262</v>
      </c>
      <c r="U2553" s="13" t="s">
        <v>263</v>
      </c>
      <c r="V2553" s="13"/>
      <c r="W2553" s="13" t="s">
        <v>265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499582152.5142017</v>
      </c>
      <c r="AJ2553" s="19">
        <f t="shared" si="750"/>
        <v>59520528.679470733</v>
      </c>
      <c r="AK2553" s="20">
        <f t="shared" si="751"/>
        <v>0.11914062257814291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  <c r="AU2553" s="22" t="s">
        <v>3751</v>
      </c>
    </row>
    <row r="2554" spans="1:47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48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1098</v>
      </c>
      <c r="K2554" s="155" t="s">
        <v>1099</v>
      </c>
      <c r="L2554" s="17" t="s">
        <v>92</v>
      </c>
      <c r="M2554" s="13" t="s">
        <v>60</v>
      </c>
      <c r="N2554" s="13">
        <v>1</v>
      </c>
      <c r="O2554" s="13"/>
      <c r="P2554" s="33" t="str">
        <f t="shared" si="759"/>
        <v>MAIN UNIT</v>
      </c>
      <c r="Q2554" s="13" t="s">
        <v>61</v>
      </c>
      <c r="R2554" s="13" t="s">
        <v>62</v>
      </c>
      <c r="S2554" s="13" t="s">
        <v>49</v>
      </c>
      <c r="T2554" s="13" t="s">
        <v>78</v>
      </c>
      <c r="U2554" s="13" t="s">
        <v>79</v>
      </c>
      <c r="V2554" s="13" t="s">
        <v>1100</v>
      </c>
      <c r="W2554" s="13" t="s">
        <v>1101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  <c r="AU2554" s="22" t="s">
        <v>3750</v>
      </c>
    </row>
    <row r="2555" spans="1:47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48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1098</v>
      </c>
      <c r="K2555" s="155" t="s">
        <v>1099</v>
      </c>
      <c r="L2555" s="17" t="s">
        <v>67</v>
      </c>
      <c r="M2555" s="13" t="s">
        <v>60</v>
      </c>
      <c r="N2555" s="13">
        <v>1</v>
      </c>
      <c r="O2555" s="13"/>
      <c r="P2555" s="33" t="str">
        <f t="shared" si="759"/>
        <v>MAIN UNIT</v>
      </c>
      <c r="Q2555" s="13" t="s">
        <v>68</v>
      </c>
      <c r="R2555" s="13" t="s">
        <v>62</v>
      </c>
      <c r="S2555" s="13" t="s">
        <v>49</v>
      </c>
      <c r="T2555" s="13" t="s">
        <v>78</v>
      </c>
      <c r="U2555" s="13" t="s">
        <v>79</v>
      </c>
      <c r="V2555" s="13" t="s">
        <v>1100</v>
      </c>
      <c r="W2555" s="13" t="s">
        <v>1101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  <c r="AU2555" s="22" t="s">
        <v>3750</v>
      </c>
    </row>
    <row r="2556" spans="1:47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48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1461</v>
      </c>
      <c r="K2556" s="155" t="s">
        <v>1462</v>
      </c>
      <c r="L2556" s="17" t="s">
        <v>92</v>
      </c>
      <c r="M2556" s="13" t="s">
        <v>60</v>
      </c>
      <c r="N2556" s="13">
        <v>1</v>
      </c>
      <c r="O2556" s="13"/>
      <c r="P2556" s="33" t="str">
        <f t="shared" si="759"/>
        <v>MAIN UNIT</v>
      </c>
      <c r="Q2556" s="13" t="s">
        <v>61</v>
      </c>
      <c r="R2556" s="13" t="s">
        <v>62</v>
      </c>
      <c r="S2556" s="13" t="s">
        <v>49</v>
      </c>
      <c r="T2556" s="13" t="s">
        <v>78</v>
      </c>
      <c r="U2556" s="13" t="s">
        <v>79</v>
      </c>
      <c r="V2556" s="13" t="s">
        <v>112</v>
      </c>
      <c r="W2556" s="13" t="s">
        <v>901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  <c r="AU2556" s="22" t="s">
        <v>3751</v>
      </c>
    </row>
    <row r="2557" spans="1:47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53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1956</v>
      </c>
      <c r="K2557" s="155" t="s">
        <v>1462</v>
      </c>
      <c r="L2557" s="17" t="s">
        <v>92</v>
      </c>
      <c r="M2557" s="13" t="s">
        <v>60</v>
      </c>
      <c r="N2557" s="13">
        <v>1</v>
      </c>
      <c r="O2557" s="13"/>
      <c r="P2557" s="33" t="str">
        <f t="shared" si="759"/>
        <v>MAIN UNIT</v>
      </c>
      <c r="Q2557" s="13" t="s">
        <v>61</v>
      </c>
      <c r="R2557" s="13" t="s">
        <v>62</v>
      </c>
      <c r="S2557" s="13" t="s">
        <v>49</v>
      </c>
      <c r="T2557" s="13" t="s">
        <v>78</v>
      </c>
      <c r="U2557" s="13" t="s">
        <v>79</v>
      </c>
      <c r="V2557" s="13" t="s">
        <v>112</v>
      </c>
      <c r="W2557" s="13" t="s">
        <v>109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  <c r="AU2557" s="22" t="s">
        <v>3751</v>
      </c>
    </row>
    <row r="2558" spans="1:47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53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1956</v>
      </c>
      <c r="K2558" s="155" t="s">
        <v>1462</v>
      </c>
      <c r="L2558" s="17" t="s">
        <v>92</v>
      </c>
      <c r="M2558" s="13" t="s">
        <v>60</v>
      </c>
      <c r="N2558" s="13">
        <v>1</v>
      </c>
      <c r="O2558" s="13"/>
      <c r="P2558" s="33" t="str">
        <f t="shared" si="759"/>
        <v>MAIN UNIT</v>
      </c>
      <c r="Q2558" s="13" t="s">
        <v>61</v>
      </c>
      <c r="R2558" s="13" t="s">
        <v>62</v>
      </c>
      <c r="S2558" s="13" t="s">
        <v>49</v>
      </c>
      <c r="T2558" s="13" t="s">
        <v>78</v>
      </c>
      <c r="U2558" s="13" t="s">
        <v>79</v>
      </c>
      <c r="V2558" s="13" t="s">
        <v>112</v>
      </c>
      <c r="W2558" s="13" t="s">
        <v>109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  <c r="AU2558" s="22" t="s">
        <v>3751</v>
      </c>
    </row>
    <row r="2559" spans="1:47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53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1956</v>
      </c>
      <c r="K2559" s="155" t="s">
        <v>1462</v>
      </c>
      <c r="L2559" s="17" t="s">
        <v>67</v>
      </c>
      <c r="M2559" s="13" t="s">
        <v>60</v>
      </c>
      <c r="N2559" s="13">
        <v>1</v>
      </c>
      <c r="O2559" s="13"/>
      <c r="P2559" s="33" t="str">
        <f t="shared" si="759"/>
        <v>MAIN UNIT</v>
      </c>
      <c r="Q2559" s="13" t="s">
        <v>61</v>
      </c>
      <c r="R2559" s="13" t="s">
        <v>62</v>
      </c>
      <c r="S2559" s="13" t="s">
        <v>49</v>
      </c>
      <c r="T2559" s="13" t="s">
        <v>78</v>
      </c>
      <c r="U2559" s="13" t="s">
        <v>79</v>
      </c>
      <c r="V2559" s="13" t="s">
        <v>112</v>
      </c>
      <c r="W2559" s="13" t="s">
        <v>109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  <c r="AU2559" s="22" t="s">
        <v>3751</v>
      </c>
    </row>
    <row r="2560" spans="1:47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53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2982</v>
      </c>
      <c r="K2560" s="155" t="s">
        <v>1462</v>
      </c>
      <c r="L2560" s="17" t="s">
        <v>2609</v>
      </c>
      <c r="M2560" s="13" t="s">
        <v>2607</v>
      </c>
      <c r="N2560" s="13">
        <v>1</v>
      </c>
      <c r="O2560" s="13"/>
      <c r="P2560" s="33" t="str">
        <f t="shared" si="759"/>
        <v>MAIN UNIT</v>
      </c>
      <c r="Q2560" s="13" t="s">
        <v>61</v>
      </c>
      <c r="R2560" s="13" t="s">
        <v>2055</v>
      </c>
      <c r="S2560" s="13" t="s">
        <v>49</v>
      </c>
      <c r="T2560" s="13" t="s">
        <v>78</v>
      </c>
      <c r="U2560" s="13" t="s">
        <v>79</v>
      </c>
      <c r="V2560" s="13" t="s">
        <v>112</v>
      </c>
      <c r="W2560" s="13" t="s">
        <v>64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  <c r="AU2560" s="22" t="s">
        <v>3757</v>
      </c>
    </row>
    <row r="2561" spans="1:47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3323</v>
      </c>
      <c r="K2561" s="29" t="s">
        <v>1462</v>
      </c>
      <c r="L2561" s="17" t="s">
        <v>92</v>
      </c>
      <c r="M2561" s="13" t="s">
        <v>60</v>
      </c>
      <c r="N2561" s="22">
        <v>1</v>
      </c>
      <c r="O2561" s="22"/>
      <c r="P2561" s="33" t="str">
        <f t="shared" si="759"/>
        <v>MAIN UNIT</v>
      </c>
      <c r="Q2561" s="13" t="s">
        <v>61</v>
      </c>
      <c r="R2561" s="22" t="s">
        <v>62</v>
      </c>
      <c r="S2561" s="22" t="s">
        <v>49</v>
      </c>
      <c r="T2561" s="22" t="s">
        <v>78</v>
      </c>
      <c r="U2561" s="22" t="s">
        <v>78</v>
      </c>
      <c r="V2561" s="22" t="s">
        <v>112</v>
      </c>
      <c r="W2561" s="22" t="s">
        <v>64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21241742.157380536</v>
      </c>
      <c r="AJ2561" s="27">
        <f t="shared" si="750"/>
        <v>2987081.1613773629</v>
      </c>
      <c r="AK2561" s="28">
        <f t="shared" si="751"/>
        <v>0.14062317201884914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  <c r="AU2561" s="22" t="s">
        <v>3757</v>
      </c>
    </row>
    <row r="2562" spans="1:47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47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788</v>
      </c>
      <c r="K2562" s="155" t="s">
        <v>789</v>
      </c>
      <c r="L2562" s="17" t="s">
        <v>92</v>
      </c>
      <c r="M2562" s="13" t="s">
        <v>60</v>
      </c>
      <c r="N2562" s="13">
        <v>1</v>
      </c>
      <c r="O2562" s="13"/>
      <c r="P2562" s="33" t="str">
        <f t="shared" si="759"/>
        <v>MAIN UNIT</v>
      </c>
      <c r="Q2562" s="13" t="s">
        <v>68</v>
      </c>
      <c r="R2562" s="13" t="s">
        <v>62</v>
      </c>
      <c r="S2562" s="13" t="s">
        <v>49</v>
      </c>
      <c r="T2562" s="13" t="s">
        <v>78</v>
      </c>
      <c r="U2562" s="13" t="s">
        <v>79</v>
      </c>
      <c r="V2562" s="13" t="s">
        <v>134</v>
      </c>
      <c r="W2562" s="13" t="s">
        <v>109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  <c r="AU2562" s="22" t="s">
        <v>3751</v>
      </c>
    </row>
    <row r="2563" spans="1:47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47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788</v>
      </c>
      <c r="K2563" s="155" t="s">
        <v>789</v>
      </c>
      <c r="L2563" s="17" t="s">
        <v>92</v>
      </c>
      <c r="M2563" s="13" t="s">
        <v>60</v>
      </c>
      <c r="N2563" s="13">
        <v>1</v>
      </c>
      <c r="O2563" s="13"/>
      <c r="P2563" s="33" t="str">
        <f t="shared" si="759"/>
        <v>MAIN UNIT</v>
      </c>
      <c r="Q2563" s="13" t="s">
        <v>68</v>
      </c>
      <c r="R2563" s="13" t="s">
        <v>62</v>
      </c>
      <c r="S2563" s="13" t="s">
        <v>49</v>
      </c>
      <c r="T2563" s="13" t="s">
        <v>78</v>
      </c>
      <c r="U2563" s="13" t="s">
        <v>79</v>
      </c>
      <c r="V2563" s="13" t="s">
        <v>134</v>
      </c>
      <c r="W2563" s="13" t="s">
        <v>109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  <c r="AU2563" s="22" t="s">
        <v>3751</v>
      </c>
    </row>
    <row r="2564" spans="1:47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41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562</v>
      </c>
      <c r="K2564" s="155" t="s">
        <v>563</v>
      </c>
      <c r="L2564" s="17" t="s">
        <v>67</v>
      </c>
      <c r="M2564" s="13" t="s">
        <v>60</v>
      </c>
      <c r="N2564" s="13">
        <v>1</v>
      </c>
      <c r="O2564" s="13"/>
      <c r="P2564" s="33" t="str">
        <f t="shared" si="759"/>
        <v>MAIN UNIT</v>
      </c>
      <c r="Q2564" s="13" t="s">
        <v>61</v>
      </c>
      <c r="R2564" s="13" t="s">
        <v>62</v>
      </c>
      <c r="S2564" s="13" t="s">
        <v>51</v>
      </c>
      <c r="T2564" s="13" t="s">
        <v>349</v>
      </c>
      <c r="U2564" s="13" t="s">
        <v>149</v>
      </c>
      <c r="V2564" s="13" t="s">
        <v>564</v>
      </c>
      <c r="W2564" s="13" t="s">
        <v>64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  <c r="AU2564" s="22" t="s">
        <v>3240</v>
      </c>
    </row>
    <row r="2565" spans="1:47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53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2125</v>
      </c>
      <c r="K2565" s="155" t="s">
        <v>2126</v>
      </c>
      <c r="L2565" s="17" t="s">
        <v>293</v>
      </c>
      <c r="M2565" s="13" t="s">
        <v>60</v>
      </c>
      <c r="N2565" s="13">
        <v>1</v>
      </c>
      <c r="O2565" s="13"/>
      <c r="P2565" s="33" t="str">
        <f t="shared" si="759"/>
        <v>MAIN UNIT</v>
      </c>
      <c r="Q2565" s="13" t="s">
        <v>61</v>
      </c>
      <c r="R2565" s="13" t="s">
        <v>62</v>
      </c>
      <c r="S2565" s="13" t="s">
        <v>49</v>
      </c>
      <c r="T2565" s="13" t="s">
        <v>78</v>
      </c>
      <c r="U2565" s="13" t="s">
        <v>79</v>
      </c>
      <c r="V2565" s="13" t="s">
        <v>311</v>
      </c>
      <c r="W2565" s="13" t="s">
        <v>64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  <c r="AU2565" s="22" t="s">
        <v>3757</v>
      </c>
    </row>
    <row r="2566" spans="1:47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47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930</v>
      </c>
      <c r="K2566" s="155" t="s">
        <v>931</v>
      </c>
      <c r="L2566" s="17" t="s">
        <v>92</v>
      </c>
      <c r="M2566" s="13" t="s">
        <v>60</v>
      </c>
      <c r="N2566" s="13">
        <v>1</v>
      </c>
      <c r="O2566" s="13"/>
      <c r="P2566" s="33" t="str">
        <f t="shared" si="759"/>
        <v>MAIN UNIT</v>
      </c>
      <c r="Q2566" s="13" t="s">
        <v>68</v>
      </c>
      <c r="R2566" s="13" t="s">
        <v>62</v>
      </c>
      <c r="S2566" s="13" t="s">
        <v>50</v>
      </c>
      <c r="T2566" s="13" t="s">
        <v>212</v>
      </c>
      <c r="U2566" s="13" t="s">
        <v>213</v>
      </c>
      <c r="V2566" s="13" t="s">
        <v>214</v>
      </c>
      <c r="W2566" s="13" t="s">
        <v>64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  <c r="AU2566" s="22" t="s">
        <v>3240</v>
      </c>
    </row>
    <row r="2567" spans="1:47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47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930</v>
      </c>
      <c r="K2567" s="155" t="s">
        <v>931</v>
      </c>
      <c r="L2567" s="17" t="s">
        <v>92</v>
      </c>
      <c r="M2567" s="13" t="s">
        <v>60</v>
      </c>
      <c r="N2567" s="13">
        <v>1</v>
      </c>
      <c r="O2567" s="13"/>
      <c r="P2567" s="33" t="str">
        <f t="shared" si="759"/>
        <v>MAIN UNIT</v>
      </c>
      <c r="Q2567" s="13" t="s">
        <v>68</v>
      </c>
      <c r="R2567" s="13" t="s">
        <v>62</v>
      </c>
      <c r="S2567" s="13" t="s">
        <v>50</v>
      </c>
      <c r="T2567" s="13" t="s">
        <v>212</v>
      </c>
      <c r="U2567" s="13" t="s">
        <v>213</v>
      </c>
      <c r="V2567" s="13" t="s">
        <v>214</v>
      </c>
      <c r="W2567" s="13" t="s">
        <v>64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  <c r="AU2567" s="22" t="s">
        <v>3240</v>
      </c>
    </row>
    <row r="2568" spans="1:47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47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930</v>
      </c>
      <c r="K2568" s="155" t="s">
        <v>931</v>
      </c>
      <c r="L2568" s="17" t="s">
        <v>67</v>
      </c>
      <c r="M2568" s="13" t="s">
        <v>60</v>
      </c>
      <c r="N2568" s="13">
        <v>1</v>
      </c>
      <c r="O2568" s="13"/>
      <c r="P2568" s="33" t="str">
        <f t="shared" si="759"/>
        <v>MAIN UNIT</v>
      </c>
      <c r="Q2568" s="13" t="s">
        <v>68</v>
      </c>
      <c r="R2568" s="13" t="s">
        <v>62</v>
      </c>
      <c r="S2568" s="13" t="s">
        <v>50</v>
      </c>
      <c r="T2568" s="13" t="s">
        <v>212</v>
      </c>
      <c r="U2568" s="13" t="s">
        <v>213</v>
      </c>
      <c r="V2568" s="13" t="s">
        <v>214</v>
      </c>
      <c r="W2568" s="13" t="s">
        <v>64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  <c r="AU2568" s="22" t="s">
        <v>3240</v>
      </c>
    </row>
    <row r="2569" spans="1:47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185</v>
      </c>
      <c r="F2569" s="13" t="s">
        <v>185</v>
      </c>
      <c r="G2569" s="152" t="s">
        <v>185</v>
      </c>
      <c r="H2569" s="155"/>
      <c r="I2569" s="33" t="str">
        <f t="shared" si="764"/>
        <v>Cancel</v>
      </c>
      <c r="J2569" s="186" t="s">
        <v>926</v>
      </c>
      <c r="K2569" s="155" t="s">
        <v>1032</v>
      </c>
      <c r="L2569" s="17" t="s">
        <v>100</v>
      </c>
      <c r="M2569" s="13" t="s">
        <v>60</v>
      </c>
      <c r="N2569" s="13">
        <v>2</v>
      </c>
      <c r="O2569" s="13"/>
      <c r="P2569" s="33" t="str">
        <f t="shared" si="759"/>
        <v>MAIN UNIT</v>
      </c>
      <c r="Q2569" s="13" t="s">
        <v>61</v>
      </c>
      <c r="R2569" s="13" t="s">
        <v>62</v>
      </c>
      <c r="S2569" s="13" t="s">
        <v>49</v>
      </c>
      <c r="T2569" s="13" t="s">
        <v>262</v>
      </c>
      <c r="U2569" s="13" t="s">
        <v>263</v>
      </c>
      <c r="V2569" s="13" t="s">
        <v>126</v>
      </c>
      <c r="W2569" s="13" t="s">
        <v>109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499582152.5142017</v>
      </c>
      <c r="AJ2569" s="19">
        <f t="shared" si="768"/>
        <v>59520528.679470733</v>
      </c>
      <c r="AK2569" s="20">
        <f t="shared" si="769"/>
        <v>0.11914062257814291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  <c r="AU2569" s="22" t="s">
        <v>3240</v>
      </c>
    </row>
    <row r="2570" spans="1:47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55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2478</v>
      </c>
      <c r="K2570" s="155" t="s">
        <v>2479</v>
      </c>
      <c r="L2570" s="17" t="s">
        <v>92</v>
      </c>
      <c r="M2570" s="13" t="s">
        <v>60</v>
      </c>
      <c r="N2570" s="13">
        <v>1</v>
      </c>
      <c r="O2570" s="13"/>
      <c r="P2570" s="33" t="str">
        <f t="shared" si="759"/>
        <v>MAIN UNIT</v>
      </c>
      <c r="Q2570" s="13" t="s">
        <v>68</v>
      </c>
      <c r="R2570" s="13" t="s">
        <v>62</v>
      </c>
      <c r="S2570" s="13" t="s">
        <v>52</v>
      </c>
      <c r="T2570" s="13" t="s">
        <v>78</v>
      </c>
      <c r="U2570" s="13" t="s">
        <v>177</v>
      </c>
      <c r="V2570" s="13" t="s">
        <v>178</v>
      </c>
      <c r="W2570" s="13" t="s">
        <v>64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  <c r="AU2570" s="22" t="s">
        <v>3240</v>
      </c>
    </row>
    <row r="2571" spans="1:47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55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2478</v>
      </c>
      <c r="K2571" s="155" t="s">
        <v>2479</v>
      </c>
      <c r="L2571" s="17" t="s">
        <v>67</v>
      </c>
      <c r="M2571" s="13" t="s">
        <v>60</v>
      </c>
      <c r="N2571" s="13">
        <v>1</v>
      </c>
      <c r="O2571" s="13"/>
      <c r="P2571" s="33" t="str">
        <f t="shared" si="759"/>
        <v>MAIN UNIT</v>
      </c>
      <c r="Q2571" s="13" t="s">
        <v>68</v>
      </c>
      <c r="R2571" s="13" t="s">
        <v>62</v>
      </c>
      <c r="S2571" s="13" t="s">
        <v>52</v>
      </c>
      <c r="T2571" s="13" t="s">
        <v>78</v>
      </c>
      <c r="U2571" s="13" t="s">
        <v>177</v>
      </c>
      <c r="V2571" s="13" t="s">
        <v>178</v>
      </c>
      <c r="W2571" s="13" t="s">
        <v>64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  <c r="AU2571" s="22" t="s">
        <v>3240</v>
      </c>
    </row>
    <row r="2572" spans="1:47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55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2478</v>
      </c>
      <c r="K2572" s="155" t="s">
        <v>2479</v>
      </c>
      <c r="L2572" s="17" t="s">
        <v>67</v>
      </c>
      <c r="M2572" s="13" t="s">
        <v>60</v>
      </c>
      <c r="N2572" s="13">
        <v>1</v>
      </c>
      <c r="O2572" s="13"/>
      <c r="P2572" s="33" t="str">
        <f t="shared" si="759"/>
        <v>MAIN UNIT</v>
      </c>
      <c r="Q2572" s="13" t="s">
        <v>68</v>
      </c>
      <c r="R2572" s="13" t="s">
        <v>62</v>
      </c>
      <c r="S2572" s="13" t="s">
        <v>52</v>
      </c>
      <c r="T2572" s="13" t="s">
        <v>78</v>
      </c>
      <c r="U2572" s="13" t="s">
        <v>177</v>
      </c>
      <c r="V2572" s="13" t="s">
        <v>178</v>
      </c>
      <c r="W2572" s="13" t="s">
        <v>64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  <c r="AU2572" s="22" t="s">
        <v>3240</v>
      </c>
    </row>
    <row r="2573" spans="1:47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55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2472</v>
      </c>
      <c r="K2573" s="155" t="s">
        <v>2473</v>
      </c>
      <c r="L2573" s="17" t="s">
        <v>67</v>
      </c>
      <c r="M2573" s="13" t="s">
        <v>60</v>
      </c>
      <c r="N2573" s="13">
        <v>1</v>
      </c>
      <c r="O2573" s="13"/>
      <c r="P2573" s="33" t="str">
        <f t="shared" si="759"/>
        <v>MAIN UNIT</v>
      </c>
      <c r="Q2573" s="13" t="s">
        <v>68</v>
      </c>
      <c r="R2573" s="13" t="s">
        <v>62</v>
      </c>
      <c r="S2573" s="13" t="s">
        <v>49</v>
      </c>
      <c r="T2573" s="13" t="s">
        <v>78</v>
      </c>
      <c r="U2573" s="13" t="s">
        <v>79</v>
      </c>
      <c r="V2573" s="13" t="s">
        <v>178</v>
      </c>
      <c r="W2573" s="13" t="s">
        <v>64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  <c r="AU2573" s="22" t="s">
        <v>3240</v>
      </c>
    </row>
    <row r="2574" spans="1:47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55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2472</v>
      </c>
      <c r="K2574" s="155" t="s">
        <v>2473</v>
      </c>
      <c r="L2574" s="17" t="s">
        <v>92</v>
      </c>
      <c r="M2574" s="13" t="s">
        <v>60</v>
      </c>
      <c r="N2574" s="13">
        <v>1</v>
      </c>
      <c r="O2574" s="13"/>
      <c r="P2574" s="33" t="str">
        <f t="shared" si="759"/>
        <v>MAIN UNIT</v>
      </c>
      <c r="Q2574" s="13" t="s">
        <v>68</v>
      </c>
      <c r="R2574" s="13" t="s">
        <v>62</v>
      </c>
      <c r="S2574" s="13" t="s">
        <v>49</v>
      </c>
      <c r="T2574" s="13" t="s">
        <v>78</v>
      </c>
      <c r="U2574" s="13" t="s">
        <v>79</v>
      </c>
      <c r="V2574" s="13" t="s">
        <v>178</v>
      </c>
      <c r="W2574" s="13" t="s">
        <v>64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  <c r="AU2574" s="22" t="s">
        <v>3240</v>
      </c>
    </row>
    <row r="2575" spans="1:47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53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1948</v>
      </c>
      <c r="K2575" s="155" t="s">
        <v>1949</v>
      </c>
      <c r="L2575" s="17" t="s">
        <v>293</v>
      </c>
      <c r="M2575" s="13" t="s">
        <v>60</v>
      </c>
      <c r="N2575" s="13">
        <v>1</v>
      </c>
      <c r="O2575" s="13"/>
      <c r="P2575" s="33" t="str">
        <f t="shared" si="759"/>
        <v>MAIN UNIT</v>
      </c>
      <c r="Q2575" s="13" t="s">
        <v>68</v>
      </c>
      <c r="R2575" s="13" t="s">
        <v>62</v>
      </c>
      <c r="S2575" s="13" t="s">
        <v>49</v>
      </c>
      <c r="T2575" s="13" t="s">
        <v>78</v>
      </c>
      <c r="U2575" s="13" t="s">
        <v>79</v>
      </c>
      <c r="V2575" s="13" t="s">
        <v>112</v>
      </c>
      <c r="W2575" s="13" t="s">
        <v>64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  <c r="AU2575" s="22" t="s">
        <v>3757</v>
      </c>
    </row>
    <row r="2576" spans="1:47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55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2488</v>
      </c>
      <c r="K2576" s="155" t="s">
        <v>2489</v>
      </c>
      <c r="L2576" s="17" t="s">
        <v>293</v>
      </c>
      <c r="M2576" s="13" t="s">
        <v>60</v>
      </c>
      <c r="N2576" s="13">
        <v>1</v>
      </c>
      <c r="O2576" s="13"/>
      <c r="P2576" s="33" t="str">
        <f t="shared" si="759"/>
        <v>MAIN UNIT</v>
      </c>
      <c r="Q2576" s="13" t="s">
        <v>61</v>
      </c>
      <c r="R2576" s="13" t="s">
        <v>62</v>
      </c>
      <c r="S2576" s="13" t="s">
        <v>49</v>
      </c>
      <c r="T2576" s="13" t="s">
        <v>78</v>
      </c>
      <c r="U2576" s="13" t="s">
        <v>79</v>
      </c>
      <c r="V2576" s="13" t="s">
        <v>131</v>
      </c>
      <c r="W2576" s="13" t="s">
        <v>64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  <c r="AU2576" s="22" t="s">
        <v>3757</v>
      </c>
    </row>
    <row r="2577" spans="1:47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48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1549</v>
      </c>
      <c r="K2577" s="155" t="s">
        <v>1550</v>
      </c>
      <c r="L2577" s="17" t="s">
        <v>92</v>
      </c>
      <c r="M2577" s="13" t="s">
        <v>60</v>
      </c>
      <c r="N2577" s="13">
        <v>1</v>
      </c>
      <c r="O2577" s="13"/>
      <c r="P2577" s="33" t="str">
        <f t="shared" si="759"/>
        <v>MAIN UNIT</v>
      </c>
      <c r="Q2577" s="13" t="s">
        <v>61</v>
      </c>
      <c r="R2577" s="13" t="s">
        <v>62</v>
      </c>
      <c r="S2577" s="13" t="s">
        <v>49</v>
      </c>
      <c r="T2577" s="13" t="s">
        <v>78</v>
      </c>
      <c r="U2577" s="13" t="s">
        <v>79</v>
      </c>
      <c r="V2577" s="13" t="s">
        <v>1516</v>
      </c>
      <c r="W2577" s="13" t="s">
        <v>109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  <c r="AU2577" s="22" t="s">
        <v>3751</v>
      </c>
    </row>
    <row r="2578" spans="1:47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53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1875</v>
      </c>
      <c r="K2578" s="155" t="s">
        <v>1550</v>
      </c>
      <c r="L2578" s="17" t="s">
        <v>92</v>
      </c>
      <c r="M2578" s="13" t="s">
        <v>60</v>
      </c>
      <c r="N2578" s="13">
        <v>1</v>
      </c>
      <c r="O2578" s="13"/>
      <c r="P2578" s="33" t="str">
        <f t="shared" si="759"/>
        <v>MAIN UNIT</v>
      </c>
      <c r="Q2578" s="13" t="s">
        <v>61</v>
      </c>
      <c r="R2578" s="13" t="s">
        <v>62</v>
      </c>
      <c r="S2578" s="13" t="s">
        <v>49</v>
      </c>
      <c r="T2578" s="13" t="s">
        <v>78</v>
      </c>
      <c r="U2578" s="13" t="s">
        <v>79</v>
      </c>
      <c r="V2578" s="13" t="s">
        <v>131</v>
      </c>
      <c r="W2578" s="13" t="s">
        <v>109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  <c r="AU2578" s="22" t="s">
        <v>3751</v>
      </c>
    </row>
    <row r="2579" spans="1:47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53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1875</v>
      </c>
      <c r="K2579" s="155" t="s">
        <v>1550</v>
      </c>
      <c r="L2579" s="17" t="s">
        <v>92</v>
      </c>
      <c r="M2579" s="13" t="s">
        <v>60</v>
      </c>
      <c r="N2579" s="13">
        <v>1</v>
      </c>
      <c r="O2579" s="13"/>
      <c r="P2579" s="33" t="str">
        <f t="shared" si="759"/>
        <v>MAIN UNIT</v>
      </c>
      <c r="Q2579" s="13" t="s">
        <v>61</v>
      </c>
      <c r="R2579" s="13" t="s">
        <v>62</v>
      </c>
      <c r="S2579" s="13" t="s">
        <v>49</v>
      </c>
      <c r="T2579" s="13" t="s">
        <v>78</v>
      </c>
      <c r="U2579" s="13" t="s">
        <v>79</v>
      </c>
      <c r="V2579" s="13" t="s">
        <v>131</v>
      </c>
      <c r="W2579" s="13" t="s">
        <v>109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  <c r="AU2579" s="22" t="s">
        <v>3751</v>
      </c>
    </row>
    <row r="2580" spans="1:47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54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2329</v>
      </c>
      <c r="K2580" s="155" t="s">
        <v>1550</v>
      </c>
      <c r="L2580" s="17" t="s">
        <v>92</v>
      </c>
      <c r="M2580" s="13" t="s">
        <v>60</v>
      </c>
      <c r="N2580" s="13">
        <v>1</v>
      </c>
      <c r="O2580" s="13"/>
      <c r="P2580" s="33" t="str">
        <f t="shared" si="759"/>
        <v>MAIN UNIT</v>
      </c>
      <c r="Q2580" s="13" t="s">
        <v>61</v>
      </c>
      <c r="R2580" s="13" t="s">
        <v>62</v>
      </c>
      <c r="S2580" s="13" t="s">
        <v>49</v>
      </c>
      <c r="T2580" s="13" t="s">
        <v>78</v>
      </c>
      <c r="U2580" s="13" t="s">
        <v>79</v>
      </c>
      <c r="V2580" s="13" t="s">
        <v>121</v>
      </c>
      <c r="W2580" s="13" t="s">
        <v>64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  <c r="AU2580" s="22" t="s">
        <v>3757</v>
      </c>
    </row>
    <row r="2581" spans="1:47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3498</v>
      </c>
      <c r="K2581" s="29" t="s">
        <v>256</v>
      </c>
      <c r="L2581" s="17" t="s">
        <v>67</v>
      </c>
      <c r="M2581" s="13" t="s">
        <v>60</v>
      </c>
      <c r="N2581" s="13">
        <v>1</v>
      </c>
      <c r="O2581" s="22"/>
      <c r="P2581" s="202" t="str">
        <f t="shared" si="759"/>
        <v>MAIN UNIT</v>
      </c>
      <c r="Q2581" s="22" t="s">
        <v>61</v>
      </c>
      <c r="R2581" s="22" t="s">
        <v>62</v>
      </c>
      <c r="S2581" s="22" t="s">
        <v>50</v>
      </c>
      <c r="T2581" s="22" t="s">
        <v>101</v>
      </c>
      <c r="U2581" s="22" t="s">
        <v>70</v>
      </c>
      <c r="V2581" s="22" t="s">
        <v>71</v>
      </c>
      <c r="W2581" s="22" t="s">
        <v>64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  <c r="AU2581" s="22" t="s">
        <v>3240</v>
      </c>
    </row>
    <row r="2582" spans="1:47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55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2476</v>
      </c>
      <c r="K2582" s="155" t="s">
        <v>2477</v>
      </c>
      <c r="L2582" s="17" t="s">
        <v>92</v>
      </c>
      <c r="M2582" s="13" t="s">
        <v>60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68</v>
      </c>
      <c r="R2582" s="13" t="s">
        <v>62</v>
      </c>
      <c r="S2582" s="13" t="s">
        <v>49</v>
      </c>
      <c r="T2582" s="13" t="s">
        <v>78</v>
      </c>
      <c r="U2582" s="13" t="s">
        <v>79</v>
      </c>
      <c r="V2582" s="13" t="s">
        <v>2011</v>
      </c>
      <c r="W2582" s="13" t="s">
        <v>64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  <c r="AU2582" s="22" t="s">
        <v>3757</v>
      </c>
    </row>
    <row r="2583" spans="1:47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55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2476</v>
      </c>
      <c r="K2583" s="155" t="s">
        <v>2477</v>
      </c>
      <c r="L2583" s="17" t="s">
        <v>92</v>
      </c>
      <c r="M2583" s="13" t="s">
        <v>60</v>
      </c>
      <c r="N2583" s="13">
        <v>1</v>
      </c>
      <c r="O2583" s="13"/>
      <c r="P2583" s="33" t="str">
        <f t="shared" si="777"/>
        <v>MAIN UNIT</v>
      </c>
      <c r="Q2583" s="13" t="s">
        <v>68</v>
      </c>
      <c r="R2583" s="13" t="s">
        <v>62</v>
      </c>
      <c r="S2583" s="13" t="s">
        <v>49</v>
      </c>
      <c r="T2583" s="13" t="s">
        <v>78</v>
      </c>
      <c r="U2583" s="13" t="s">
        <v>79</v>
      </c>
      <c r="V2583" s="13" t="s">
        <v>2011</v>
      </c>
      <c r="W2583" s="13" t="s">
        <v>64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  <c r="AU2583" s="22" t="s">
        <v>3757</v>
      </c>
    </row>
    <row r="2584" spans="1:47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55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2476</v>
      </c>
      <c r="K2584" s="155" t="s">
        <v>2477</v>
      </c>
      <c r="L2584" s="17" t="s">
        <v>67</v>
      </c>
      <c r="M2584" s="13" t="s">
        <v>60</v>
      </c>
      <c r="N2584" s="13">
        <v>1</v>
      </c>
      <c r="O2584" s="13"/>
      <c r="P2584" s="33" t="str">
        <f t="shared" si="777"/>
        <v>MAIN UNIT</v>
      </c>
      <c r="Q2584" s="13" t="s">
        <v>68</v>
      </c>
      <c r="R2584" s="13" t="s">
        <v>62</v>
      </c>
      <c r="S2584" s="13" t="s">
        <v>49</v>
      </c>
      <c r="T2584" s="13" t="s">
        <v>78</v>
      </c>
      <c r="U2584" s="13" t="s">
        <v>79</v>
      </c>
      <c r="V2584" s="13" t="s">
        <v>2011</v>
      </c>
      <c r="W2584" s="13" t="s">
        <v>64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  <c r="AU2584" s="22" t="s">
        <v>3757</v>
      </c>
    </row>
    <row r="2585" spans="1:47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55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2476</v>
      </c>
      <c r="K2585" s="155" t="s">
        <v>2477</v>
      </c>
      <c r="L2585" s="17" t="s">
        <v>67</v>
      </c>
      <c r="M2585" s="13" t="s">
        <v>60</v>
      </c>
      <c r="N2585" s="13">
        <v>1</v>
      </c>
      <c r="O2585" s="13"/>
      <c r="P2585" s="33" t="str">
        <f t="shared" si="777"/>
        <v>MAIN UNIT</v>
      </c>
      <c r="Q2585" s="13" t="s">
        <v>68</v>
      </c>
      <c r="R2585" s="13" t="s">
        <v>62</v>
      </c>
      <c r="S2585" s="13" t="s">
        <v>49</v>
      </c>
      <c r="T2585" s="13" t="s">
        <v>78</v>
      </c>
      <c r="U2585" s="13" t="s">
        <v>79</v>
      </c>
      <c r="V2585" s="13" t="s">
        <v>2011</v>
      </c>
      <c r="W2585" s="13" t="s">
        <v>64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  <c r="AU2585" s="22" t="s">
        <v>3757</v>
      </c>
    </row>
    <row r="2586" spans="1:47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54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1994</v>
      </c>
      <c r="K2586" s="155" t="s">
        <v>1995</v>
      </c>
      <c r="L2586" s="17" t="s">
        <v>67</v>
      </c>
      <c r="M2586" s="13" t="s">
        <v>60</v>
      </c>
      <c r="N2586" s="13">
        <v>1</v>
      </c>
      <c r="O2586" s="13"/>
      <c r="P2586" s="33" t="str">
        <f t="shared" si="777"/>
        <v>MAIN UNIT</v>
      </c>
      <c r="Q2586" s="13" t="s">
        <v>68</v>
      </c>
      <c r="R2586" s="13" t="s">
        <v>62</v>
      </c>
      <c r="S2586" s="13" t="s">
        <v>49</v>
      </c>
      <c r="T2586" s="13" t="s">
        <v>78</v>
      </c>
      <c r="U2586" s="13" t="s">
        <v>79</v>
      </c>
      <c r="V2586" s="13" t="s">
        <v>1885</v>
      </c>
      <c r="W2586" s="13" t="s">
        <v>64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  <c r="AU2586" s="22" t="s">
        <v>3757</v>
      </c>
    </row>
    <row r="2587" spans="1:47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54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2445</v>
      </c>
      <c r="K2587" s="155" t="s">
        <v>2446</v>
      </c>
      <c r="L2587" s="17" t="s">
        <v>67</v>
      </c>
      <c r="M2587" s="13" t="s">
        <v>60</v>
      </c>
      <c r="N2587" s="13">
        <v>1</v>
      </c>
      <c r="O2587" s="13"/>
      <c r="P2587" s="33" t="str">
        <f t="shared" si="777"/>
        <v>MAIN UNIT</v>
      </c>
      <c r="Q2587" s="13" t="s">
        <v>68</v>
      </c>
      <c r="R2587" s="13" t="s">
        <v>62</v>
      </c>
      <c r="S2587" s="13" t="s">
        <v>49</v>
      </c>
      <c r="T2587" s="13" t="s">
        <v>78</v>
      </c>
      <c r="U2587" s="13" t="s">
        <v>79</v>
      </c>
      <c r="V2587" s="13" t="s">
        <v>311</v>
      </c>
      <c r="W2587" s="13" t="s">
        <v>64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  <c r="AU2587" s="22" t="s">
        <v>3757</v>
      </c>
    </row>
    <row r="2588" spans="1:47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54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2443</v>
      </c>
      <c r="K2588" s="155" t="s">
        <v>2444</v>
      </c>
      <c r="L2588" s="17" t="s">
        <v>67</v>
      </c>
      <c r="M2588" s="13" t="s">
        <v>60</v>
      </c>
      <c r="N2588" s="13">
        <v>1</v>
      </c>
      <c r="O2588" s="13"/>
      <c r="P2588" s="33" t="str">
        <f t="shared" si="777"/>
        <v>MAIN UNIT</v>
      </c>
      <c r="Q2588" s="13" t="s">
        <v>61</v>
      </c>
      <c r="R2588" s="13" t="s">
        <v>62</v>
      </c>
      <c r="S2588" s="13" t="s">
        <v>49</v>
      </c>
      <c r="T2588" s="13" t="s">
        <v>78</v>
      </c>
      <c r="U2588" s="13" t="s">
        <v>79</v>
      </c>
      <c r="V2588" s="13" t="s">
        <v>311</v>
      </c>
      <c r="W2588" s="13" t="s">
        <v>64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  <c r="AU2588" s="22" t="s">
        <v>3757</v>
      </c>
    </row>
    <row r="2589" spans="1:47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54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2247</v>
      </c>
      <c r="K2589" s="155" t="s">
        <v>2248</v>
      </c>
      <c r="L2589" s="17" t="s">
        <v>92</v>
      </c>
      <c r="M2589" s="13" t="s">
        <v>60</v>
      </c>
      <c r="N2589" s="13">
        <v>1</v>
      </c>
      <c r="O2589" s="13"/>
      <c r="P2589" s="33" t="str">
        <f t="shared" si="777"/>
        <v>MAIN UNIT</v>
      </c>
      <c r="Q2589" s="13" t="s">
        <v>68</v>
      </c>
      <c r="R2589" s="13" t="s">
        <v>62</v>
      </c>
      <c r="S2589" s="13" t="s">
        <v>51</v>
      </c>
      <c r="T2589" s="13" t="s">
        <v>2168</v>
      </c>
      <c r="U2589" s="13" t="s">
        <v>149</v>
      </c>
      <c r="V2589" s="13" t="s">
        <v>954</v>
      </c>
      <c r="W2589" s="13" t="s">
        <v>64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  <c r="AU2589" s="22" t="s">
        <v>3240</v>
      </c>
    </row>
    <row r="2590" spans="1:47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54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2247</v>
      </c>
      <c r="K2590" s="155" t="s">
        <v>2248</v>
      </c>
      <c r="L2590" s="17" t="s">
        <v>67</v>
      </c>
      <c r="M2590" s="13" t="s">
        <v>60</v>
      </c>
      <c r="N2590" s="13">
        <v>1</v>
      </c>
      <c r="O2590" s="13"/>
      <c r="P2590" s="33" t="str">
        <f t="shared" si="777"/>
        <v>MAIN UNIT</v>
      </c>
      <c r="Q2590" s="13" t="s">
        <v>68</v>
      </c>
      <c r="R2590" s="13" t="s">
        <v>62</v>
      </c>
      <c r="S2590" s="13" t="s">
        <v>51</v>
      </c>
      <c r="T2590" s="13" t="s">
        <v>2168</v>
      </c>
      <c r="U2590" s="13" t="s">
        <v>149</v>
      </c>
      <c r="V2590" s="13" t="s">
        <v>954</v>
      </c>
      <c r="W2590" s="13" t="s">
        <v>64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  <c r="AU2590" s="22" t="s">
        <v>3240</v>
      </c>
    </row>
    <row r="2591" spans="1:47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48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1222</v>
      </c>
      <c r="K2591" s="155" t="s">
        <v>1223</v>
      </c>
      <c r="L2591" s="17" t="s">
        <v>92</v>
      </c>
      <c r="M2591" s="13" t="s">
        <v>60</v>
      </c>
      <c r="N2591" s="13">
        <v>1</v>
      </c>
      <c r="O2591" s="13"/>
      <c r="P2591" s="33" t="str">
        <f t="shared" si="777"/>
        <v>MAIN UNIT</v>
      </c>
      <c r="Q2591" s="13" t="s">
        <v>68</v>
      </c>
      <c r="R2591" s="13" t="s">
        <v>62</v>
      </c>
      <c r="S2591" s="13" t="s">
        <v>51</v>
      </c>
      <c r="T2591" s="13" t="s">
        <v>1224</v>
      </c>
      <c r="U2591" s="13" t="s">
        <v>149</v>
      </c>
      <c r="V2591" s="13" t="s">
        <v>564</v>
      </c>
      <c r="W2591" s="13" t="s">
        <v>64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  <c r="AU2591" s="22" t="s">
        <v>3240</v>
      </c>
    </row>
    <row r="2592" spans="1:47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48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1222</v>
      </c>
      <c r="K2592" s="155" t="s">
        <v>1223</v>
      </c>
      <c r="L2592" s="17" t="s">
        <v>67</v>
      </c>
      <c r="M2592" s="13" t="s">
        <v>60</v>
      </c>
      <c r="N2592" s="13">
        <v>1</v>
      </c>
      <c r="O2592" s="13"/>
      <c r="P2592" s="33" t="str">
        <f t="shared" si="777"/>
        <v>MAIN UNIT</v>
      </c>
      <c r="Q2592" s="13" t="s">
        <v>68</v>
      </c>
      <c r="R2592" s="13" t="s">
        <v>62</v>
      </c>
      <c r="S2592" s="13" t="s">
        <v>51</v>
      </c>
      <c r="T2592" s="13" t="s">
        <v>1224</v>
      </c>
      <c r="U2592" s="13" t="s">
        <v>149</v>
      </c>
      <c r="V2592" s="13" t="s">
        <v>564</v>
      </c>
      <c r="W2592" s="13" t="s">
        <v>64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  <c r="AU2592" s="22" t="s">
        <v>3240</v>
      </c>
    </row>
    <row r="2593" spans="1:47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47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887</v>
      </c>
      <c r="K2593" s="155" t="s">
        <v>888</v>
      </c>
      <c r="L2593" s="17" t="s">
        <v>67</v>
      </c>
      <c r="M2593" s="13" t="s">
        <v>60</v>
      </c>
      <c r="N2593" s="13">
        <v>1</v>
      </c>
      <c r="O2593" s="13"/>
      <c r="P2593" s="33" t="str">
        <f t="shared" si="777"/>
        <v>MAIN UNIT</v>
      </c>
      <c r="Q2593" s="13" t="s">
        <v>61</v>
      </c>
      <c r="R2593" s="13" t="s">
        <v>62</v>
      </c>
      <c r="S2593" s="13" t="s">
        <v>49</v>
      </c>
      <c r="T2593" s="13" t="s">
        <v>78</v>
      </c>
      <c r="U2593" s="13" t="s">
        <v>79</v>
      </c>
      <c r="V2593" s="13" t="s">
        <v>80</v>
      </c>
      <c r="W2593" s="13" t="s">
        <v>64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  <c r="AU2593" s="22" t="s">
        <v>3750</v>
      </c>
    </row>
    <row r="2594" spans="1:47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47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887</v>
      </c>
      <c r="K2594" s="155" t="s">
        <v>888</v>
      </c>
      <c r="L2594" s="17" t="s">
        <v>67</v>
      </c>
      <c r="M2594" s="13" t="s">
        <v>60</v>
      </c>
      <c r="N2594" s="13">
        <v>1</v>
      </c>
      <c r="O2594" s="13"/>
      <c r="P2594" s="33" t="str">
        <f t="shared" si="777"/>
        <v>MAIN UNIT</v>
      </c>
      <c r="Q2594" s="13" t="s">
        <v>61</v>
      </c>
      <c r="R2594" s="13" t="s">
        <v>62</v>
      </c>
      <c r="S2594" s="13" t="s">
        <v>49</v>
      </c>
      <c r="T2594" s="13" t="s">
        <v>78</v>
      </c>
      <c r="U2594" s="13" t="s">
        <v>79</v>
      </c>
      <c r="V2594" s="13" t="s">
        <v>80</v>
      </c>
      <c r="W2594" s="13" t="s">
        <v>64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  <c r="AU2594" s="22" t="s">
        <v>3750</v>
      </c>
    </row>
    <row r="2595" spans="1:47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41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312</v>
      </c>
      <c r="K2595" s="155" t="s">
        <v>313</v>
      </c>
      <c r="L2595" s="17" t="s">
        <v>77</v>
      </c>
      <c r="M2595" s="13" t="s">
        <v>60</v>
      </c>
      <c r="N2595" s="13">
        <v>1</v>
      </c>
      <c r="O2595" s="13"/>
      <c r="P2595" s="33" t="str">
        <f t="shared" si="777"/>
        <v>MAIN UNIT</v>
      </c>
      <c r="Q2595" s="13" t="s">
        <v>68</v>
      </c>
      <c r="R2595" s="13" t="s">
        <v>62</v>
      </c>
      <c r="S2595" s="13" t="s">
        <v>49</v>
      </c>
      <c r="T2595" s="13" t="s">
        <v>78</v>
      </c>
      <c r="U2595" s="13" t="s">
        <v>79</v>
      </c>
      <c r="V2595" s="13" t="s">
        <v>311</v>
      </c>
      <c r="W2595" s="13" t="s">
        <v>109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  <c r="AU2595" s="22" t="s">
        <v>3751</v>
      </c>
    </row>
    <row r="2596" spans="1:47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53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1955</v>
      </c>
      <c r="K2596" s="155" t="s">
        <v>313</v>
      </c>
      <c r="L2596" s="17" t="s">
        <v>67</v>
      </c>
      <c r="M2596" s="13" t="s">
        <v>60</v>
      </c>
      <c r="N2596" s="13">
        <v>1</v>
      </c>
      <c r="O2596" s="13"/>
      <c r="P2596" s="33" t="str">
        <f t="shared" si="777"/>
        <v>MAIN UNIT</v>
      </c>
      <c r="Q2596" s="13" t="s">
        <v>61</v>
      </c>
      <c r="R2596" s="13" t="s">
        <v>62</v>
      </c>
      <c r="S2596" s="13" t="s">
        <v>49</v>
      </c>
      <c r="T2596" s="13" t="s">
        <v>78</v>
      </c>
      <c r="U2596" s="13" t="s">
        <v>79</v>
      </c>
      <c r="V2596" s="13" t="s">
        <v>311</v>
      </c>
      <c r="W2596" s="13" t="s">
        <v>109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  <c r="AU2596" s="22" t="s">
        <v>3751</v>
      </c>
    </row>
    <row r="2597" spans="1:47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41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268</v>
      </c>
      <c r="K2597" s="155" t="s">
        <v>269</v>
      </c>
      <c r="L2597" s="17" t="s">
        <v>67</v>
      </c>
      <c r="M2597" s="13" t="s">
        <v>60</v>
      </c>
      <c r="N2597" s="13">
        <v>1</v>
      </c>
      <c r="O2597" s="13"/>
      <c r="P2597" s="33" t="str">
        <f t="shared" si="777"/>
        <v>MAIN UNIT</v>
      </c>
      <c r="Q2597" s="13" t="s">
        <v>61</v>
      </c>
      <c r="R2597" s="13" t="s">
        <v>62</v>
      </c>
      <c r="S2597" s="13" t="s">
        <v>49</v>
      </c>
      <c r="T2597" s="13" t="s">
        <v>249</v>
      </c>
      <c r="U2597" s="13" t="s">
        <v>79</v>
      </c>
      <c r="V2597" s="13" t="s">
        <v>270</v>
      </c>
      <c r="W2597" s="13" t="s">
        <v>109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  <c r="AU2597" s="22" t="s">
        <v>3240</v>
      </c>
    </row>
    <row r="2598" spans="1:47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41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268</v>
      </c>
      <c r="K2598" s="155" t="s">
        <v>269</v>
      </c>
      <c r="L2598" s="17" t="s">
        <v>67</v>
      </c>
      <c r="M2598" s="13" t="s">
        <v>60</v>
      </c>
      <c r="N2598" s="13">
        <v>1</v>
      </c>
      <c r="O2598" s="13"/>
      <c r="P2598" s="33" t="str">
        <f t="shared" si="777"/>
        <v>MAIN UNIT</v>
      </c>
      <c r="Q2598" s="13" t="s">
        <v>61</v>
      </c>
      <c r="R2598" s="13" t="s">
        <v>62</v>
      </c>
      <c r="S2598" s="13" t="s">
        <v>49</v>
      </c>
      <c r="T2598" s="13" t="s">
        <v>249</v>
      </c>
      <c r="U2598" s="13" t="s">
        <v>79</v>
      </c>
      <c r="V2598" s="13" t="s">
        <v>270</v>
      </c>
      <c r="W2598" s="13" t="s">
        <v>109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  <c r="AU2598" s="22" t="s">
        <v>3240</v>
      </c>
    </row>
    <row r="2599" spans="1:47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41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271</v>
      </c>
      <c r="K2599" s="155" t="s">
        <v>269</v>
      </c>
      <c r="L2599" s="17" t="s">
        <v>67</v>
      </c>
      <c r="M2599" s="13" t="s">
        <v>60</v>
      </c>
      <c r="N2599" s="13">
        <v>1</v>
      </c>
      <c r="O2599" s="13"/>
      <c r="P2599" s="33" t="str">
        <f t="shared" si="777"/>
        <v>MAIN UNIT</v>
      </c>
      <c r="Q2599" s="13" t="s">
        <v>61</v>
      </c>
      <c r="R2599" s="13" t="s">
        <v>62</v>
      </c>
      <c r="S2599" s="13" t="s">
        <v>49</v>
      </c>
      <c r="T2599" s="13" t="s">
        <v>249</v>
      </c>
      <c r="U2599" s="13" t="s">
        <v>79</v>
      </c>
      <c r="V2599" s="13" t="s">
        <v>270</v>
      </c>
      <c r="W2599" s="13" t="s">
        <v>109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  <c r="AU2599" s="22" t="s">
        <v>3240</v>
      </c>
    </row>
    <row r="2600" spans="1:47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185</v>
      </c>
      <c r="F2600" s="13" t="s">
        <v>185</v>
      </c>
      <c r="G2600" s="152" t="s">
        <v>185</v>
      </c>
      <c r="H2600" s="155"/>
      <c r="I2600" s="33" t="str">
        <f t="shared" si="764"/>
        <v>Cancel</v>
      </c>
      <c r="J2600" s="186" t="s">
        <v>601</v>
      </c>
      <c r="K2600" s="155" t="s">
        <v>269</v>
      </c>
      <c r="L2600" s="17" t="s">
        <v>92</v>
      </c>
      <c r="M2600" s="13" t="s">
        <v>60</v>
      </c>
      <c r="N2600" s="13">
        <v>1</v>
      </c>
      <c r="O2600" s="13"/>
      <c r="P2600" s="33" t="str">
        <f t="shared" si="777"/>
        <v>MAIN UNIT</v>
      </c>
      <c r="Q2600" s="13" t="s">
        <v>61</v>
      </c>
      <c r="R2600" s="13" t="s">
        <v>62</v>
      </c>
      <c r="S2600" s="13" t="s">
        <v>49</v>
      </c>
      <c r="T2600" s="13" t="s">
        <v>249</v>
      </c>
      <c r="U2600" s="13" t="s">
        <v>79</v>
      </c>
      <c r="V2600" s="13" t="s">
        <v>270</v>
      </c>
      <c r="W2600" s="13" t="s">
        <v>109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499582152.5142017</v>
      </c>
      <c r="AJ2600" s="19">
        <f t="shared" si="768"/>
        <v>59520528.679470733</v>
      </c>
      <c r="AK2600" s="20">
        <f t="shared" si="769"/>
        <v>0.11914062257814291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  <c r="AU2600" s="22" t="s">
        <v>3240</v>
      </c>
    </row>
    <row r="2601" spans="1:47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185</v>
      </c>
      <c r="F2601" s="13" t="s">
        <v>185</v>
      </c>
      <c r="G2601" s="152" t="s">
        <v>185</v>
      </c>
      <c r="H2601" s="155"/>
      <c r="I2601" s="33" t="str">
        <f t="shared" si="764"/>
        <v>Cancel</v>
      </c>
      <c r="J2601" s="186" t="s">
        <v>601</v>
      </c>
      <c r="K2601" s="155" t="s">
        <v>269</v>
      </c>
      <c r="L2601" s="17" t="s">
        <v>92</v>
      </c>
      <c r="M2601" s="13" t="s">
        <v>60</v>
      </c>
      <c r="N2601" s="13">
        <v>1</v>
      </c>
      <c r="O2601" s="13"/>
      <c r="P2601" s="33" t="str">
        <f t="shared" si="777"/>
        <v>MAIN UNIT</v>
      </c>
      <c r="Q2601" s="13" t="s">
        <v>61</v>
      </c>
      <c r="R2601" s="13" t="s">
        <v>62</v>
      </c>
      <c r="S2601" s="13" t="s">
        <v>49</v>
      </c>
      <c r="T2601" s="13" t="s">
        <v>249</v>
      </c>
      <c r="U2601" s="13" t="s">
        <v>79</v>
      </c>
      <c r="V2601" s="13" t="s">
        <v>270</v>
      </c>
      <c r="W2601" s="13" t="s">
        <v>109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499582152.5142017</v>
      </c>
      <c r="AJ2601" s="19">
        <f t="shared" si="768"/>
        <v>59520528.679470733</v>
      </c>
      <c r="AK2601" s="20">
        <f t="shared" si="769"/>
        <v>0.11914062257814291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  <c r="AU2601" s="22" t="s">
        <v>3240</v>
      </c>
    </row>
    <row r="2602" spans="1:47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47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663</v>
      </c>
      <c r="K2602" s="155" t="s">
        <v>664</v>
      </c>
      <c r="L2602" s="17" t="s">
        <v>92</v>
      </c>
      <c r="M2602" s="13" t="s">
        <v>60</v>
      </c>
      <c r="N2602" s="13">
        <v>1</v>
      </c>
      <c r="O2602" s="13"/>
      <c r="P2602" s="33" t="str">
        <f t="shared" si="777"/>
        <v>MAIN UNIT</v>
      </c>
      <c r="Q2602" s="13" t="s">
        <v>61</v>
      </c>
      <c r="R2602" s="13" t="s">
        <v>62</v>
      </c>
      <c r="S2602" s="13" t="s">
        <v>49</v>
      </c>
      <c r="T2602" s="13" t="s">
        <v>78</v>
      </c>
      <c r="U2602" s="13" t="s">
        <v>79</v>
      </c>
      <c r="V2602" s="13" t="s">
        <v>112</v>
      </c>
      <c r="W2602" s="13" t="s">
        <v>109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  <c r="AU2602" s="22" t="s">
        <v>3751</v>
      </c>
    </row>
    <row r="2603" spans="1:47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47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663</v>
      </c>
      <c r="K2603" s="155" t="s">
        <v>664</v>
      </c>
      <c r="L2603" s="17" t="s">
        <v>92</v>
      </c>
      <c r="M2603" s="13" t="s">
        <v>60</v>
      </c>
      <c r="N2603" s="13">
        <v>1</v>
      </c>
      <c r="O2603" s="13"/>
      <c r="P2603" s="33" t="str">
        <f t="shared" si="777"/>
        <v>MAIN UNIT</v>
      </c>
      <c r="Q2603" s="13" t="s">
        <v>61</v>
      </c>
      <c r="R2603" s="13" t="s">
        <v>62</v>
      </c>
      <c r="S2603" s="13" t="s">
        <v>49</v>
      </c>
      <c r="T2603" s="13" t="s">
        <v>78</v>
      </c>
      <c r="U2603" s="13" t="s">
        <v>79</v>
      </c>
      <c r="V2603" s="13" t="s">
        <v>112</v>
      </c>
      <c r="W2603" s="13" t="s">
        <v>109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  <c r="AU2603" s="22" t="s">
        <v>3751</v>
      </c>
    </row>
    <row r="2604" spans="1:47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54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2286</v>
      </c>
      <c r="K2604" s="155" t="s">
        <v>2287</v>
      </c>
      <c r="L2604" s="17" t="s">
        <v>67</v>
      </c>
      <c r="M2604" s="13" t="s">
        <v>60</v>
      </c>
      <c r="N2604" s="13">
        <v>1</v>
      </c>
      <c r="O2604" s="13"/>
      <c r="P2604" s="33" t="str">
        <f t="shared" si="777"/>
        <v>MAIN UNIT</v>
      </c>
      <c r="Q2604" s="13" t="s">
        <v>68</v>
      </c>
      <c r="R2604" s="13" t="s">
        <v>62</v>
      </c>
      <c r="S2604" s="13" t="s">
        <v>49</v>
      </c>
      <c r="T2604" s="13" t="s">
        <v>78</v>
      </c>
      <c r="U2604" s="13" t="s">
        <v>79</v>
      </c>
      <c r="V2604" s="13" t="s">
        <v>2011</v>
      </c>
      <c r="W2604" s="13" t="s">
        <v>64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  <c r="AU2604" s="22" t="s">
        <v>3757</v>
      </c>
    </row>
    <row r="2605" spans="1:47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54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2286</v>
      </c>
      <c r="K2605" s="155" t="s">
        <v>2287</v>
      </c>
      <c r="L2605" s="17" t="s">
        <v>92</v>
      </c>
      <c r="M2605" s="13" t="s">
        <v>60</v>
      </c>
      <c r="N2605" s="13">
        <v>1</v>
      </c>
      <c r="O2605" s="13"/>
      <c r="P2605" s="33" t="str">
        <f t="shared" si="777"/>
        <v>MAIN UNIT</v>
      </c>
      <c r="Q2605" s="13" t="s">
        <v>68</v>
      </c>
      <c r="R2605" s="13" t="s">
        <v>62</v>
      </c>
      <c r="S2605" s="13" t="s">
        <v>49</v>
      </c>
      <c r="T2605" s="13" t="s">
        <v>78</v>
      </c>
      <c r="U2605" s="13" t="s">
        <v>79</v>
      </c>
      <c r="V2605" s="13" t="s">
        <v>2011</v>
      </c>
      <c r="W2605" s="13" t="s">
        <v>64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  <c r="AU2605" s="22" t="s">
        <v>3757</v>
      </c>
    </row>
    <row r="2606" spans="1:47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41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360</v>
      </c>
      <c r="K2606" s="155" t="s">
        <v>361</v>
      </c>
      <c r="L2606" s="17" t="s">
        <v>77</v>
      </c>
      <c r="M2606" s="13" t="s">
        <v>60</v>
      </c>
      <c r="N2606" s="13">
        <v>1</v>
      </c>
      <c r="O2606" s="13"/>
      <c r="P2606" s="33" t="str">
        <f t="shared" si="777"/>
        <v>MAIN UNIT</v>
      </c>
      <c r="Q2606" s="13" t="s">
        <v>68</v>
      </c>
      <c r="R2606" s="13" t="s">
        <v>62</v>
      </c>
      <c r="S2606" s="13" t="s">
        <v>49</v>
      </c>
      <c r="T2606" s="13" t="s">
        <v>249</v>
      </c>
      <c r="U2606" s="13" t="s">
        <v>79</v>
      </c>
      <c r="V2606" s="13" t="s">
        <v>311</v>
      </c>
      <c r="W2606" s="13" t="s">
        <v>109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  <c r="AU2606" s="22" t="s">
        <v>3752</v>
      </c>
    </row>
    <row r="2607" spans="1:47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48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1460</v>
      </c>
      <c r="K2607" s="155" t="s">
        <v>361</v>
      </c>
      <c r="L2607" s="17" t="s">
        <v>92</v>
      </c>
      <c r="M2607" s="13" t="s">
        <v>60</v>
      </c>
      <c r="N2607" s="13">
        <v>1</v>
      </c>
      <c r="O2607" s="13"/>
      <c r="P2607" s="33" t="str">
        <f t="shared" si="777"/>
        <v>MAIN UNIT</v>
      </c>
      <c r="Q2607" s="13" t="s">
        <v>61</v>
      </c>
      <c r="R2607" s="13" t="s">
        <v>62</v>
      </c>
      <c r="S2607" s="13" t="s">
        <v>49</v>
      </c>
      <c r="T2607" s="13" t="s">
        <v>78</v>
      </c>
      <c r="U2607" s="13" t="s">
        <v>79</v>
      </c>
      <c r="V2607" s="13" t="s">
        <v>311</v>
      </c>
      <c r="W2607" s="13" t="s">
        <v>109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  <c r="AU2607" s="22" t="s">
        <v>3751</v>
      </c>
    </row>
    <row r="2608" spans="1:47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54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2012</v>
      </c>
      <c r="K2608" s="155" t="s">
        <v>361</v>
      </c>
      <c r="L2608" s="17" t="s">
        <v>67</v>
      </c>
      <c r="M2608" s="13" t="s">
        <v>60</v>
      </c>
      <c r="N2608" s="13">
        <v>1</v>
      </c>
      <c r="O2608" s="13"/>
      <c r="P2608" s="33" t="str">
        <f t="shared" si="777"/>
        <v>MAIN UNIT</v>
      </c>
      <c r="Q2608" s="13" t="s">
        <v>61</v>
      </c>
      <c r="R2608" s="13" t="s">
        <v>62</v>
      </c>
      <c r="S2608" s="13" t="s">
        <v>49</v>
      </c>
      <c r="T2608" s="13" t="s">
        <v>78</v>
      </c>
      <c r="U2608" s="13" t="s">
        <v>79</v>
      </c>
      <c r="V2608" s="13" t="s">
        <v>311</v>
      </c>
      <c r="W2608" s="13" t="s">
        <v>109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  <c r="AU2608" s="22" t="s">
        <v>3751</v>
      </c>
    </row>
    <row r="2609" spans="1:47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3308</v>
      </c>
      <c r="K2609" s="29" t="s">
        <v>361</v>
      </c>
      <c r="L2609" s="17" t="s">
        <v>67</v>
      </c>
      <c r="M2609" s="13" t="s">
        <v>60</v>
      </c>
      <c r="N2609" s="22">
        <v>1</v>
      </c>
      <c r="O2609" s="22"/>
      <c r="P2609" s="33" t="str">
        <f t="shared" si="777"/>
        <v>MAIN UNIT</v>
      </c>
      <c r="Q2609" s="13" t="s">
        <v>61</v>
      </c>
      <c r="R2609" s="22" t="s">
        <v>62</v>
      </c>
      <c r="S2609" s="22" t="s">
        <v>49</v>
      </c>
      <c r="T2609" s="22" t="s">
        <v>78</v>
      </c>
      <c r="U2609" s="22" t="s">
        <v>1071</v>
      </c>
      <c r="V2609" s="22" t="s">
        <v>311</v>
      </c>
      <c r="W2609" s="22" t="s">
        <v>109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21241742.157380536</v>
      </c>
      <c r="AJ2609" s="27">
        <f t="shared" si="768"/>
        <v>2987081.1613773629</v>
      </c>
      <c r="AK2609" s="28">
        <f t="shared" si="769"/>
        <v>0.14062317201884914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  <c r="AU2609" s="22" t="s">
        <v>3751</v>
      </c>
    </row>
    <row r="2610" spans="1:47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3498</v>
      </c>
      <c r="K2610" s="29" t="s">
        <v>256</v>
      </c>
      <c r="L2610" s="17" t="s">
        <v>67</v>
      </c>
      <c r="M2610" s="13" t="s">
        <v>60</v>
      </c>
      <c r="N2610" s="13">
        <v>1</v>
      </c>
      <c r="O2610" s="22"/>
      <c r="P2610" s="202" t="str">
        <f t="shared" si="777"/>
        <v>MAIN UNIT</v>
      </c>
      <c r="Q2610" s="22" t="s">
        <v>61</v>
      </c>
      <c r="R2610" s="22" t="s">
        <v>62</v>
      </c>
      <c r="S2610" s="22" t="s">
        <v>50</v>
      </c>
      <c r="T2610" s="22" t="s">
        <v>101</v>
      </c>
      <c r="U2610" s="22" t="s">
        <v>70</v>
      </c>
      <c r="V2610" s="22" t="s">
        <v>71</v>
      </c>
      <c r="W2610" s="22" t="s">
        <v>64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  <c r="AU2610" s="22" t="s">
        <v>3240</v>
      </c>
    </row>
    <row r="2611" spans="1:47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3514</v>
      </c>
      <c r="K2611" s="29" t="s">
        <v>411</v>
      </c>
      <c r="L2611" s="17" t="s">
        <v>2620</v>
      </c>
      <c r="M2611" s="22" t="s">
        <v>60</v>
      </c>
      <c r="N2611" s="22">
        <v>1</v>
      </c>
      <c r="O2611" s="22"/>
      <c r="P2611" s="33" t="str">
        <f t="shared" si="777"/>
        <v>MAIN UNIT</v>
      </c>
      <c r="Q2611" s="13" t="s">
        <v>61</v>
      </c>
      <c r="R2611" s="22" t="s">
        <v>2055</v>
      </c>
      <c r="S2611" s="22" t="s">
        <v>52</v>
      </c>
      <c r="T2611" s="22" t="s">
        <v>412</v>
      </c>
      <c r="U2611" s="22" t="s">
        <v>1077</v>
      </c>
      <c r="V2611" s="22" t="s">
        <v>143</v>
      </c>
      <c r="W2611" s="22" t="s">
        <v>64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  <c r="AU2611" s="22" t="s">
        <v>3240</v>
      </c>
    </row>
    <row r="2612" spans="1:47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185</v>
      </c>
      <c r="G2612" s="23" t="s">
        <v>185</v>
      </c>
      <c r="H2612" s="29"/>
      <c r="I2612" s="33" t="str">
        <f t="shared" si="764"/>
        <v>Cancel</v>
      </c>
      <c r="J2612" s="188" t="s">
        <v>3331</v>
      </c>
      <c r="K2612" s="29" t="s">
        <v>3163</v>
      </c>
      <c r="L2612" s="17" t="s">
        <v>2620</v>
      </c>
      <c r="M2612" s="22" t="s">
        <v>60</v>
      </c>
      <c r="N2612" s="22">
        <v>1</v>
      </c>
      <c r="O2612" s="22"/>
      <c r="P2612" s="33" t="str">
        <f t="shared" si="777"/>
        <v>MAIN UNIT</v>
      </c>
      <c r="Q2612" s="13" t="s">
        <v>61</v>
      </c>
      <c r="R2612" s="22" t="s">
        <v>2055</v>
      </c>
      <c r="S2612" s="22" t="s">
        <v>49</v>
      </c>
      <c r="T2612" s="22" t="s">
        <v>78</v>
      </c>
      <c r="U2612" s="22" t="s">
        <v>2533</v>
      </c>
      <c r="V2612" s="22" t="s">
        <v>126</v>
      </c>
      <c r="W2612" s="22" t="s">
        <v>109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499582152.5142017</v>
      </c>
      <c r="AJ2612" s="27">
        <f t="shared" si="768"/>
        <v>59520528.679470733</v>
      </c>
      <c r="AK2612" s="28">
        <f t="shared" si="769"/>
        <v>0.11914062257814291</v>
      </c>
      <c r="AL2612" s="24"/>
      <c r="AM2612" s="24"/>
      <c r="AN2612" s="24"/>
      <c r="AO2612" s="24"/>
      <c r="AP2612" s="28" t="str">
        <f t="shared" si="770"/>
        <v>CancelCancel</v>
      </c>
      <c r="AQ2612" s="28" t="str">
        <f t="shared" si="771"/>
        <v>CancelCancelJPY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  <c r="AU2612" s="22" t="s">
        <v>3751</v>
      </c>
    </row>
    <row r="2613" spans="1:47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185</v>
      </c>
      <c r="G2613" s="23" t="s">
        <v>185</v>
      </c>
      <c r="H2613" s="29"/>
      <c r="I2613" s="33" t="str">
        <f t="shared" si="764"/>
        <v>Cancel</v>
      </c>
      <c r="J2613" s="188" t="s">
        <v>3331</v>
      </c>
      <c r="K2613" s="29" t="s">
        <v>3163</v>
      </c>
      <c r="L2613" s="17" t="s">
        <v>2620</v>
      </c>
      <c r="M2613" s="22" t="s">
        <v>60</v>
      </c>
      <c r="N2613" s="22">
        <v>1</v>
      </c>
      <c r="O2613" s="22"/>
      <c r="P2613" s="33" t="str">
        <f t="shared" si="777"/>
        <v>MAIN UNIT</v>
      </c>
      <c r="Q2613" s="13" t="s">
        <v>61</v>
      </c>
      <c r="R2613" s="22" t="s">
        <v>2055</v>
      </c>
      <c r="S2613" s="22" t="s">
        <v>49</v>
      </c>
      <c r="T2613" s="22" t="s">
        <v>78</v>
      </c>
      <c r="U2613" s="22" t="s">
        <v>2533</v>
      </c>
      <c r="V2613" s="22" t="s">
        <v>126</v>
      </c>
      <c r="W2613" s="22" t="s">
        <v>109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499582152.5142017</v>
      </c>
      <c r="AJ2613" s="27">
        <f t="shared" si="768"/>
        <v>59520528.679470733</v>
      </c>
      <c r="AK2613" s="28">
        <f t="shared" si="769"/>
        <v>0.11914062257814291</v>
      </c>
      <c r="AL2613" s="24"/>
      <c r="AM2613" s="24"/>
      <c r="AN2613" s="24"/>
      <c r="AO2613" s="24"/>
      <c r="AP2613" s="28" t="str">
        <f t="shared" si="770"/>
        <v>CancelCancel</v>
      </c>
      <c r="AQ2613" s="28" t="str">
        <f t="shared" si="771"/>
        <v>CancelCancelJPY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  <c r="AU2613" s="22" t="s">
        <v>3751</v>
      </c>
    </row>
    <row r="2614" spans="1:47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53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1931</v>
      </c>
      <c r="K2614" s="155" t="s">
        <v>1932</v>
      </c>
      <c r="L2614" s="17" t="s">
        <v>67</v>
      </c>
      <c r="M2614" s="13" t="s">
        <v>60</v>
      </c>
      <c r="N2614" s="13">
        <v>1</v>
      </c>
      <c r="O2614" s="13"/>
      <c r="P2614" s="33" t="str">
        <f t="shared" si="777"/>
        <v>MAIN UNIT</v>
      </c>
      <c r="Q2614" s="13" t="s">
        <v>68</v>
      </c>
      <c r="R2614" s="13" t="s">
        <v>62</v>
      </c>
      <c r="S2614" s="13" t="s">
        <v>49</v>
      </c>
      <c r="T2614" s="13" t="s">
        <v>78</v>
      </c>
      <c r="U2614" s="13" t="s">
        <v>79</v>
      </c>
      <c r="V2614" s="13" t="s">
        <v>112</v>
      </c>
      <c r="W2614" s="13" t="s">
        <v>109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  <c r="AU2614" s="22" t="s">
        <v>3751</v>
      </c>
    </row>
    <row r="2615" spans="1:47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54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2391</v>
      </c>
      <c r="K2615" s="155" t="s">
        <v>1932</v>
      </c>
      <c r="L2615" s="17" t="s">
        <v>67</v>
      </c>
      <c r="M2615" s="13" t="s">
        <v>60</v>
      </c>
      <c r="N2615" s="13">
        <v>1</v>
      </c>
      <c r="O2615" s="13"/>
      <c r="P2615" s="33" t="str">
        <f t="shared" si="777"/>
        <v>MAIN UNIT</v>
      </c>
      <c r="Q2615" s="13" t="s">
        <v>61</v>
      </c>
      <c r="R2615" s="13" t="s">
        <v>62</v>
      </c>
      <c r="S2615" s="13" t="s">
        <v>49</v>
      </c>
      <c r="T2615" s="13" t="s">
        <v>78</v>
      </c>
      <c r="U2615" s="13" t="s">
        <v>79</v>
      </c>
      <c r="V2615" s="13" t="s">
        <v>112</v>
      </c>
      <c r="W2615" s="13" t="s">
        <v>64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  <c r="AU2615" s="22" t="s">
        <v>3757</v>
      </c>
    </row>
    <row r="2616" spans="1:47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3127</v>
      </c>
      <c r="K2616" s="29" t="s">
        <v>1932</v>
      </c>
      <c r="L2616" s="17" t="s">
        <v>92</v>
      </c>
      <c r="M2616" s="22" t="s">
        <v>60</v>
      </c>
      <c r="N2616" s="22">
        <v>1</v>
      </c>
      <c r="O2616" s="22"/>
      <c r="P2616" s="33" t="str">
        <f t="shared" si="777"/>
        <v>MAIN UNIT</v>
      </c>
      <c r="Q2616" s="13" t="s">
        <v>61</v>
      </c>
      <c r="R2616" s="22" t="s">
        <v>62</v>
      </c>
      <c r="S2616" s="22" t="s">
        <v>49</v>
      </c>
      <c r="T2616" s="22" t="s">
        <v>120</v>
      </c>
      <c r="U2616" s="22" t="s">
        <v>2370</v>
      </c>
      <c r="V2616" s="22" t="s">
        <v>112</v>
      </c>
      <c r="W2616" s="22" t="s">
        <v>64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  <c r="AU2616" s="22" t="s">
        <v>3757</v>
      </c>
    </row>
    <row r="2617" spans="1:47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3482</v>
      </c>
      <c r="K2617" s="29" t="s">
        <v>3483</v>
      </c>
      <c r="L2617" s="17" t="s">
        <v>2060</v>
      </c>
      <c r="M2617" s="13" t="s">
        <v>2054</v>
      </c>
      <c r="N2617" s="13">
        <v>1</v>
      </c>
      <c r="O2617" s="22"/>
      <c r="P2617" s="33" t="str">
        <f t="shared" si="777"/>
        <v>MAIN UNIT</v>
      </c>
      <c r="Q2617" s="22" t="s">
        <v>68</v>
      </c>
      <c r="R2617" s="22" t="s">
        <v>2055</v>
      </c>
      <c r="S2617" s="22" t="s">
        <v>51</v>
      </c>
      <c r="T2617" s="22" t="s">
        <v>349</v>
      </c>
      <c r="U2617" s="22" t="s">
        <v>149</v>
      </c>
      <c r="V2617" s="22" t="s">
        <v>2998</v>
      </c>
      <c r="W2617" s="22" t="s">
        <v>64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  <c r="AU2617" s="22" t="s">
        <v>3240</v>
      </c>
    </row>
    <row r="2618" spans="1:47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43</v>
      </c>
      <c r="M2618" s="22" t="s">
        <v>43</v>
      </c>
      <c r="N2618" s="22">
        <v>0</v>
      </c>
      <c r="O2618" s="22"/>
      <c r="P2618" s="202" t="str">
        <f t="shared" si="777"/>
        <v>C66 SERVICE/OTHERS</v>
      </c>
      <c r="Q2618" s="22" t="s">
        <v>45</v>
      </c>
      <c r="R2618" s="22" t="s">
        <v>45</v>
      </c>
      <c r="S2618" s="22" t="s">
        <v>52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  <c r="AU2618" s="22">
        <v>0</v>
      </c>
    </row>
    <row r="2619" spans="1:47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3172</v>
      </c>
      <c r="F2619" s="152" t="s">
        <v>185</v>
      </c>
      <c r="G2619" s="152" t="s">
        <v>185</v>
      </c>
      <c r="H2619" s="155"/>
      <c r="I2619" s="33" t="str">
        <f t="shared" si="764"/>
        <v>Cancel</v>
      </c>
      <c r="J2619" s="186" t="s">
        <v>3079</v>
      </c>
      <c r="K2619" s="155" t="s">
        <v>3080</v>
      </c>
      <c r="L2619" s="17" t="s">
        <v>67</v>
      </c>
      <c r="M2619" s="22" t="s">
        <v>60</v>
      </c>
      <c r="N2619" s="13">
        <v>1</v>
      </c>
      <c r="O2619" s="13"/>
      <c r="P2619" s="33" t="str">
        <f t="shared" si="777"/>
        <v>MAIN UNIT</v>
      </c>
      <c r="Q2619" s="13" t="s">
        <v>68</v>
      </c>
      <c r="R2619" s="13" t="s">
        <v>62</v>
      </c>
      <c r="S2619" s="13" t="s">
        <v>49</v>
      </c>
      <c r="T2619" s="13" t="s">
        <v>78</v>
      </c>
      <c r="U2619" s="13" t="s">
        <v>79</v>
      </c>
      <c r="V2619" s="13" t="s">
        <v>1885</v>
      </c>
      <c r="W2619" s="13" t="s">
        <v>109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4327756</v>
      </c>
      <c r="AJ2619" s="19">
        <f t="shared" si="768"/>
        <v>519330.72</v>
      </c>
      <c r="AK2619" s="20">
        <f t="shared" si="769"/>
        <v>0.12</v>
      </c>
      <c r="AL2619" s="17"/>
      <c r="AM2619" s="17"/>
      <c r="AN2619" s="17"/>
      <c r="AO2619" s="17"/>
      <c r="AP2619" s="28" t="str">
        <f t="shared" si="770"/>
        <v>CancelCancel</v>
      </c>
      <c r="AQ2619" s="28" t="str">
        <f t="shared" si="771"/>
        <v>CancelCancelJPY</v>
      </c>
      <c r="AR2619" s="206" t="str">
        <f t="shared" si="772"/>
        <v>YAMAHA_Mounter</v>
      </c>
      <c r="AS2619" s="22" t="str">
        <f t="shared" si="773"/>
        <v/>
      </c>
      <c r="AT2619" s="24" t="str">
        <f t="shared" si="774"/>
        <v/>
      </c>
      <c r="AU2619" s="22" t="s">
        <v>3751</v>
      </c>
    </row>
    <row r="2620" spans="1:47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54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2186</v>
      </c>
      <c r="K2620" s="155" t="s">
        <v>2187</v>
      </c>
      <c r="L2620" s="17" t="s">
        <v>92</v>
      </c>
      <c r="M2620" s="13" t="s">
        <v>60</v>
      </c>
      <c r="N2620" s="13">
        <v>1</v>
      </c>
      <c r="O2620" s="13"/>
      <c r="P2620" s="33" t="str">
        <f t="shared" si="777"/>
        <v>MAIN UNIT</v>
      </c>
      <c r="Q2620" s="13" t="s">
        <v>68</v>
      </c>
      <c r="R2620" s="13" t="s">
        <v>62</v>
      </c>
      <c r="S2620" s="13" t="s">
        <v>49</v>
      </c>
      <c r="T2620" s="13" t="s">
        <v>78</v>
      </c>
      <c r="U2620" s="13" t="s">
        <v>79</v>
      </c>
      <c r="V2620" s="13" t="s">
        <v>112</v>
      </c>
      <c r="W2620" s="13" t="s">
        <v>109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  <c r="AU2620" s="22" t="s">
        <v>3240</v>
      </c>
    </row>
    <row r="2621" spans="1:47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54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2186</v>
      </c>
      <c r="K2621" s="155" t="s">
        <v>2187</v>
      </c>
      <c r="L2621" s="17" t="s">
        <v>2780</v>
      </c>
      <c r="M2621" s="13" t="s">
        <v>60</v>
      </c>
      <c r="N2621" s="13">
        <v>1</v>
      </c>
      <c r="O2621" s="13"/>
      <c r="P2621" s="33" t="str">
        <f t="shared" si="777"/>
        <v>MAIN UNIT</v>
      </c>
      <c r="Q2621" s="13" t="s">
        <v>68</v>
      </c>
      <c r="R2621" s="13" t="s">
        <v>2055</v>
      </c>
      <c r="S2621" s="13" t="s">
        <v>49</v>
      </c>
      <c r="T2621" s="13" t="s">
        <v>78</v>
      </c>
      <c r="U2621" s="13" t="s">
        <v>79</v>
      </c>
      <c r="V2621" s="13" t="s">
        <v>112</v>
      </c>
      <c r="W2621" s="13" t="s">
        <v>109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  <c r="AU2621" s="22" t="s">
        <v>3240</v>
      </c>
    </row>
    <row r="2622" spans="1:47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54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2186</v>
      </c>
      <c r="K2622" s="155" t="s">
        <v>2187</v>
      </c>
      <c r="L2622" s="17" t="s">
        <v>2620</v>
      </c>
      <c r="M2622" s="13" t="s">
        <v>60</v>
      </c>
      <c r="N2622" s="13">
        <v>1</v>
      </c>
      <c r="O2622" s="13"/>
      <c r="P2622" s="33" t="str">
        <f t="shared" si="777"/>
        <v>MAIN UNIT</v>
      </c>
      <c r="Q2622" s="13" t="s">
        <v>68</v>
      </c>
      <c r="R2622" s="13" t="s">
        <v>2055</v>
      </c>
      <c r="S2622" s="13" t="s">
        <v>49</v>
      </c>
      <c r="T2622" s="13" t="s">
        <v>78</v>
      </c>
      <c r="U2622" s="13" t="s">
        <v>79</v>
      </c>
      <c r="V2622" s="13" t="s">
        <v>112</v>
      </c>
      <c r="W2622" s="13" t="s">
        <v>109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  <c r="AU2622" s="22" t="s">
        <v>3240</v>
      </c>
    </row>
    <row r="2623" spans="1:47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54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2999</v>
      </c>
      <c r="K2623" s="155" t="s">
        <v>2187</v>
      </c>
      <c r="L2623" s="17" t="s">
        <v>2609</v>
      </c>
      <c r="M2623" s="13" t="s">
        <v>2607</v>
      </c>
      <c r="N2623" s="13">
        <v>1</v>
      </c>
      <c r="O2623" s="13"/>
      <c r="P2623" s="33" t="str">
        <f t="shared" si="777"/>
        <v>MAIN UNIT</v>
      </c>
      <c r="Q2623" s="13" t="s">
        <v>68</v>
      </c>
      <c r="R2623" s="13" t="s">
        <v>2055</v>
      </c>
      <c r="S2623" s="13" t="s">
        <v>49</v>
      </c>
      <c r="T2623" s="13" t="s">
        <v>78</v>
      </c>
      <c r="U2623" s="13" t="s">
        <v>79</v>
      </c>
      <c r="V2623" s="13" t="s">
        <v>112</v>
      </c>
      <c r="W2623" s="13" t="s">
        <v>901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  <c r="AU2623" s="22" t="s">
        <v>3240</v>
      </c>
    </row>
    <row r="2624" spans="1:47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41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107</v>
      </c>
      <c r="K2624" s="155" t="s">
        <v>108</v>
      </c>
      <c r="L2624" s="17" t="s">
        <v>77</v>
      </c>
      <c r="M2624" s="13" t="s">
        <v>60</v>
      </c>
      <c r="N2624" s="13">
        <v>1</v>
      </c>
      <c r="O2624" s="13"/>
      <c r="P2624" s="33" t="str">
        <f t="shared" si="777"/>
        <v>MAIN UNIT</v>
      </c>
      <c r="Q2624" s="13" t="s">
        <v>68</v>
      </c>
      <c r="R2624" s="13" t="s">
        <v>62</v>
      </c>
      <c r="S2624" s="13" t="s">
        <v>49</v>
      </c>
      <c r="T2624" s="13" t="s">
        <v>78</v>
      </c>
      <c r="U2624" s="13" t="s">
        <v>79</v>
      </c>
      <c r="V2624" s="13" t="s">
        <v>80</v>
      </c>
      <c r="W2624" s="13" t="s">
        <v>109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  <c r="AU2624" s="22" t="s">
        <v>3752</v>
      </c>
    </row>
    <row r="2625" spans="1:47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41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282</v>
      </c>
      <c r="K2625" s="155" t="s">
        <v>108</v>
      </c>
      <c r="L2625" s="17" t="s">
        <v>92</v>
      </c>
      <c r="M2625" s="13" t="s">
        <v>60</v>
      </c>
      <c r="N2625" s="13">
        <v>1</v>
      </c>
      <c r="O2625" s="13"/>
      <c r="P2625" s="33" t="str">
        <f t="shared" si="777"/>
        <v>MAIN UNIT</v>
      </c>
      <c r="Q2625" s="13" t="s">
        <v>61</v>
      </c>
      <c r="R2625" s="13" t="s">
        <v>62</v>
      </c>
      <c r="S2625" s="13" t="s">
        <v>49</v>
      </c>
      <c r="T2625" s="13" t="s">
        <v>78</v>
      </c>
      <c r="U2625" s="13" t="s">
        <v>79</v>
      </c>
      <c r="V2625" s="13" t="s">
        <v>80</v>
      </c>
      <c r="W2625" s="13" t="s">
        <v>109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  <c r="AU2625" s="22" t="s">
        <v>3752</v>
      </c>
    </row>
    <row r="2626" spans="1:47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48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1309</v>
      </c>
      <c r="K2626" s="155" t="s">
        <v>1310</v>
      </c>
      <c r="L2626" s="17" t="s">
        <v>67</v>
      </c>
      <c r="M2626" s="13" t="s">
        <v>60</v>
      </c>
      <c r="N2626" s="13">
        <v>1</v>
      </c>
      <c r="O2626" s="13"/>
      <c r="P2626" s="33" t="str">
        <f t="shared" si="777"/>
        <v>MAIN UNIT</v>
      </c>
      <c r="Q2626" s="13" t="s">
        <v>61</v>
      </c>
      <c r="R2626" s="13" t="s">
        <v>62</v>
      </c>
      <c r="S2626" s="13" t="s">
        <v>49</v>
      </c>
      <c r="T2626" s="13" t="s">
        <v>78</v>
      </c>
      <c r="U2626" s="13" t="s">
        <v>79</v>
      </c>
      <c r="V2626" s="13" t="s">
        <v>1311</v>
      </c>
      <c r="W2626" s="13" t="s">
        <v>1308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  <c r="AU2626" s="22" t="s">
        <v>3750</v>
      </c>
    </row>
    <row r="2627" spans="1:47" s="12" customFormat="1">
      <c r="A2627" s="33" t="str">
        <f t="shared" si="762"/>
        <v>cancel</v>
      </c>
      <c r="B2627" s="152"/>
      <c r="C2627" s="152" t="s">
        <v>185</v>
      </c>
      <c r="D2627" s="33" t="str">
        <f t="shared" si="763"/>
        <v/>
      </c>
      <c r="E2627" s="33" t="s">
        <v>185</v>
      </c>
      <c r="F2627" s="13" t="s">
        <v>185</v>
      </c>
      <c r="G2627" s="152" t="s">
        <v>185</v>
      </c>
      <c r="H2627" s="155"/>
      <c r="I2627" s="33" t="str">
        <f t="shared" si="764"/>
        <v>Cancel</v>
      </c>
      <c r="J2627" s="186" t="s">
        <v>2699</v>
      </c>
      <c r="K2627" s="155" t="s">
        <v>108</v>
      </c>
      <c r="L2627" s="17" t="s">
        <v>92</v>
      </c>
      <c r="M2627" s="13" t="s">
        <v>60</v>
      </c>
      <c r="N2627" s="13">
        <v>1</v>
      </c>
      <c r="O2627" s="13"/>
      <c r="P2627" s="33" t="str">
        <f t="shared" si="777"/>
        <v>MAIN UNIT</v>
      </c>
      <c r="Q2627" s="13" t="s">
        <v>61</v>
      </c>
      <c r="R2627" s="13" t="s">
        <v>62</v>
      </c>
      <c r="S2627" s="13" t="s">
        <v>49</v>
      </c>
      <c r="T2627" s="13" t="s">
        <v>78</v>
      </c>
      <c r="U2627" s="13" t="s">
        <v>79</v>
      </c>
      <c r="V2627" s="13" t="s">
        <v>80</v>
      </c>
      <c r="W2627" s="13" t="s">
        <v>109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499582152.5142017</v>
      </c>
      <c r="AJ2627" s="19">
        <f t="shared" si="768"/>
        <v>59520528.679470733</v>
      </c>
      <c r="AK2627" s="20">
        <f t="shared" si="769"/>
        <v>0.11914062257814291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  <c r="AU2627" s="22" t="s">
        <v>3752</v>
      </c>
    </row>
    <row r="2628" spans="1:47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53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1883</v>
      </c>
      <c r="K2628" s="155" t="s">
        <v>1884</v>
      </c>
      <c r="L2628" s="17" t="s">
        <v>67</v>
      </c>
      <c r="M2628" s="13" t="s">
        <v>60</v>
      </c>
      <c r="N2628" s="13">
        <v>1</v>
      </c>
      <c r="O2628" s="13"/>
      <c r="P2628" s="33" t="str">
        <f t="shared" si="777"/>
        <v>MAIN UNIT</v>
      </c>
      <c r="Q2628" s="13" t="s">
        <v>68</v>
      </c>
      <c r="R2628" s="13" t="s">
        <v>62</v>
      </c>
      <c r="S2628" s="13" t="s">
        <v>49</v>
      </c>
      <c r="T2628" s="13" t="s">
        <v>78</v>
      </c>
      <c r="U2628" s="13" t="s">
        <v>79</v>
      </c>
      <c r="V2628" s="13" t="s">
        <v>1885</v>
      </c>
      <c r="W2628" s="13" t="s">
        <v>109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  <c r="AU2628" s="22" t="s">
        <v>3751</v>
      </c>
    </row>
    <row r="2629" spans="1:47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55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2549</v>
      </c>
      <c r="K2629" s="155" t="s">
        <v>1884</v>
      </c>
      <c r="L2629" s="17" t="s">
        <v>67</v>
      </c>
      <c r="M2629" s="13" t="s">
        <v>60</v>
      </c>
      <c r="N2629" s="13">
        <v>1</v>
      </c>
      <c r="O2629" s="13"/>
      <c r="P2629" s="33" t="str">
        <f t="shared" si="777"/>
        <v>MAIN UNIT</v>
      </c>
      <c r="Q2629" s="13" t="s">
        <v>61</v>
      </c>
      <c r="R2629" s="13" t="s">
        <v>62</v>
      </c>
      <c r="S2629" s="13" t="s">
        <v>49</v>
      </c>
      <c r="T2629" s="13" t="s">
        <v>78</v>
      </c>
      <c r="U2629" s="13" t="s">
        <v>79</v>
      </c>
      <c r="V2629" s="13" t="s">
        <v>311</v>
      </c>
      <c r="W2629" s="13" t="s">
        <v>64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  <c r="AU2629" s="22" t="s">
        <v>3757</v>
      </c>
    </row>
    <row r="2630" spans="1:47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47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962</v>
      </c>
      <c r="K2630" s="155" t="s">
        <v>963</v>
      </c>
      <c r="L2630" s="17" t="s">
        <v>92</v>
      </c>
      <c r="M2630" s="13" t="s">
        <v>60</v>
      </c>
      <c r="N2630" s="13">
        <v>1</v>
      </c>
      <c r="O2630" s="13"/>
      <c r="P2630" s="33" t="str">
        <f t="shared" si="777"/>
        <v>MAIN UNIT</v>
      </c>
      <c r="Q2630" s="13" t="s">
        <v>68</v>
      </c>
      <c r="R2630" s="13" t="s">
        <v>62</v>
      </c>
      <c r="S2630" s="13" t="s">
        <v>49</v>
      </c>
      <c r="T2630" s="13" t="s">
        <v>78</v>
      </c>
      <c r="U2630" s="13" t="s">
        <v>79</v>
      </c>
      <c r="V2630" s="13" t="s">
        <v>80</v>
      </c>
      <c r="W2630" s="13" t="s">
        <v>64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  <c r="AU2630" s="22" t="s">
        <v>3750</v>
      </c>
    </row>
    <row r="2631" spans="1:47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48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1181</v>
      </c>
      <c r="K2631" s="155" t="s">
        <v>1182</v>
      </c>
      <c r="L2631" s="17" t="s">
        <v>67</v>
      </c>
      <c r="M2631" s="13" t="s">
        <v>60</v>
      </c>
      <c r="N2631" s="13">
        <v>1</v>
      </c>
      <c r="O2631" s="13"/>
      <c r="P2631" s="33" t="str">
        <f t="shared" si="777"/>
        <v>MAIN UNIT</v>
      </c>
      <c r="Q2631" s="13" t="s">
        <v>61</v>
      </c>
      <c r="R2631" s="13" t="s">
        <v>62</v>
      </c>
      <c r="S2631" s="13" t="s">
        <v>49</v>
      </c>
      <c r="T2631" s="13" t="s">
        <v>78</v>
      </c>
      <c r="U2631" s="13" t="s">
        <v>79</v>
      </c>
      <c r="V2631" s="13" t="s">
        <v>1140</v>
      </c>
      <c r="W2631" s="13" t="s">
        <v>1101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  <c r="AU2631" s="22" t="s">
        <v>3750</v>
      </c>
    </row>
    <row r="2632" spans="1:47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48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1069</v>
      </c>
      <c r="K2632" s="155" t="s">
        <v>1070</v>
      </c>
      <c r="L2632" s="17" t="s">
        <v>67</v>
      </c>
      <c r="M2632" s="13" t="s">
        <v>60</v>
      </c>
      <c r="N2632" s="13">
        <v>1</v>
      </c>
      <c r="O2632" s="13"/>
      <c r="P2632" s="33" t="str">
        <f t="shared" si="777"/>
        <v>MAIN UNIT</v>
      </c>
      <c r="Q2632" s="13" t="s">
        <v>61</v>
      </c>
      <c r="R2632" s="13" t="s">
        <v>62</v>
      </c>
      <c r="S2632" s="13" t="s">
        <v>49</v>
      </c>
      <c r="T2632" s="13" t="s">
        <v>1071</v>
      </c>
      <c r="U2632" s="13" t="s">
        <v>79</v>
      </c>
      <c r="V2632" s="13" t="s">
        <v>80</v>
      </c>
      <c r="W2632" s="13" t="s">
        <v>64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  <c r="AU2632" s="22" t="s">
        <v>3750</v>
      </c>
    </row>
    <row r="2633" spans="1:47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53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1686</v>
      </c>
      <c r="K2633" s="155" t="s">
        <v>1070</v>
      </c>
      <c r="L2633" s="17" t="s">
        <v>67</v>
      </c>
      <c r="M2633" s="13" t="s">
        <v>60</v>
      </c>
      <c r="N2633" s="13">
        <v>1</v>
      </c>
      <c r="O2633" s="13"/>
      <c r="P2633" s="33" t="str">
        <f t="shared" si="777"/>
        <v>MAIN UNIT</v>
      </c>
      <c r="Q2633" s="13" t="s">
        <v>61</v>
      </c>
      <c r="R2633" s="13" t="s">
        <v>62</v>
      </c>
      <c r="S2633" s="13" t="s">
        <v>49</v>
      </c>
      <c r="T2633" s="13" t="s">
        <v>78</v>
      </c>
      <c r="U2633" s="13" t="s">
        <v>79</v>
      </c>
      <c r="V2633" s="13" t="s">
        <v>80</v>
      </c>
      <c r="W2633" s="13" t="s">
        <v>64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  <c r="AU2633" s="22" t="s">
        <v>3750</v>
      </c>
    </row>
    <row r="2634" spans="1:47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54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2257</v>
      </c>
      <c r="K2634" s="155" t="s">
        <v>1070</v>
      </c>
      <c r="L2634" s="17" t="s">
        <v>67</v>
      </c>
      <c r="M2634" s="13" t="s">
        <v>60</v>
      </c>
      <c r="N2634" s="13">
        <v>1</v>
      </c>
      <c r="O2634" s="13"/>
      <c r="P2634" s="33" t="str">
        <f t="shared" si="777"/>
        <v>MAIN UNIT</v>
      </c>
      <c r="Q2634" s="13" t="s">
        <v>61</v>
      </c>
      <c r="R2634" s="13" t="s">
        <v>62</v>
      </c>
      <c r="S2634" s="13" t="s">
        <v>49</v>
      </c>
      <c r="T2634" s="13" t="s">
        <v>78</v>
      </c>
      <c r="U2634" s="13" t="s">
        <v>79</v>
      </c>
      <c r="V2634" s="13" t="s">
        <v>80</v>
      </c>
      <c r="W2634" s="13" t="s">
        <v>64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  <c r="AU2634" s="22" t="s">
        <v>3240</v>
      </c>
    </row>
    <row r="2635" spans="1:47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54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2257</v>
      </c>
      <c r="K2635" s="155" t="s">
        <v>1070</v>
      </c>
      <c r="L2635" s="17" t="s">
        <v>67</v>
      </c>
      <c r="M2635" s="13" t="s">
        <v>60</v>
      </c>
      <c r="N2635" s="13">
        <v>1</v>
      </c>
      <c r="O2635" s="13"/>
      <c r="P2635" s="33" t="str">
        <f t="shared" si="777"/>
        <v>MAIN UNIT</v>
      </c>
      <c r="Q2635" s="13" t="s">
        <v>61</v>
      </c>
      <c r="R2635" s="13" t="s">
        <v>62</v>
      </c>
      <c r="S2635" s="13" t="s">
        <v>49</v>
      </c>
      <c r="T2635" s="13" t="s">
        <v>78</v>
      </c>
      <c r="U2635" s="13" t="s">
        <v>79</v>
      </c>
      <c r="V2635" s="13" t="s">
        <v>80</v>
      </c>
      <c r="W2635" s="13" t="s">
        <v>64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  <c r="AU2635" s="22" t="s">
        <v>3240</v>
      </c>
    </row>
    <row r="2636" spans="1:47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54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2308</v>
      </c>
      <c r="K2636" s="155" t="s">
        <v>2309</v>
      </c>
      <c r="L2636" s="17" t="s">
        <v>92</v>
      </c>
      <c r="M2636" s="13" t="s">
        <v>60</v>
      </c>
      <c r="N2636" s="13">
        <v>1</v>
      </c>
      <c r="O2636" s="13"/>
      <c r="P2636" s="33" t="str">
        <f t="shared" si="777"/>
        <v>MAIN UNIT</v>
      </c>
      <c r="Q2636" s="13" t="s">
        <v>68</v>
      </c>
      <c r="R2636" s="13" t="s">
        <v>62</v>
      </c>
      <c r="S2636" s="13" t="s">
        <v>49</v>
      </c>
      <c r="T2636" s="13" t="s">
        <v>78</v>
      </c>
      <c r="U2636" s="13" t="s">
        <v>79</v>
      </c>
      <c r="V2636" s="13" t="s">
        <v>311</v>
      </c>
      <c r="W2636" s="13" t="s">
        <v>109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  <c r="AU2636" s="22" t="s">
        <v>3751</v>
      </c>
    </row>
    <row r="2637" spans="1:47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54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2308</v>
      </c>
      <c r="K2637" s="155" t="s">
        <v>2309</v>
      </c>
      <c r="L2637" s="17" t="s">
        <v>67</v>
      </c>
      <c r="M2637" s="13" t="s">
        <v>60</v>
      </c>
      <c r="N2637" s="13">
        <v>1</v>
      </c>
      <c r="O2637" s="13"/>
      <c r="P2637" s="33" t="str">
        <f t="shared" si="777"/>
        <v>MAIN UNIT</v>
      </c>
      <c r="Q2637" s="13" t="s">
        <v>68</v>
      </c>
      <c r="R2637" s="13" t="s">
        <v>62</v>
      </c>
      <c r="S2637" s="13" t="s">
        <v>49</v>
      </c>
      <c r="T2637" s="13" t="s">
        <v>78</v>
      </c>
      <c r="U2637" s="13" t="s">
        <v>79</v>
      </c>
      <c r="V2637" s="13" t="s">
        <v>311</v>
      </c>
      <c r="W2637" s="13" t="s">
        <v>109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  <c r="AU2637" s="22" t="s">
        <v>3751</v>
      </c>
    </row>
    <row r="2638" spans="1:47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48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1299</v>
      </c>
      <c r="K2638" s="155" t="s">
        <v>1300</v>
      </c>
      <c r="L2638" s="17" t="s">
        <v>1301</v>
      </c>
      <c r="M2638" s="13" t="s">
        <v>60</v>
      </c>
      <c r="N2638" s="13">
        <v>1</v>
      </c>
      <c r="O2638" s="13"/>
      <c r="P2638" s="33" t="str">
        <f t="shared" si="777"/>
        <v>MAIN UNIT</v>
      </c>
      <c r="Q2638" s="13" t="s">
        <v>68</v>
      </c>
      <c r="R2638" s="13" t="s">
        <v>62</v>
      </c>
      <c r="S2638" s="13" t="s">
        <v>49</v>
      </c>
      <c r="T2638" s="13" t="s">
        <v>78</v>
      </c>
      <c r="U2638" s="13" t="s">
        <v>79</v>
      </c>
      <c r="V2638" s="13" t="s">
        <v>1302</v>
      </c>
      <c r="W2638" s="13" t="s">
        <v>1101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  <c r="AU2638" s="22" t="s">
        <v>3757</v>
      </c>
    </row>
    <row r="2639" spans="1:47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53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1967</v>
      </c>
      <c r="K2639" s="155" t="s">
        <v>1968</v>
      </c>
      <c r="L2639" s="17" t="s">
        <v>92</v>
      </c>
      <c r="M2639" s="13" t="s">
        <v>60</v>
      </c>
      <c r="N2639" s="13">
        <v>1</v>
      </c>
      <c r="O2639" s="13"/>
      <c r="P2639" s="33" t="str">
        <f t="shared" si="777"/>
        <v>MAIN UNIT</v>
      </c>
      <c r="Q2639" s="13" t="s">
        <v>61</v>
      </c>
      <c r="R2639" s="13" t="s">
        <v>62</v>
      </c>
      <c r="S2639" s="13" t="s">
        <v>49</v>
      </c>
      <c r="T2639" s="13" t="s">
        <v>78</v>
      </c>
      <c r="U2639" s="13" t="s">
        <v>79</v>
      </c>
      <c r="V2639" s="13" t="s">
        <v>1407</v>
      </c>
      <c r="W2639" s="13" t="s">
        <v>109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  <c r="AU2639" s="22" t="s">
        <v>3751</v>
      </c>
    </row>
    <row r="2640" spans="1:47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53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1967</v>
      </c>
      <c r="K2640" s="155" t="s">
        <v>1968</v>
      </c>
      <c r="L2640" s="17" t="s">
        <v>92</v>
      </c>
      <c r="M2640" s="13" t="s">
        <v>60</v>
      </c>
      <c r="N2640" s="13">
        <v>1</v>
      </c>
      <c r="O2640" s="13"/>
      <c r="P2640" s="33" t="str">
        <f t="shared" si="777"/>
        <v>MAIN UNIT</v>
      </c>
      <c r="Q2640" s="13" t="s">
        <v>61</v>
      </c>
      <c r="R2640" s="13" t="s">
        <v>62</v>
      </c>
      <c r="S2640" s="13" t="s">
        <v>49</v>
      </c>
      <c r="T2640" s="13" t="s">
        <v>78</v>
      </c>
      <c r="U2640" s="13" t="s">
        <v>79</v>
      </c>
      <c r="V2640" s="13" t="s">
        <v>1407</v>
      </c>
      <c r="W2640" s="13" t="s">
        <v>109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  <c r="AU2640" s="22" t="s">
        <v>3751</v>
      </c>
    </row>
    <row r="2641" spans="1:47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53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1967</v>
      </c>
      <c r="K2641" s="155" t="s">
        <v>1968</v>
      </c>
      <c r="L2641" s="17" t="s">
        <v>67</v>
      </c>
      <c r="M2641" s="13" t="s">
        <v>60</v>
      </c>
      <c r="N2641" s="13">
        <v>1</v>
      </c>
      <c r="O2641" s="13"/>
      <c r="P2641" s="33" t="str">
        <f t="shared" si="777"/>
        <v>MAIN UNIT</v>
      </c>
      <c r="Q2641" s="13" t="s">
        <v>61</v>
      </c>
      <c r="R2641" s="13" t="s">
        <v>62</v>
      </c>
      <c r="S2641" s="13" t="s">
        <v>49</v>
      </c>
      <c r="T2641" s="13" t="s">
        <v>78</v>
      </c>
      <c r="U2641" s="13" t="s">
        <v>79</v>
      </c>
      <c r="V2641" s="13" t="s">
        <v>1407</v>
      </c>
      <c r="W2641" s="13" t="s">
        <v>109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  <c r="AU2641" s="22" t="s">
        <v>3751</v>
      </c>
    </row>
    <row r="2642" spans="1:47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185</v>
      </c>
      <c r="F2642" s="13" t="s">
        <v>185</v>
      </c>
      <c r="G2642" s="152" t="s">
        <v>185</v>
      </c>
      <c r="H2642" s="155"/>
      <c r="I2642" s="33" t="str">
        <f t="shared" si="783"/>
        <v>Cancel</v>
      </c>
      <c r="J2642" s="186" t="s">
        <v>2612</v>
      </c>
      <c r="K2642" s="155" t="s">
        <v>1968</v>
      </c>
      <c r="L2642" s="17" t="s">
        <v>92</v>
      </c>
      <c r="M2642" s="13" t="s">
        <v>60</v>
      </c>
      <c r="N2642" s="13">
        <v>1</v>
      </c>
      <c r="O2642" s="13"/>
      <c r="P2642" s="33" t="str">
        <f t="shared" si="777"/>
        <v>MAIN UNIT</v>
      </c>
      <c r="Q2642" s="13" t="s">
        <v>61</v>
      </c>
      <c r="R2642" s="13" t="s">
        <v>62</v>
      </c>
      <c r="S2642" s="13" t="s">
        <v>49</v>
      </c>
      <c r="T2642" s="13" t="s">
        <v>78</v>
      </c>
      <c r="U2642" s="13" t="s">
        <v>79</v>
      </c>
      <c r="V2642" s="13" t="s">
        <v>1407</v>
      </c>
      <c r="W2642" s="13" t="s">
        <v>109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499582152.5142017</v>
      </c>
      <c r="AJ2642" s="19">
        <f t="shared" si="787"/>
        <v>59520528.679470733</v>
      </c>
      <c r="AK2642" s="20">
        <f t="shared" si="788"/>
        <v>0.11914062257814291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  <c r="AU2642" s="22" t="s">
        <v>3751</v>
      </c>
    </row>
    <row r="2643" spans="1:47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185</v>
      </c>
      <c r="F2643" s="13" t="s">
        <v>185</v>
      </c>
      <c r="G2643" s="152" t="s">
        <v>185</v>
      </c>
      <c r="H2643" s="155"/>
      <c r="I2643" s="33" t="str">
        <f t="shared" si="783"/>
        <v>Cancel</v>
      </c>
      <c r="J2643" s="186" t="s">
        <v>2612</v>
      </c>
      <c r="K2643" s="155" t="s">
        <v>1968</v>
      </c>
      <c r="L2643" s="17" t="s">
        <v>92</v>
      </c>
      <c r="M2643" s="13" t="s">
        <v>60</v>
      </c>
      <c r="N2643" s="13">
        <v>1</v>
      </c>
      <c r="O2643" s="13"/>
      <c r="P2643" s="33" t="str">
        <f t="shared" si="777"/>
        <v>MAIN UNIT</v>
      </c>
      <c r="Q2643" s="13" t="s">
        <v>61</v>
      </c>
      <c r="R2643" s="13" t="s">
        <v>62</v>
      </c>
      <c r="S2643" s="13" t="s">
        <v>49</v>
      </c>
      <c r="T2643" s="13" t="s">
        <v>78</v>
      </c>
      <c r="U2643" s="13" t="s">
        <v>79</v>
      </c>
      <c r="V2643" s="13" t="s">
        <v>1407</v>
      </c>
      <c r="W2643" s="13" t="s">
        <v>109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499582152.5142017</v>
      </c>
      <c r="AJ2643" s="19">
        <f t="shared" si="787"/>
        <v>59520528.679470733</v>
      </c>
      <c r="AK2643" s="20">
        <f t="shared" si="788"/>
        <v>0.11914062257814291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  <c r="AU2643" s="22" t="s">
        <v>3751</v>
      </c>
    </row>
    <row r="2644" spans="1:47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55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2618</v>
      </c>
      <c r="K2644" s="155" t="s">
        <v>1968</v>
      </c>
      <c r="L2644" s="17" t="s">
        <v>92</v>
      </c>
      <c r="M2644" s="13" t="s">
        <v>60</v>
      </c>
      <c r="N2644" s="13">
        <v>1</v>
      </c>
      <c r="O2644" s="13"/>
      <c r="P2644" s="33" t="str">
        <f t="shared" si="777"/>
        <v>MAIN UNIT</v>
      </c>
      <c r="Q2644" s="13" t="s">
        <v>61</v>
      </c>
      <c r="R2644" s="13" t="s">
        <v>62</v>
      </c>
      <c r="S2644" s="13" t="s">
        <v>49</v>
      </c>
      <c r="T2644" s="13" t="s">
        <v>78</v>
      </c>
      <c r="U2644" s="13" t="s">
        <v>79</v>
      </c>
      <c r="V2644" s="13" t="s">
        <v>1407</v>
      </c>
      <c r="W2644" s="13" t="s">
        <v>109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  <c r="AU2644" s="22" t="s">
        <v>3751</v>
      </c>
    </row>
    <row r="2645" spans="1:47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2618</v>
      </c>
      <c r="K2645" s="155" t="s">
        <v>1968</v>
      </c>
      <c r="L2645" s="17" t="s">
        <v>92</v>
      </c>
      <c r="M2645" s="13" t="s">
        <v>60</v>
      </c>
      <c r="N2645" s="13">
        <v>1</v>
      </c>
      <c r="O2645" s="13"/>
      <c r="P2645" s="33" t="str">
        <f t="shared" si="777"/>
        <v>MAIN UNIT</v>
      </c>
      <c r="Q2645" s="13" t="s">
        <v>61</v>
      </c>
      <c r="R2645" s="13" t="s">
        <v>62</v>
      </c>
      <c r="S2645" s="13" t="s">
        <v>49</v>
      </c>
      <c r="T2645" s="13" t="s">
        <v>78</v>
      </c>
      <c r="U2645" s="13" t="s">
        <v>79</v>
      </c>
      <c r="V2645" s="13" t="s">
        <v>1407</v>
      </c>
      <c r="W2645" s="13" t="s">
        <v>109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  <c r="AU2645" s="22" t="s">
        <v>3751</v>
      </c>
    </row>
    <row r="2646" spans="1:47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185</v>
      </c>
      <c r="G2646" s="152" t="s">
        <v>185</v>
      </c>
      <c r="H2646" s="155"/>
      <c r="I2646" s="33" t="str">
        <f t="shared" si="783"/>
        <v>Cancel</v>
      </c>
      <c r="J2646" s="186" t="s">
        <v>2612</v>
      </c>
      <c r="K2646" s="155" t="s">
        <v>1968</v>
      </c>
      <c r="L2646" s="17" t="s">
        <v>92</v>
      </c>
      <c r="M2646" s="13" t="s">
        <v>60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61</v>
      </c>
      <c r="R2646" s="13" t="s">
        <v>62</v>
      </c>
      <c r="S2646" s="13" t="s">
        <v>49</v>
      </c>
      <c r="T2646" s="13" t="s">
        <v>78</v>
      </c>
      <c r="U2646" s="13" t="s">
        <v>79</v>
      </c>
      <c r="V2646" s="13" t="s">
        <v>1407</v>
      </c>
      <c r="W2646" s="13" t="s">
        <v>109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499582152.5142017</v>
      </c>
      <c r="AJ2646" s="19">
        <f t="shared" si="787"/>
        <v>59520528.679470733</v>
      </c>
      <c r="AK2646" s="20">
        <f t="shared" si="788"/>
        <v>0.11914062257814291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  <c r="AU2646" s="22" t="s">
        <v>3751</v>
      </c>
    </row>
    <row r="2647" spans="1:47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185</v>
      </c>
      <c r="G2647" s="152" t="s">
        <v>185</v>
      </c>
      <c r="H2647" s="155"/>
      <c r="I2647" s="33" t="str">
        <f t="shared" si="783"/>
        <v>Cancel</v>
      </c>
      <c r="J2647" s="186" t="s">
        <v>2612</v>
      </c>
      <c r="K2647" s="155" t="s">
        <v>1968</v>
      </c>
      <c r="L2647" s="17" t="s">
        <v>92</v>
      </c>
      <c r="M2647" s="13" t="s">
        <v>60</v>
      </c>
      <c r="N2647" s="13">
        <v>1</v>
      </c>
      <c r="O2647" s="13"/>
      <c r="P2647" s="33" t="str">
        <f t="shared" si="796"/>
        <v>MAIN UNIT</v>
      </c>
      <c r="Q2647" s="13" t="s">
        <v>61</v>
      </c>
      <c r="R2647" s="13" t="s">
        <v>62</v>
      </c>
      <c r="S2647" s="13" t="s">
        <v>49</v>
      </c>
      <c r="T2647" s="13" t="s">
        <v>78</v>
      </c>
      <c r="U2647" s="13" t="s">
        <v>79</v>
      </c>
      <c r="V2647" s="13" t="s">
        <v>1407</v>
      </c>
      <c r="W2647" s="13" t="s">
        <v>109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499582152.5142017</v>
      </c>
      <c r="AJ2647" s="19">
        <f t="shared" si="787"/>
        <v>59520528.679470733</v>
      </c>
      <c r="AK2647" s="20">
        <f t="shared" si="788"/>
        <v>0.11914062257814291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  <c r="AU2647" s="22" t="s">
        <v>3751</v>
      </c>
    </row>
    <row r="2648" spans="1:47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43</v>
      </c>
      <c r="M2648" s="22" t="s">
        <v>43</v>
      </c>
      <c r="N2648" s="22">
        <v>0</v>
      </c>
      <c r="O2648" s="22"/>
      <c r="P2648" s="202" t="str">
        <f t="shared" si="796"/>
        <v>C66 SERVICE/OTHERS</v>
      </c>
      <c r="Q2648" s="22" t="s">
        <v>45</v>
      </c>
      <c r="R2648" s="22" t="s">
        <v>45</v>
      </c>
      <c r="S2648" s="22" t="s">
        <v>51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  <c r="AU2648" s="22">
        <v>0</v>
      </c>
    </row>
    <row r="2649" spans="1:47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54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2023</v>
      </c>
      <c r="K2649" s="155" t="s">
        <v>2024</v>
      </c>
      <c r="L2649" s="17" t="s">
        <v>67</v>
      </c>
      <c r="M2649" s="13" t="s">
        <v>60</v>
      </c>
      <c r="N2649" s="13">
        <v>1</v>
      </c>
      <c r="O2649" s="13"/>
      <c r="P2649" s="33" t="str">
        <f t="shared" si="796"/>
        <v>MAIN UNIT</v>
      </c>
      <c r="Q2649" s="13" t="s">
        <v>68</v>
      </c>
      <c r="R2649" s="13" t="s">
        <v>62</v>
      </c>
      <c r="S2649" s="13" t="s">
        <v>51</v>
      </c>
      <c r="T2649" s="13" t="s">
        <v>349</v>
      </c>
      <c r="U2649" s="13" t="s">
        <v>149</v>
      </c>
      <c r="V2649" s="13" t="s">
        <v>954</v>
      </c>
      <c r="W2649" s="13" t="s">
        <v>64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  <c r="AU2649" s="22" t="s">
        <v>3240</v>
      </c>
    </row>
    <row r="2650" spans="1:47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41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424</v>
      </c>
      <c r="K2650" s="155" t="s">
        <v>425</v>
      </c>
      <c r="L2650" s="17" t="s">
        <v>77</v>
      </c>
      <c r="M2650" s="13" t="s">
        <v>60</v>
      </c>
      <c r="N2650" s="13">
        <v>1</v>
      </c>
      <c r="O2650" s="13"/>
      <c r="P2650" s="33" t="str">
        <f t="shared" si="796"/>
        <v>MAIN UNIT</v>
      </c>
      <c r="Q2650" s="13" t="s">
        <v>61</v>
      </c>
      <c r="R2650" s="13" t="s">
        <v>62</v>
      </c>
      <c r="S2650" s="13" t="s">
        <v>49</v>
      </c>
      <c r="T2650" s="13" t="s">
        <v>78</v>
      </c>
      <c r="U2650" s="13" t="s">
        <v>79</v>
      </c>
      <c r="V2650" s="13" t="s">
        <v>121</v>
      </c>
      <c r="W2650" s="13" t="s">
        <v>109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  <c r="AU2650" s="22" t="s">
        <v>3752</v>
      </c>
    </row>
    <row r="2651" spans="1:47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41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424</v>
      </c>
      <c r="K2651" s="155" t="s">
        <v>425</v>
      </c>
      <c r="L2651" s="17" t="s">
        <v>67</v>
      </c>
      <c r="M2651" s="13" t="s">
        <v>60</v>
      </c>
      <c r="N2651" s="13">
        <v>1</v>
      </c>
      <c r="O2651" s="13"/>
      <c r="P2651" s="33" t="str">
        <f t="shared" si="796"/>
        <v>MAIN UNIT</v>
      </c>
      <c r="Q2651" s="13" t="s">
        <v>61</v>
      </c>
      <c r="R2651" s="13" t="s">
        <v>62</v>
      </c>
      <c r="S2651" s="13" t="s">
        <v>49</v>
      </c>
      <c r="T2651" s="13" t="s">
        <v>78</v>
      </c>
      <c r="U2651" s="13" t="s">
        <v>79</v>
      </c>
      <c r="V2651" s="13" t="s">
        <v>121</v>
      </c>
      <c r="W2651" s="13" t="s">
        <v>109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  <c r="AU2651" s="22" t="s">
        <v>3752</v>
      </c>
    </row>
    <row r="2652" spans="1:47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185</v>
      </c>
      <c r="F2652" s="13" t="s">
        <v>185</v>
      </c>
      <c r="G2652" s="152" t="s">
        <v>185</v>
      </c>
      <c r="H2652" s="155"/>
      <c r="I2652" s="33" t="str">
        <f t="shared" si="783"/>
        <v>Cancel</v>
      </c>
      <c r="J2652" s="186" t="s">
        <v>619</v>
      </c>
      <c r="K2652" s="155" t="s">
        <v>425</v>
      </c>
      <c r="L2652" s="17" t="s">
        <v>67</v>
      </c>
      <c r="M2652" s="13" t="s">
        <v>60</v>
      </c>
      <c r="N2652" s="13">
        <v>2</v>
      </c>
      <c r="O2652" s="13"/>
      <c r="P2652" s="33" t="str">
        <f t="shared" si="796"/>
        <v>MAIN UNIT</v>
      </c>
      <c r="Q2652" s="13" t="s">
        <v>61</v>
      </c>
      <c r="R2652" s="13" t="s">
        <v>62</v>
      </c>
      <c r="S2652" s="13" t="s">
        <v>49</v>
      </c>
      <c r="T2652" s="13" t="s">
        <v>78</v>
      </c>
      <c r="U2652" s="13" t="s">
        <v>79</v>
      </c>
      <c r="V2652" s="13" t="s">
        <v>121</v>
      </c>
      <c r="W2652" s="13" t="s">
        <v>109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499582152.5142017</v>
      </c>
      <c r="AJ2652" s="19">
        <f t="shared" si="787"/>
        <v>59520528.679470733</v>
      </c>
      <c r="AK2652" s="20">
        <f t="shared" si="788"/>
        <v>0.11914062257814291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  <c r="AU2652" s="22" t="s">
        <v>3752</v>
      </c>
    </row>
    <row r="2653" spans="1:47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47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881</v>
      </c>
      <c r="K2653" s="155" t="s">
        <v>425</v>
      </c>
      <c r="L2653" s="17" t="s">
        <v>92</v>
      </c>
      <c r="M2653" s="13" t="s">
        <v>60</v>
      </c>
      <c r="N2653" s="13">
        <v>1</v>
      </c>
      <c r="O2653" s="13"/>
      <c r="P2653" s="33" t="str">
        <f t="shared" si="796"/>
        <v>MAIN UNIT</v>
      </c>
      <c r="Q2653" s="13" t="s">
        <v>61</v>
      </c>
      <c r="R2653" s="13" t="s">
        <v>62</v>
      </c>
      <c r="S2653" s="13" t="s">
        <v>49</v>
      </c>
      <c r="T2653" s="13" t="s">
        <v>78</v>
      </c>
      <c r="U2653" s="13" t="s">
        <v>79</v>
      </c>
      <c r="V2653" s="13" t="s">
        <v>121</v>
      </c>
      <c r="W2653" s="13" t="s">
        <v>109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  <c r="AU2653" s="22" t="s">
        <v>3752</v>
      </c>
    </row>
    <row r="2654" spans="1:47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47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881</v>
      </c>
      <c r="K2654" s="155" t="s">
        <v>425</v>
      </c>
      <c r="L2654" s="17" t="s">
        <v>92</v>
      </c>
      <c r="M2654" s="13" t="s">
        <v>60</v>
      </c>
      <c r="N2654" s="13">
        <v>1</v>
      </c>
      <c r="O2654" s="13"/>
      <c r="P2654" s="33" t="str">
        <f t="shared" si="796"/>
        <v>MAIN UNIT</v>
      </c>
      <c r="Q2654" s="13" t="s">
        <v>61</v>
      </c>
      <c r="R2654" s="13" t="s">
        <v>62</v>
      </c>
      <c r="S2654" s="13" t="s">
        <v>49</v>
      </c>
      <c r="T2654" s="13" t="s">
        <v>78</v>
      </c>
      <c r="U2654" s="13" t="s">
        <v>79</v>
      </c>
      <c r="V2654" s="13" t="s">
        <v>121</v>
      </c>
      <c r="W2654" s="13" t="s">
        <v>109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  <c r="AU2654" s="22" t="s">
        <v>3752</v>
      </c>
    </row>
    <row r="2655" spans="1:47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47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881</v>
      </c>
      <c r="K2655" s="155" t="s">
        <v>425</v>
      </c>
      <c r="L2655" s="17" t="s">
        <v>67</v>
      </c>
      <c r="M2655" s="13" t="s">
        <v>60</v>
      </c>
      <c r="N2655" s="13">
        <v>1</v>
      </c>
      <c r="O2655" s="13"/>
      <c r="P2655" s="33" t="str">
        <f t="shared" si="796"/>
        <v>MAIN UNIT</v>
      </c>
      <c r="Q2655" s="13" t="s">
        <v>61</v>
      </c>
      <c r="R2655" s="13" t="s">
        <v>62</v>
      </c>
      <c r="S2655" s="13" t="s">
        <v>49</v>
      </c>
      <c r="T2655" s="13" t="s">
        <v>78</v>
      </c>
      <c r="U2655" s="13" t="s">
        <v>79</v>
      </c>
      <c r="V2655" s="13" t="s">
        <v>121</v>
      </c>
      <c r="W2655" s="13" t="s">
        <v>109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  <c r="AU2655" s="22" t="s">
        <v>3752</v>
      </c>
    </row>
    <row r="2656" spans="1:47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47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881</v>
      </c>
      <c r="K2656" s="155" t="s">
        <v>425</v>
      </c>
      <c r="L2656" s="17" t="s">
        <v>67</v>
      </c>
      <c r="M2656" s="13" t="s">
        <v>60</v>
      </c>
      <c r="N2656" s="13">
        <v>1</v>
      </c>
      <c r="O2656" s="13"/>
      <c r="P2656" s="33" t="str">
        <f t="shared" si="796"/>
        <v>MAIN UNIT</v>
      </c>
      <c r="Q2656" s="13" t="s">
        <v>61</v>
      </c>
      <c r="R2656" s="13" t="s">
        <v>62</v>
      </c>
      <c r="S2656" s="13" t="s">
        <v>49</v>
      </c>
      <c r="T2656" s="13" t="s">
        <v>78</v>
      </c>
      <c r="U2656" s="13" t="s">
        <v>79</v>
      </c>
      <c r="V2656" s="13" t="s">
        <v>121</v>
      </c>
      <c r="W2656" s="13" t="s">
        <v>109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  <c r="AU2656" s="22" t="s">
        <v>3752</v>
      </c>
    </row>
    <row r="2657" spans="1:47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48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1443</v>
      </c>
      <c r="K2657" s="155" t="s">
        <v>425</v>
      </c>
      <c r="L2657" s="17" t="s">
        <v>67</v>
      </c>
      <c r="M2657" s="13" t="s">
        <v>60</v>
      </c>
      <c r="N2657" s="13">
        <v>1</v>
      </c>
      <c r="O2657" s="13"/>
      <c r="P2657" s="33" t="str">
        <f t="shared" si="796"/>
        <v>MAIN UNIT</v>
      </c>
      <c r="Q2657" s="13" t="s">
        <v>61</v>
      </c>
      <c r="R2657" s="13" t="s">
        <v>62</v>
      </c>
      <c r="S2657" s="13" t="s">
        <v>49</v>
      </c>
      <c r="T2657" s="13" t="s">
        <v>78</v>
      </c>
      <c r="U2657" s="13" t="s">
        <v>79</v>
      </c>
      <c r="V2657" s="13" t="s">
        <v>121</v>
      </c>
      <c r="W2657" s="13" t="s">
        <v>109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  <c r="AU2657" s="22" t="s">
        <v>3752</v>
      </c>
    </row>
    <row r="2658" spans="1:47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48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1443</v>
      </c>
      <c r="K2658" s="155" t="s">
        <v>425</v>
      </c>
      <c r="L2658" s="17" t="s">
        <v>92</v>
      </c>
      <c r="M2658" s="13" t="s">
        <v>60</v>
      </c>
      <c r="N2658" s="13">
        <v>1</v>
      </c>
      <c r="O2658" s="13"/>
      <c r="P2658" s="33" t="str">
        <f t="shared" si="796"/>
        <v>MAIN UNIT</v>
      </c>
      <c r="Q2658" s="13" t="s">
        <v>61</v>
      </c>
      <c r="R2658" s="13" t="s">
        <v>62</v>
      </c>
      <c r="S2658" s="13" t="s">
        <v>49</v>
      </c>
      <c r="T2658" s="13" t="s">
        <v>78</v>
      </c>
      <c r="U2658" s="13" t="s">
        <v>79</v>
      </c>
      <c r="V2658" s="13" t="s">
        <v>121</v>
      </c>
      <c r="W2658" s="13" t="s">
        <v>109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  <c r="AU2658" s="22" t="s">
        <v>3752</v>
      </c>
    </row>
    <row r="2659" spans="1:47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48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1517</v>
      </c>
      <c r="K2659" s="155" t="s">
        <v>425</v>
      </c>
      <c r="L2659" s="17" t="s">
        <v>92</v>
      </c>
      <c r="M2659" s="13" t="s">
        <v>60</v>
      </c>
      <c r="N2659" s="13">
        <v>1</v>
      </c>
      <c r="O2659" s="13"/>
      <c r="P2659" s="33" t="str">
        <f t="shared" si="796"/>
        <v>MAIN UNIT</v>
      </c>
      <c r="Q2659" s="13" t="s">
        <v>61</v>
      </c>
      <c r="R2659" s="13" t="s">
        <v>62</v>
      </c>
      <c r="S2659" s="13" t="s">
        <v>49</v>
      </c>
      <c r="T2659" s="13" t="s">
        <v>78</v>
      </c>
      <c r="U2659" s="13" t="s">
        <v>79</v>
      </c>
      <c r="V2659" s="13" t="s">
        <v>121</v>
      </c>
      <c r="W2659" s="13" t="s">
        <v>109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  <c r="AU2659" s="22" t="s">
        <v>3752</v>
      </c>
    </row>
    <row r="2660" spans="1:47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48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1517</v>
      </c>
      <c r="K2660" s="155" t="s">
        <v>425</v>
      </c>
      <c r="L2660" s="17" t="s">
        <v>92</v>
      </c>
      <c r="M2660" s="13" t="s">
        <v>60</v>
      </c>
      <c r="N2660" s="13">
        <v>1</v>
      </c>
      <c r="O2660" s="13"/>
      <c r="P2660" s="33" t="str">
        <f t="shared" si="796"/>
        <v>MAIN UNIT</v>
      </c>
      <c r="Q2660" s="13" t="s">
        <v>61</v>
      </c>
      <c r="R2660" s="13" t="s">
        <v>62</v>
      </c>
      <c r="S2660" s="13" t="s">
        <v>49</v>
      </c>
      <c r="T2660" s="13" t="s">
        <v>78</v>
      </c>
      <c r="U2660" s="13" t="s">
        <v>79</v>
      </c>
      <c r="V2660" s="13" t="s">
        <v>121</v>
      </c>
      <c r="W2660" s="13" t="s">
        <v>109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  <c r="AU2660" s="22" t="s">
        <v>3752</v>
      </c>
    </row>
    <row r="2661" spans="1:47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48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1517</v>
      </c>
      <c r="K2661" s="155" t="s">
        <v>425</v>
      </c>
      <c r="L2661" s="17" t="s">
        <v>67</v>
      </c>
      <c r="M2661" s="13" t="s">
        <v>60</v>
      </c>
      <c r="N2661" s="13">
        <v>1</v>
      </c>
      <c r="O2661" s="13"/>
      <c r="P2661" s="33" t="str">
        <f t="shared" si="796"/>
        <v>MAIN UNIT</v>
      </c>
      <c r="Q2661" s="13" t="s">
        <v>61</v>
      </c>
      <c r="R2661" s="13" t="s">
        <v>62</v>
      </c>
      <c r="S2661" s="13" t="s">
        <v>49</v>
      </c>
      <c r="T2661" s="13" t="s">
        <v>78</v>
      </c>
      <c r="U2661" s="13" t="s">
        <v>79</v>
      </c>
      <c r="V2661" s="13" t="s">
        <v>121</v>
      </c>
      <c r="W2661" s="13" t="s">
        <v>109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  <c r="AU2661" s="22" t="s">
        <v>3752</v>
      </c>
    </row>
    <row r="2662" spans="1:47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47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1006</v>
      </c>
      <c r="K2662" s="155" t="s">
        <v>1007</v>
      </c>
      <c r="L2662" s="17" t="s">
        <v>92</v>
      </c>
      <c r="M2662" s="13" t="s">
        <v>60</v>
      </c>
      <c r="N2662" s="13">
        <v>1</v>
      </c>
      <c r="O2662" s="13"/>
      <c r="P2662" s="33" t="str">
        <f t="shared" si="796"/>
        <v>MAIN UNIT</v>
      </c>
      <c r="Q2662" s="13" t="s">
        <v>61</v>
      </c>
      <c r="R2662" s="13" t="s">
        <v>62</v>
      </c>
      <c r="S2662" s="13" t="s">
        <v>49</v>
      </c>
      <c r="T2662" s="13" t="s">
        <v>78</v>
      </c>
      <c r="U2662" s="13" t="s">
        <v>79</v>
      </c>
      <c r="V2662" s="13" t="s">
        <v>121</v>
      </c>
      <c r="W2662" s="13" t="s">
        <v>109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  <c r="AU2662" s="22" t="s">
        <v>3752</v>
      </c>
    </row>
    <row r="2663" spans="1:47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47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1006</v>
      </c>
      <c r="K2663" s="155" t="s">
        <v>1007</v>
      </c>
      <c r="L2663" s="17" t="s">
        <v>67</v>
      </c>
      <c r="M2663" s="13" t="s">
        <v>60</v>
      </c>
      <c r="N2663" s="13">
        <v>1</v>
      </c>
      <c r="O2663" s="13"/>
      <c r="P2663" s="33" t="str">
        <f t="shared" si="796"/>
        <v>MAIN UNIT</v>
      </c>
      <c r="Q2663" s="13" t="s">
        <v>61</v>
      </c>
      <c r="R2663" s="13" t="s">
        <v>62</v>
      </c>
      <c r="S2663" s="13" t="s">
        <v>49</v>
      </c>
      <c r="T2663" s="13" t="s">
        <v>78</v>
      </c>
      <c r="U2663" s="13" t="s">
        <v>79</v>
      </c>
      <c r="V2663" s="13" t="s">
        <v>121</v>
      </c>
      <c r="W2663" s="13" t="s">
        <v>109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  <c r="AU2663" s="22" t="s">
        <v>3752</v>
      </c>
    </row>
    <row r="2664" spans="1:47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53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1939</v>
      </c>
      <c r="K2664" s="155" t="s">
        <v>1940</v>
      </c>
      <c r="L2664" s="17" t="s">
        <v>92</v>
      </c>
      <c r="M2664" s="13" t="s">
        <v>60</v>
      </c>
      <c r="N2664" s="13">
        <v>1</v>
      </c>
      <c r="O2664" s="13"/>
      <c r="P2664" s="33" t="str">
        <f t="shared" si="796"/>
        <v>MAIN UNIT</v>
      </c>
      <c r="Q2664" s="13" t="s">
        <v>61</v>
      </c>
      <c r="R2664" s="13" t="s">
        <v>62</v>
      </c>
      <c r="S2664" s="13" t="s">
        <v>49</v>
      </c>
      <c r="T2664" s="13" t="s">
        <v>78</v>
      </c>
      <c r="U2664" s="13" t="s">
        <v>79</v>
      </c>
      <c r="V2664" s="13" t="s">
        <v>131</v>
      </c>
      <c r="W2664" s="13" t="s">
        <v>109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  <c r="AU2664" s="22" t="s">
        <v>3751</v>
      </c>
    </row>
    <row r="2665" spans="1:47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53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1939</v>
      </c>
      <c r="K2665" s="155" t="s">
        <v>1940</v>
      </c>
      <c r="L2665" s="17" t="s">
        <v>92</v>
      </c>
      <c r="M2665" s="13" t="s">
        <v>60</v>
      </c>
      <c r="N2665" s="13">
        <v>1</v>
      </c>
      <c r="O2665" s="13"/>
      <c r="P2665" s="33" t="str">
        <f t="shared" si="796"/>
        <v>MAIN UNIT</v>
      </c>
      <c r="Q2665" s="13" t="s">
        <v>61</v>
      </c>
      <c r="R2665" s="13" t="s">
        <v>62</v>
      </c>
      <c r="S2665" s="13" t="s">
        <v>49</v>
      </c>
      <c r="T2665" s="13" t="s">
        <v>78</v>
      </c>
      <c r="U2665" s="13" t="s">
        <v>79</v>
      </c>
      <c r="V2665" s="13" t="s">
        <v>131</v>
      </c>
      <c r="W2665" s="13" t="s">
        <v>109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  <c r="AU2665" s="22" t="s">
        <v>3751</v>
      </c>
    </row>
    <row r="2666" spans="1:47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53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1939</v>
      </c>
      <c r="K2666" s="155" t="s">
        <v>1940</v>
      </c>
      <c r="L2666" s="17" t="s">
        <v>67</v>
      </c>
      <c r="M2666" s="13" t="s">
        <v>60</v>
      </c>
      <c r="N2666" s="13">
        <v>1</v>
      </c>
      <c r="O2666" s="13"/>
      <c r="P2666" s="33" t="str">
        <f t="shared" si="796"/>
        <v>MAIN UNIT</v>
      </c>
      <c r="Q2666" s="13" t="s">
        <v>61</v>
      </c>
      <c r="R2666" s="13" t="s">
        <v>62</v>
      </c>
      <c r="S2666" s="13" t="s">
        <v>49</v>
      </c>
      <c r="T2666" s="13" t="s">
        <v>78</v>
      </c>
      <c r="U2666" s="13" t="s">
        <v>79</v>
      </c>
      <c r="V2666" s="13" t="s">
        <v>131</v>
      </c>
      <c r="W2666" s="13" t="s">
        <v>109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  <c r="AU2666" s="22" t="s">
        <v>3751</v>
      </c>
    </row>
    <row r="2667" spans="1:47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53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1939</v>
      </c>
      <c r="K2667" s="155" t="s">
        <v>1940</v>
      </c>
      <c r="L2667" s="17" t="s">
        <v>67</v>
      </c>
      <c r="M2667" s="13" t="s">
        <v>60</v>
      </c>
      <c r="N2667" s="13">
        <v>1</v>
      </c>
      <c r="O2667" s="13"/>
      <c r="P2667" s="33" t="str">
        <f t="shared" si="796"/>
        <v>MAIN UNIT</v>
      </c>
      <c r="Q2667" s="13" t="s">
        <v>61</v>
      </c>
      <c r="R2667" s="13" t="s">
        <v>62</v>
      </c>
      <c r="S2667" s="13" t="s">
        <v>49</v>
      </c>
      <c r="T2667" s="13" t="s">
        <v>78</v>
      </c>
      <c r="U2667" s="13" t="s">
        <v>79</v>
      </c>
      <c r="V2667" s="13" t="s">
        <v>131</v>
      </c>
      <c r="W2667" s="13" t="s">
        <v>109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  <c r="AU2667" s="22" t="s">
        <v>3751</v>
      </c>
    </row>
    <row r="2668" spans="1:47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48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2942</v>
      </c>
      <c r="K2668" s="155" t="s">
        <v>1940</v>
      </c>
      <c r="L2668" s="17" t="s">
        <v>2620</v>
      </c>
      <c r="M2668" s="13" t="s">
        <v>60</v>
      </c>
      <c r="N2668" s="13">
        <v>1</v>
      </c>
      <c r="O2668" s="13"/>
      <c r="P2668" s="33" t="str">
        <f t="shared" si="796"/>
        <v>MAIN UNIT</v>
      </c>
      <c r="Q2668" s="13" t="s">
        <v>61</v>
      </c>
      <c r="R2668" s="13" t="s">
        <v>2055</v>
      </c>
      <c r="S2668" s="13" t="s">
        <v>49</v>
      </c>
      <c r="T2668" s="13" t="s">
        <v>78</v>
      </c>
      <c r="U2668" s="13" t="s">
        <v>79</v>
      </c>
      <c r="V2668" s="13" t="s">
        <v>2856</v>
      </c>
      <c r="W2668" s="13" t="s">
        <v>64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  <c r="AU2668" s="22" t="s">
        <v>3750</v>
      </c>
    </row>
    <row r="2669" spans="1:47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53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2942</v>
      </c>
      <c r="K2669" s="155" t="s">
        <v>1940</v>
      </c>
      <c r="L2669" s="17" t="s">
        <v>2620</v>
      </c>
      <c r="M2669" s="13" t="s">
        <v>60</v>
      </c>
      <c r="N2669" s="13">
        <v>1</v>
      </c>
      <c r="O2669" s="13"/>
      <c r="P2669" s="33" t="str">
        <f t="shared" si="796"/>
        <v>MAIN UNIT</v>
      </c>
      <c r="Q2669" s="13" t="s">
        <v>61</v>
      </c>
      <c r="R2669" s="13" t="s">
        <v>2055</v>
      </c>
      <c r="S2669" s="13" t="s">
        <v>49</v>
      </c>
      <c r="T2669" s="13" t="s">
        <v>78</v>
      </c>
      <c r="U2669" s="13" t="s">
        <v>79</v>
      </c>
      <c r="V2669" s="13" t="s">
        <v>2856</v>
      </c>
      <c r="W2669" s="13" t="s">
        <v>64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  <c r="AU2669" s="22" t="s">
        <v>3750</v>
      </c>
    </row>
    <row r="2670" spans="1:47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53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2942</v>
      </c>
      <c r="K2670" s="155" t="s">
        <v>1940</v>
      </c>
      <c r="L2670" s="17" t="s">
        <v>2620</v>
      </c>
      <c r="M2670" s="13" t="s">
        <v>60</v>
      </c>
      <c r="N2670" s="13">
        <v>1</v>
      </c>
      <c r="O2670" s="13"/>
      <c r="P2670" s="33" t="str">
        <f t="shared" si="796"/>
        <v>MAIN UNIT</v>
      </c>
      <c r="Q2670" s="13" t="s">
        <v>61</v>
      </c>
      <c r="R2670" s="13" t="s">
        <v>2055</v>
      </c>
      <c r="S2670" s="13" t="s">
        <v>49</v>
      </c>
      <c r="T2670" s="13" t="s">
        <v>78</v>
      </c>
      <c r="U2670" s="13" t="s">
        <v>79</v>
      </c>
      <c r="V2670" s="13" t="s">
        <v>2856</v>
      </c>
      <c r="W2670" s="13" t="s">
        <v>64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  <c r="AU2670" s="22" t="s">
        <v>3750</v>
      </c>
    </row>
    <row r="2671" spans="1:47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54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3026</v>
      </c>
      <c r="K2671" s="155" t="s">
        <v>1940</v>
      </c>
      <c r="L2671" s="17" t="s">
        <v>2620</v>
      </c>
      <c r="M2671" s="13" t="s">
        <v>60</v>
      </c>
      <c r="N2671" s="13">
        <v>1</v>
      </c>
      <c r="O2671" s="13"/>
      <c r="P2671" s="33" t="str">
        <f t="shared" si="796"/>
        <v>MAIN UNIT</v>
      </c>
      <c r="Q2671" s="13" t="s">
        <v>61</v>
      </c>
      <c r="R2671" s="13" t="s">
        <v>2055</v>
      </c>
      <c r="S2671" s="13" t="s">
        <v>49</v>
      </c>
      <c r="T2671" s="13" t="s">
        <v>78</v>
      </c>
      <c r="U2671" s="13" t="s">
        <v>79</v>
      </c>
      <c r="V2671" s="13" t="s">
        <v>131</v>
      </c>
      <c r="W2671" s="13" t="s">
        <v>109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  <c r="AU2671" s="22" t="s">
        <v>3752</v>
      </c>
    </row>
    <row r="2672" spans="1:47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53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1743</v>
      </c>
      <c r="K2672" s="155" t="s">
        <v>1744</v>
      </c>
      <c r="L2672" s="17" t="s">
        <v>67</v>
      </c>
      <c r="M2672" s="13" t="s">
        <v>60</v>
      </c>
      <c r="N2672" s="13">
        <v>1</v>
      </c>
      <c r="O2672" s="13"/>
      <c r="P2672" s="33" t="str">
        <f t="shared" si="796"/>
        <v>MAIN UNIT</v>
      </c>
      <c r="Q2672" s="13" t="s">
        <v>68</v>
      </c>
      <c r="R2672" s="13" t="s">
        <v>62</v>
      </c>
      <c r="S2672" s="13" t="s">
        <v>49</v>
      </c>
      <c r="T2672" s="13" t="s">
        <v>78</v>
      </c>
      <c r="U2672" s="13" t="s">
        <v>79</v>
      </c>
      <c r="V2672" s="13" t="s">
        <v>80</v>
      </c>
      <c r="W2672" s="13" t="s">
        <v>109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  <c r="AU2672" s="22" t="s">
        <v>3751</v>
      </c>
    </row>
    <row r="2673" spans="1:47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3175</v>
      </c>
      <c r="K2673" s="29" t="s">
        <v>3176</v>
      </c>
      <c r="L2673" s="17" t="s">
        <v>92</v>
      </c>
      <c r="M2673" s="22" t="s">
        <v>60</v>
      </c>
      <c r="N2673" s="22">
        <v>1</v>
      </c>
      <c r="O2673" s="22"/>
      <c r="P2673" s="33" t="str">
        <f t="shared" si="796"/>
        <v>MAIN UNIT</v>
      </c>
      <c r="Q2673" s="13" t="s">
        <v>61</v>
      </c>
      <c r="R2673" s="22" t="s">
        <v>62</v>
      </c>
      <c r="S2673" s="22" t="s">
        <v>49</v>
      </c>
      <c r="T2673" s="22" t="s">
        <v>1071</v>
      </c>
      <c r="U2673" s="22" t="s">
        <v>2110</v>
      </c>
      <c r="V2673" s="22" t="s">
        <v>121</v>
      </c>
      <c r="W2673" s="22" t="s">
        <v>109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21241742.157380536</v>
      </c>
      <c r="AJ2673" s="27">
        <f t="shared" si="787"/>
        <v>2987081.1613773629</v>
      </c>
      <c r="AK2673" s="28">
        <f t="shared" si="788"/>
        <v>0.14062317201884914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  <c r="AU2673" s="22" t="s">
        <v>3240</v>
      </c>
    </row>
    <row r="2674" spans="1:47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3175</v>
      </c>
      <c r="K2674" s="29" t="s">
        <v>3176</v>
      </c>
      <c r="L2674" s="17" t="s">
        <v>92</v>
      </c>
      <c r="M2674" s="22" t="s">
        <v>60</v>
      </c>
      <c r="N2674" s="22">
        <v>1</v>
      </c>
      <c r="O2674" s="22"/>
      <c r="P2674" s="33" t="str">
        <f t="shared" si="796"/>
        <v>MAIN UNIT</v>
      </c>
      <c r="Q2674" s="13" t="s">
        <v>61</v>
      </c>
      <c r="R2674" s="22" t="s">
        <v>62</v>
      </c>
      <c r="S2674" s="22" t="s">
        <v>49</v>
      </c>
      <c r="T2674" s="22" t="s">
        <v>1071</v>
      </c>
      <c r="U2674" s="22" t="s">
        <v>2110</v>
      </c>
      <c r="V2674" s="22" t="s">
        <v>121</v>
      </c>
      <c r="W2674" s="22" t="s">
        <v>109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21241742.157380536</v>
      </c>
      <c r="AJ2674" s="27">
        <f t="shared" si="787"/>
        <v>2987081.1613773629</v>
      </c>
      <c r="AK2674" s="28">
        <f t="shared" si="788"/>
        <v>0.14062317201884914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  <c r="AU2674" s="22" t="s">
        <v>3240</v>
      </c>
    </row>
    <row r="2675" spans="1:47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3175</v>
      </c>
      <c r="K2675" s="29" t="s">
        <v>3176</v>
      </c>
      <c r="L2675" s="17" t="s">
        <v>67</v>
      </c>
      <c r="M2675" s="22" t="s">
        <v>60</v>
      </c>
      <c r="N2675" s="22">
        <v>1</v>
      </c>
      <c r="O2675" s="22"/>
      <c r="P2675" s="33" t="str">
        <f t="shared" si="796"/>
        <v>MAIN UNIT</v>
      </c>
      <c r="Q2675" s="13" t="s">
        <v>61</v>
      </c>
      <c r="R2675" s="22" t="s">
        <v>62</v>
      </c>
      <c r="S2675" s="22" t="s">
        <v>49</v>
      </c>
      <c r="T2675" s="22" t="s">
        <v>1071</v>
      </c>
      <c r="U2675" s="22" t="s">
        <v>2110</v>
      </c>
      <c r="V2675" s="22" t="s">
        <v>121</v>
      </c>
      <c r="W2675" s="22" t="s">
        <v>109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21241742.157380536</v>
      </c>
      <c r="AJ2675" s="27">
        <f t="shared" si="787"/>
        <v>2987081.1613773629</v>
      </c>
      <c r="AK2675" s="28">
        <f t="shared" si="788"/>
        <v>0.14062317201884914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  <c r="AU2675" s="22" t="s">
        <v>3240</v>
      </c>
    </row>
    <row r="2676" spans="1:47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3175</v>
      </c>
      <c r="K2676" s="29" t="s">
        <v>3176</v>
      </c>
      <c r="L2676" s="17" t="s">
        <v>67</v>
      </c>
      <c r="M2676" s="22" t="s">
        <v>60</v>
      </c>
      <c r="N2676" s="22">
        <v>1</v>
      </c>
      <c r="O2676" s="22"/>
      <c r="P2676" s="33" t="str">
        <f t="shared" si="796"/>
        <v>MAIN UNIT</v>
      </c>
      <c r="Q2676" s="13" t="s">
        <v>61</v>
      </c>
      <c r="R2676" s="22" t="s">
        <v>62</v>
      </c>
      <c r="S2676" s="22" t="s">
        <v>49</v>
      </c>
      <c r="T2676" s="22" t="s">
        <v>1071</v>
      </c>
      <c r="U2676" s="22" t="s">
        <v>2110</v>
      </c>
      <c r="V2676" s="22" t="s">
        <v>121</v>
      </c>
      <c r="W2676" s="22" t="s">
        <v>109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21241742.157380536</v>
      </c>
      <c r="AJ2676" s="27">
        <f t="shared" si="787"/>
        <v>2987081.1613773629</v>
      </c>
      <c r="AK2676" s="28">
        <f t="shared" si="788"/>
        <v>0.14062317201884914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  <c r="AU2676" s="22" t="s">
        <v>3240</v>
      </c>
    </row>
    <row r="2677" spans="1:47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3175</v>
      </c>
      <c r="K2677" s="29" t="s">
        <v>3176</v>
      </c>
      <c r="L2677" s="17" t="s">
        <v>67</v>
      </c>
      <c r="M2677" s="22" t="s">
        <v>60</v>
      </c>
      <c r="N2677" s="22">
        <v>1</v>
      </c>
      <c r="O2677" s="22"/>
      <c r="P2677" s="33" t="str">
        <f t="shared" si="796"/>
        <v>MAIN UNIT</v>
      </c>
      <c r="Q2677" s="13" t="s">
        <v>61</v>
      </c>
      <c r="R2677" s="22" t="s">
        <v>62</v>
      </c>
      <c r="S2677" s="22" t="s">
        <v>49</v>
      </c>
      <c r="T2677" s="22" t="s">
        <v>1071</v>
      </c>
      <c r="U2677" s="22" t="s">
        <v>2110</v>
      </c>
      <c r="V2677" s="22" t="s">
        <v>121</v>
      </c>
      <c r="W2677" s="22" t="s">
        <v>109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21241742.157380536</v>
      </c>
      <c r="AJ2677" s="27">
        <f t="shared" si="787"/>
        <v>2987081.1613773629</v>
      </c>
      <c r="AK2677" s="28">
        <f t="shared" si="788"/>
        <v>0.14062317201884914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  <c r="AU2677" s="22" t="s">
        <v>3240</v>
      </c>
    </row>
    <row r="2678" spans="1:47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43</v>
      </c>
      <c r="M2678" s="22" t="s">
        <v>43</v>
      </c>
      <c r="N2678" s="22">
        <v>0</v>
      </c>
      <c r="O2678" s="22"/>
      <c r="P2678" s="202" t="str">
        <f t="shared" si="796"/>
        <v>C66 SERVICE/OTHERS</v>
      </c>
      <c r="Q2678" s="22" t="s">
        <v>45</v>
      </c>
      <c r="R2678" s="22" t="s">
        <v>45</v>
      </c>
      <c r="S2678" s="22" t="s">
        <v>50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  <c r="AU2678" s="22">
        <v>0</v>
      </c>
    </row>
    <row r="2679" spans="1:47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3172</v>
      </c>
      <c r="F2679" s="152" t="s">
        <v>185</v>
      </c>
      <c r="G2679" s="152" t="s">
        <v>185</v>
      </c>
      <c r="H2679" s="155"/>
      <c r="I2679" s="33" t="str">
        <f t="shared" si="783"/>
        <v>Cancel</v>
      </c>
      <c r="J2679" s="186" t="s">
        <v>3079</v>
      </c>
      <c r="K2679" s="155" t="s">
        <v>3080</v>
      </c>
      <c r="L2679" s="17" t="s">
        <v>92</v>
      </c>
      <c r="M2679" s="13" t="s">
        <v>60</v>
      </c>
      <c r="N2679" s="13">
        <v>1</v>
      </c>
      <c r="O2679" s="13"/>
      <c r="P2679" s="33" t="str">
        <f t="shared" si="796"/>
        <v>MAIN UNIT</v>
      </c>
      <c r="Q2679" s="13" t="s">
        <v>68</v>
      </c>
      <c r="R2679" s="13" t="s">
        <v>62</v>
      </c>
      <c r="S2679" s="13" t="s">
        <v>49</v>
      </c>
      <c r="T2679" s="13" t="s">
        <v>78</v>
      </c>
      <c r="U2679" s="13" t="s">
        <v>79</v>
      </c>
      <c r="V2679" s="13" t="s">
        <v>1885</v>
      </c>
      <c r="W2679" s="13" t="s">
        <v>109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4327756</v>
      </c>
      <c r="AJ2679" s="19">
        <f t="shared" si="787"/>
        <v>519330.72</v>
      </c>
      <c r="AK2679" s="20">
        <f t="shared" si="788"/>
        <v>0.12</v>
      </c>
      <c r="AL2679" s="17"/>
      <c r="AM2679" s="17"/>
      <c r="AN2679" s="17"/>
      <c r="AO2679" s="17"/>
      <c r="AP2679" s="28" t="str">
        <f t="shared" si="789"/>
        <v>CancelCancel</v>
      </c>
      <c r="AQ2679" s="28" t="str">
        <f t="shared" si="790"/>
        <v>CancelCancelJPY</v>
      </c>
      <c r="AR2679" s="206" t="str">
        <f t="shared" si="791"/>
        <v>YAMAHA_Mounter</v>
      </c>
      <c r="AS2679" s="22" t="str">
        <f t="shared" si="792"/>
        <v/>
      </c>
      <c r="AT2679" s="24" t="str">
        <f t="shared" si="793"/>
        <v/>
      </c>
      <c r="AU2679" s="22" t="s">
        <v>3751</v>
      </c>
    </row>
    <row r="2680" spans="1:47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3172</v>
      </c>
      <c r="F2680" s="152" t="s">
        <v>185</v>
      </c>
      <c r="G2680" s="23" t="s">
        <v>185</v>
      </c>
      <c r="H2680" s="29"/>
      <c r="I2680" s="202" t="str">
        <f t="shared" si="783"/>
        <v>Cancel</v>
      </c>
      <c r="J2680" s="188" t="s">
        <v>3433</v>
      </c>
      <c r="K2680" s="29" t="s">
        <v>983</v>
      </c>
      <c r="L2680" s="17" t="s">
        <v>92</v>
      </c>
      <c r="M2680" s="22" t="s">
        <v>60</v>
      </c>
      <c r="N2680" s="22">
        <v>1</v>
      </c>
      <c r="O2680" s="22"/>
      <c r="P2680" s="33" t="str">
        <f t="shared" si="796"/>
        <v>MAIN UNIT</v>
      </c>
      <c r="Q2680" s="22" t="s">
        <v>61</v>
      </c>
      <c r="R2680" s="22" t="s">
        <v>62</v>
      </c>
      <c r="S2680" s="22" t="s">
        <v>49</v>
      </c>
      <c r="T2680" s="22" t="s">
        <v>78</v>
      </c>
      <c r="U2680" s="22" t="s">
        <v>78</v>
      </c>
      <c r="V2680" s="22" t="s">
        <v>112</v>
      </c>
      <c r="W2680" s="22" t="s">
        <v>109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4327756</v>
      </c>
      <c r="AJ2680" s="200">
        <f t="shared" si="787"/>
        <v>519330.72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  <c r="AU2680" s="22" t="s">
        <v>3751</v>
      </c>
    </row>
    <row r="2681" spans="1:47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3172</v>
      </c>
      <c r="F2681" s="152" t="s">
        <v>185</v>
      </c>
      <c r="G2681" s="23" t="s">
        <v>185</v>
      </c>
      <c r="H2681" s="29"/>
      <c r="I2681" s="202" t="str">
        <f t="shared" si="783"/>
        <v>Cancel</v>
      </c>
      <c r="J2681" s="188" t="s">
        <v>3433</v>
      </c>
      <c r="K2681" s="29" t="s">
        <v>983</v>
      </c>
      <c r="L2681" s="17" t="s">
        <v>92</v>
      </c>
      <c r="M2681" s="22" t="s">
        <v>60</v>
      </c>
      <c r="N2681" s="22">
        <v>1</v>
      </c>
      <c r="O2681" s="22"/>
      <c r="P2681" s="33" t="str">
        <f t="shared" si="796"/>
        <v>MAIN UNIT</v>
      </c>
      <c r="Q2681" s="22" t="s">
        <v>61</v>
      </c>
      <c r="R2681" s="22" t="s">
        <v>62</v>
      </c>
      <c r="S2681" s="22" t="s">
        <v>49</v>
      </c>
      <c r="T2681" s="22" t="s">
        <v>78</v>
      </c>
      <c r="U2681" s="22" t="s">
        <v>78</v>
      </c>
      <c r="V2681" s="22" t="s">
        <v>112</v>
      </c>
      <c r="W2681" s="22" t="s">
        <v>109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4327756</v>
      </c>
      <c r="AJ2681" s="200">
        <f t="shared" si="787"/>
        <v>519330.72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  <c r="AU2681" s="22" t="s">
        <v>3751</v>
      </c>
    </row>
    <row r="2682" spans="1:47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3172</v>
      </c>
      <c r="F2682" s="152" t="s">
        <v>185</v>
      </c>
      <c r="G2682" s="23" t="s">
        <v>185</v>
      </c>
      <c r="H2682" s="29"/>
      <c r="I2682" s="202" t="str">
        <f t="shared" si="783"/>
        <v>Cancel</v>
      </c>
      <c r="J2682" s="188" t="s">
        <v>3433</v>
      </c>
      <c r="K2682" s="29" t="s">
        <v>983</v>
      </c>
      <c r="L2682" s="17" t="s">
        <v>67</v>
      </c>
      <c r="M2682" s="22" t="s">
        <v>60</v>
      </c>
      <c r="N2682" s="22">
        <v>1</v>
      </c>
      <c r="O2682" s="22"/>
      <c r="P2682" s="33" t="str">
        <f t="shared" si="796"/>
        <v>MAIN UNIT</v>
      </c>
      <c r="Q2682" s="22" t="s">
        <v>61</v>
      </c>
      <c r="R2682" s="22" t="s">
        <v>62</v>
      </c>
      <c r="S2682" s="22" t="s">
        <v>49</v>
      </c>
      <c r="T2682" s="22" t="s">
        <v>78</v>
      </c>
      <c r="U2682" s="22" t="s">
        <v>78</v>
      </c>
      <c r="V2682" s="22" t="s">
        <v>112</v>
      </c>
      <c r="W2682" s="22" t="s">
        <v>109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4327756</v>
      </c>
      <c r="AJ2682" s="200">
        <f t="shared" si="787"/>
        <v>519330.72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  <c r="AU2682" s="22" t="s">
        <v>3751</v>
      </c>
    </row>
    <row r="2683" spans="1:47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43</v>
      </c>
      <c r="M2683" s="22" t="s">
        <v>43</v>
      </c>
      <c r="N2683" s="22">
        <v>0</v>
      </c>
      <c r="O2683" s="22"/>
      <c r="P2683" s="202" t="str">
        <f t="shared" si="796"/>
        <v>C66 SERVICE/OTHERS</v>
      </c>
      <c r="Q2683" s="22" t="s">
        <v>45</v>
      </c>
      <c r="R2683" s="22" t="s">
        <v>45</v>
      </c>
      <c r="S2683" s="22" t="s">
        <v>49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5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  <c r="AU2683" s="22">
        <v>0</v>
      </c>
    </row>
    <row r="2684" spans="1:47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53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1831</v>
      </c>
      <c r="K2684" s="155" t="s">
        <v>1832</v>
      </c>
      <c r="L2684" s="17" t="s">
        <v>92</v>
      </c>
      <c r="M2684" s="13" t="s">
        <v>60</v>
      </c>
      <c r="N2684" s="13">
        <v>1</v>
      </c>
      <c r="O2684" s="13"/>
      <c r="P2684" s="33" t="str">
        <f t="shared" si="796"/>
        <v>MAIN UNIT</v>
      </c>
      <c r="Q2684" s="13" t="s">
        <v>68</v>
      </c>
      <c r="R2684" s="13" t="s">
        <v>62</v>
      </c>
      <c r="S2684" s="13" t="s">
        <v>50</v>
      </c>
      <c r="T2684" s="13" t="s">
        <v>238</v>
      </c>
      <c r="U2684" s="13" t="s">
        <v>70</v>
      </c>
      <c r="V2684" s="13" t="s">
        <v>71</v>
      </c>
      <c r="W2684" s="13" t="s">
        <v>64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  <c r="AU2684" s="22" t="s">
        <v>3240</v>
      </c>
    </row>
    <row r="2685" spans="1:47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53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1831</v>
      </c>
      <c r="K2685" s="155" t="s">
        <v>1832</v>
      </c>
      <c r="L2685" s="17" t="s">
        <v>67</v>
      </c>
      <c r="M2685" s="13" t="s">
        <v>60</v>
      </c>
      <c r="N2685" s="13">
        <v>1</v>
      </c>
      <c r="O2685" s="13"/>
      <c r="P2685" s="33" t="str">
        <f t="shared" si="796"/>
        <v>MAIN UNIT</v>
      </c>
      <c r="Q2685" s="13" t="s">
        <v>68</v>
      </c>
      <c r="R2685" s="13" t="s">
        <v>62</v>
      </c>
      <c r="S2685" s="13" t="s">
        <v>50</v>
      </c>
      <c r="T2685" s="13" t="s">
        <v>238</v>
      </c>
      <c r="U2685" s="13" t="s">
        <v>70</v>
      </c>
      <c r="V2685" s="13" t="s">
        <v>71</v>
      </c>
      <c r="W2685" s="13" t="s">
        <v>64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  <c r="AU2685" s="22" t="s">
        <v>3240</v>
      </c>
    </row>
    <row r="2686" spans="1:47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55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2544</v>
      </c>
      <c r="K2686" s="155" t="s">
        <v>2545</v>
      </c>
      <c r="L2686" s="17" t="s">
        <v>67</v>
      </c>
      <c r="M2686" s="13" t="s">
        <v>60</v>
      </c>
      <c r="N2686" s="13">
        <v>1</v>
      </c>
      <c r="O2686" s="13"/>
      <c r="P2686" s="33" t="str">
        <f t="shared" si="796"/>
        <v>MAIN UNIT</v>
      </c>
      <c r="Q2686" s="13" t="s">
        <v>61</v>
      </c>
      <c r="R2686" s="13" t="s">
        <v>62</v>
      </c>
      <c r="S2686" s="13" t="s">
        <v>50</v>
      </c>
      <c r="T2686" s="13" t="s">
        <v>238</v>
      </c>
      <c r="U2686" s="13" t="s">
        <v>70</v>
      </c>
      <c r="V2686" s="13" t="s">
        <v>71</v>
      </c>
      <c r="W2686" s="13" t="s">
        <v>64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  <c r="AU2686" s="22" t="s">
        <v>3240</v>
      </c>
    </row>
    <row r="2687" spans="1:47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55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2544</v>
      </c>
      <c r="K2687" s="155" t="s">
        <v>2545</v>
      </c>
      <c r="L2687" s="17" t="s">
        <v>92</v>
      </c>
      <c r="M2687" s="13" t="s">
        <v>60</v>
      </c>
      <c r="N2687" s="13">
        <v>1</v>
      </c>
      <c r="O2687" s="13"/>
      <c r="P2687" s="33" t="str">
        <f t="shared" si="796"/>
        <v>MAIN UNIT</v>
      </c>
      <c r="Q2687" s="13" t="s">
        <v>61</v>
      </c>
      <c r="R2687" s="13" t="s">
        <v>62</v>
      </c>
      <c r="S2687" s="13" t="s">
        <v>50</v>
      </c>
      <c r="T2687" s="13" t="s">
        <v>238</v>
      </c>
      <c r="U2687" s="13" t="s">
        <v>70</v>
      </c>
      <c r="V2687" s="13" t="s">
        <v>71</v>
      </c>
      <c r="W2687" s="13" t="s">
        <v>64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  <c r="AU2687" s="22" t="s">
        <v>3240</v>
      </c>
    </row>
    <row r="2688" spans="1:47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2544</v>
      </c>
      <c r="K2688" s="155" t="s">
        <v>2545</v>
      </c>
      <c r="L2688" s="17" t="s">
        <v>2620</v>
      </c>
      <c r="M2688" s="13" t="s">
        <v>60</v>
      </c>
      <c r="N2688" s="13">
        <v>1</v>
      </c>
      <c r="O2688" s="13"/>
      <c r="P2688" s="33" t="str">
        <f t="shared" si="796"/>
        <v>MAIN UNIT</v>
      </c>
      <c r="Q2688" s="13" t="s">
        <v>61</v>
      </c>
      <c r="R2688" s="13" t="s">
        <v>2055</v>
      </c>
      <c r="S2688" s="13" t="s">
        <v>50</v>
      </c>
      <c r="T2688" s="13" t="s">
        <v>238</v>
      </c>
      <c r="U2688" s="13" t="s">
        <v>70</v>
      </c>
      <c r="V2688" s="13" t="s">
        <v>71</v>
      </c>
      <c r="W2688" s="13" t="s">
        <v>64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  <c r="AU2688" s="22" t="s">
        <v>3240</v>
      </c>
    </row>
    <row r="2689" spans="1:47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53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1864</v>
      </c>
      <c r="K2689" s="155" t="s">
        <v>1865</v>
      </c>
      <c r="L2689" s="17" t="s">
        <v>92</v>
      </c>
      <c r="M2689" s="13" t="s">
        <v>60</v>
      </c>
      <c r="N2689" s="13">
        <v>1</v>
      </c>
      <c r="O2689" s="13"/>
      <c r="P2689" s="33" t="str">
        <f t="shared" si="796"/>
        <v>MAIN UNIT</v>
      </c>
      <c r="Q2689" s="13" t="s">
        <v>68</v>
      </c>
      <c r="R2689" s="13" t="s">
        <v>62</v>
      </c>
      <c r="S2689" s="13" t="s">
        <v>51</v>
      </c>
      <c r="T2689" s="13" t="s">
        <v>1866</v>
      </c>
      <c r="U2689" s="13" t="s">
        <v>149</v>
      </c>
      <c r="V2689" s="13" t="s">
        <v>954</v>
      </c>
      <c r="W2689" s="13" t="s">
        <v>64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  <c r="AU2689" s="22" t="s">
        <v>3240</v>
      </c>
    </row>
    <row r="2690" spans="1:47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53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1864</v>
      </c>
      <c r="K2690" s="155" t="s">
        <v>1865</v>
      </c>
      <c r="L2690" s="17" t="s">
        <v>92</v>
      </c>
      <c r="M2690" s="13" t="s">
        <v>60</v>
      </c>
      <c r="N2690" s="13">
        <v>1</v>
      </c>
      <c r="O2690" s="13"/>
      <c r="P2690" s="33" t="str">
        <f t="shared" si="796"/>
        <v>MAIN UNIT</v>
      </c>
      <c r="Q2690" s="13" t="s">
        <v>68</v>
      </c>
      <c r="R2690" s="13" t="s">
        <v>62</v>
      </c>
      <c r="S2690" s="13" t="s">
        <v>51</v>
      </c>
      <c r="T2690" s="13" t="s">
        <v>1866</v>
      </c>
      <c r="U2690" s="13" t="s">
        <v>149</v>
      </c>
      <c r="V2690" s="13" t="s">
        <v>954</v>
      </c>
      <c r="W2690" s="13" t="s">
        <v>64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  <c r="AU2690" s="22" t="s">
        <v>3240</v>
      </c>
    </row>
    <row r="2691" spans="1:47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53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1864</v>
      </c>
      <c r="K2691" s="155" t="s">
        <v>1865</v>
      </c>
      <c r="L2691" s="17" t="s">
        <v>67</v>
      </c>
      <c r="M2691" s="13" t="s">
        <v>60</v>
      </c>
      <c r="N2691" s="13">
        <v>1</v>
      </c>
      <c r="O2691" s="13"/>
      <c r="P2691" s="33" t="str">
        <f t="shared" si="796"/>
        <v>MAIN UNIT</v>
      </c>
      <c r="Q2691" s="13" t="s">
        <v>68</v>
      </c>
      <c r="R2691" s="13" t="s">
        <v>62</v>
      </c>
      <c r="S2691" s="13" t="s">
        <v>51</v>
      </c>
      <c r="T2691" s="13" t="s">
        <v>1866</v>
      </c>
      <c r="U2691" s="13" t="s">
        <v>149</v>
      </c>
      <c r="V2691" s="13" t="s">
        <v>954</v>
      </c>
      <c r="W2691" s="13" t="s">
        <v>64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  <c r="AU2691" s="22" t="s">
        <v>3240</v>
      </c>
    </row>
    <row r="2692" spans="1:47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53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1864</v>
      </c>
      <c r="K2692" s="155" t="s">
        <v>1865</v>
      </c>
      <c r="L2692" s="17" t="s">
        <v>67</v>
      </c>
      <c r="M2692" s="13" t="s">
        <v>60</v>
      </c>
      <c r="N2692" s="13">
        <v>1</v>
      </c>
      <c r="O2692" s="13"/>
      <c r="P2692" s="33" t="str">
        <f t="shared" si="796"/>
        <v>MAIN UNIT</v>
      </c>
      <c r="Q2692" s="13" t="s">
        <v>68</v>
      </c>
      <c r="R2692" s="13" t="s">
        <v>62</v>
      </c>
      <c r="S2692" s="13" t="s">
        <v>51</v>
      </c>
      <c r="T2692" s="13" t="s">
        <v>1866</v>
      </c>
      <c r="U2692" s="13" t="s">
        <v>149</v>
      </c>
      <c r="V2692" s="13" t="s">
        <v>954</v>
      </c>
      <c r="W2692" s="13" t="s">
        <v>64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  <c r="AU2692" s="22" t="s">
        <v>3240</v>
      </c>
    </row>
    <row r="2693" spans="1:47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48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1571</v>
      </c>
      <c r="K2693" s="155" t="s">
        <v>1572</v>
      </c>
      <c r="L2693" s="17" t="s">
        <v>92</v>
      </c>
      <c r="M2693" s="13" t="s">
        <v>60</v>
      </c>
      <c r="N2693" s="13">
        <v>1</v>
      </c>
      <c r="O2693" s="13"/>
      <c r="P2693" s="33" t="str">
        <f t="shared" si="796"/>
        <v>MAIN UNIT</v>
      </c>
      <c r="Q2693" s="13" t="s">
        <v>61</v>
      </c>
      <c r="R2693" s="13" t="s">
        <v>62</v>
      </c>
      <c r="S2693" s="13" t="s">
        <v>49</v>
      </c>
      <c r="T2693" s="13" t="s">
        <v>78</v>
      </c>
      <c r="U2693" s="13" t="s">
        <v>79</v>
      </c>
      <c r="V2693" s="13" t="s">
        <v>80</v>
      </c>
      <c r="W2693" s="13" t="s">
        <v>109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  <c r="AU2693" s="22" t="s">
        <v>3752</v>
      </c>
    </row>
    <row r="2694" spans="1:47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48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1571</v>
      </c>
      <c r="K2694" s="155" t="s">
        <v>1572</v>
      </c>
      <c r="L2694" s="17" t="s">
        <v>92</v>
      </c>
      <c r="M2694" s="13" t="s">
        <v>60</v>
      </c>
      <c r="N2694" s="13">
        <v>1</v>
      </c>
      <c r="O2694" s="13"/>
      <c r="P2694" s="33" t="str">
        <f t="shared" si="796"/>
        <v>MAIN UNIT</v>
      </c>
      <c r="Q2694" s="13" t="s">
        <v>61</v>
      </c>
      <c r="R2694" s="13" t="s">
        <v>62</v>
      </c>
      <c r="S2694" s="13" t="s">
        <v>49</v>
      </c>
      <c r="T2694" s="13" t="s">
        <v>78</v>
      </c>
      <c r="U2694" s="13" t="s">
        <v>79</v>
      </c>
      <c r="V2694" s="13" t="s">
        <v>80</v>
      </c>
      <c r="W2694" s="13" t="s">
        <v>109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  <c r="AU2694" s="22" t="s">
        <v>3752</v>
      </c>
    </row>
    <row r="2695" spans="1:47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48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1571</v>
      </c>
      <c r="K2695" s="155" t="s">
        <v>1572</v>
      </c>
      <c r="L2695" s="17" t="s">
        <v>67</v>
      </c>
      <c r="M2695" s="13" t="s">
        <v>60</v>
      </c>
      <c r="N2695" s="13">
        <v>1</v>
      </c>
      <c r="O2695" s="13"/>
      <c r="P2695" s="33" t="str">
        <f t="shared" si="796"/>
        <v>MAIN UNIT</v>
      </c>
      <c r="Q2695" s="13" t="s">
        <v>61</v>
      </c>
      <c r="R2695" s="13" t="s">
        <v>62</v>
      </c>
      <c r="S2695" s="13" t="s">
        <v>49</v>
      </c>
      <c r="T2695" s="13" t="s">
        <v>78</v>
      </c>
      <c r="U2695" s="13" t="s">
        <v>79</v>
      </c>
      <c r="V2695" s="13" t="s">
        <v>80</v>
      </c>
      <c r="W2695" s="13" t="s">
        <v>109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  <c r="AU2695" s="22" t="s">
        <v>3752</v>
      </c>
    </row>
    <row r="2696" spans="1:47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48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1571</v>
      </c>
      <c r="K2696" s="155" t="s">
        <v>1572</v>
      </c>
      <c r="L2696" s="17" t="s">
        <v>67</v>
      </c>
      <c r="M2696" s="13" t="s">
        <v>60</v>
      </c>
      <c r="N2696" s="13">
        <v>1</v>
      </c>
      <c r="O2696" s="13"/>
      <c r="P2696" s="33" t="str">
        <f t="shared" si="796"/>
        <v>MAIN UNIT</v>
      </c>
      <c r="Q2696" s="13" t="s">
        <v>61</v>
      </c>
      <c r="R2696" s="13" t="s">
        <v>62</v>
      </c>
      <c r="S2696" s="13" t="s">
        <v>49</v>
      </c>
      <c r="T2696" s="13" t="s">
        <v>78</v>
      </c>
      <c r="U2696" s="13" t="s">
        <v>79</v>
      </c>
      <c r="V2696" s="13" t="s">
        <v>80</v>
      </c>
      <c r="W2696" s="13" t="s">
        <v>109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  <c r="AU2696" s="22" t="s">
        <v>3752</v>
      </c>
    </row>
    <row r="2697" spans="1:47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41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2815</v>
      </c>
      <c r="K2697" s="155" t="s">
        <v>2816</v>
      </c>
      <c r="L2697" s="17" t="s">
        <v>2817</v>
      </c>
      <c r="M2697" s="13" t="s">
        <v>2818</v>
      </c>
      <c r="N2697" s="13">
        <v>2</v>
      </c>
      <c r="O2697" s="13"/>
      <c r="P2697" s="33" t="str">
        <f t="shared" si="796"/>
        <v>MAIN UNIT</v>
      </c>
      <c r="Q2697" s="13" t="s">
        <v>68</v>
      </c>
      <c r="R2697" s="13" t="s">
        <v>2055</v>
      </c>
      <c r="S2697" s="13" t="s">
        <v>49</v>
      </c>
      <c r="T2697" s="13" t="s">
        <v>78</v>
      </c>
      <c r="U2697" s="13" t="s">
        <v>79</v>
      </c>
      <c r="V2697" s="13" t="s">
        <v>2779</v>
      </c>
      <c r="W2697" s="13" t="s">
        <v>64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  <c r="AU2697" s="22" t="s">
        <v>3240</v>
      </c>
    </row>
    <row r="2698" spans="1:47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41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2819</v>
      </c>
      <c r="K2698" s="155" t="s">
        <v>2816</v>
      </c>
      <c r="L2698" s="17" t="s">
        <v>2820</v>
      </c>
      <c r="M2698" s="13" t="s">
        <v>2818</v>
      </c>
      <c r="N2698" s="13">
        <v>1</v>
      </c>
      <c r="O2698" s="13"/>
      <c r="P2698" s="33" t="str">
        <f t="shared" si="796"/>
        <v>MAIN UNIT</v>
      </c>
      <c r="Q2698" s="13" t="s">
        <v>68</v>
      </c>
      <c r="R2698" s="13" t="s">
        <v>2055</v>
      </c>
      <c r="S2698" s="13" t="s">
        <v>49</v>
      </c>
      <c r="T2698" s="13" t="s">
        <v>78</v>
      </c>
      <c r="U2698" s="13" t="s">
        <v>79</v>
      </c>
      <c r="V2698" s="13" t="s">
        <v>2779</v>
      </c>
      <c r="W2698" s="13" t="s">
        <v>64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  <c r="AU2698" s="22" t="s">
        <v>3240</v>
      </c>
    </row>
    <row r="2699" spans="1:47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41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2819</v>
      </c>
      <c r="K2699" s="155" t="s">
        <v>2816</v>
      </c>
      <c r="L2699" s="17" t="s">
        <v>2821</v>
      </c>
      <c r="M2699" s="13" t="s">
        <v>2818</v>
      </c>
      <c r="N2699" s="13">
        <v>1</v>
      </c>
      <c r="O2699" s="13"/>
      <c r="P2699" s="33" t="str">
        <f t="shared" si="796"/>
        <v>MAIN UNIT</v>
      </c>
      <c r="Q2699" s="13" t="s">
        <v>68</v>
      </c>
      <c r="R2699" s="13" t="s">
        <v>2055</v>
      </c>
      <c r="S2699" s="13" t="s">
        <v>49</v>
      </c>
      <c r="T2699" s="13" t="s">
        <v>78</v>
      </c>
      <c r="U2699" s="13" t="s">
        <v>79</v>
      </c>
      <c r="V2699" s="13" t="s">
        <v>2779</v>
      </c>
      <c r="W2699" s="13" t="s">
        <v>64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  <c r="AU2699" s="22" t="s">
        <v>3240</v>
      </c>
    </row>
    <row r="2700" spans="1:47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47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910</v>
      </c>
      <c r="K2700" s="155" t="s">
        <v>911</v>
      </c>
      <c r="L2700" s="17" t="s">
        <v>92</v>
      </c>
      <c r="M2700" s="13" t="s">
        <v>60</v>
      </c>
      <c r="N2700" s="13">
        <v>1</v>
      </c>
      <c r="O2700" s="13"/>
      <c r="P2700" s="33" t="str">
        <f t="shared" si="796"/>
        <v>MAIN UNIT</v>
      </c>
      <c r="Q2700" s="13" t="s">
        <v>68</v>
      </c>
      <c r="R2700" s="13" t="s">
        <v>62</v>
      </c>
      <c r="S2700" s="13" t="s">
        <v>49</v>
      </c>
      <c r="T2700" s="13" t="s">
        <v>78</v>
      </c>
      <c r="U2700" s="13" t="s">
        <v>79</v>
      </c>
      <c r="V2700" s="13" t="s">
        <v>131</v>
      </c>
      <c r="W2700" s="13" t="s">
        <v>64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  <c r="AU2700" s="22" t="s">
        <v>3750</v>
      </c>
    </row>
    <row r="2701" spans="1:47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47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910</v>
      </c>
      <c r="K2701" s="155" t="s">
        <v>911</v>
      </c>
      <c r="L2701" s="17" t="s">
        <v>92</v>
      </c>
      <c r="M2701" s="13" t="s">
        <v>60</v>
      </c>
      <c r="N2701" s="13">
        <v>1</v>
      </c>
      <c r="O2701" s="13"/>
      <c r="P2701" s="33" t="str">
        <f t="shared" si="796"/>
        <v>MAIN UNIT</v>
      </c>
      <c r="Q2701" s="13" t="s">
        <v>68</v>
      </c>
      <c r="R2701" s="13" t="s">
        <v>62</v>
      </c>
      <c r="S2701" s="13" t="s">
        <v>49</v>
      </c>
      <c r="T2701" s="13" t="s">
        <v>78</v>
      </c>
      <c r="U2701" s="13" t="s">
        <v>79</v>
      </c>
      <c r="V2701" s="13" t="s">
        <v>131</v>
      </c>
      <c r="W2701" s="13" t="s">
        <v>64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  <c r="AU2701" s="22" t="s">
        <v>3750</v>
      </c>
    </row>
    <row r="2702" spans="1:47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47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910</v>
      </c>
      <c r="K2702" s="155" t="s">
        <v>911</v>
      </c>
      <c r="L2702" s="17" t="s">
        <v>92</v>
      </c>
      <c r="M2702" s="13" t="s">
        <v>60</v>
      </c>
      <c r="N2702" s="13">
        <v>1</v>
      </c>
      <c r="O2702" s="13"/>
      <c r="P2702" s="33" t="str">
        <f t="shared" si="796"/>
        <v>MAIN UNIT</v>
      </c>
      <c r="Q2702" s="13" t="s">
        <v>68</v>
      </c>
      <c r="R2702" s="13" t="s">
        <v>62</v>
      </c>
      <c r="S2702" s="13" t="s">
        <v>49</v>
      </c>
      <c r="T2702" s="13" t="s">
        <v>78</v>
      </c>
      <c r="U2702" s="13" t="s">
        <v>79</v>
      </c>
      <c r="V2702" s="13" t="s">
        <v>131</v>
      </c>
      <c r="W2702" s="13" t="s">
        <v>64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  <c r="AU2702" s="22" t="s">
        <v>3750</v>
      </c>
    </row>
    <row r="2703" spans="1:47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47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910</v>
      </c>
      <c r="K2703" s="155" t="s">
        <v>911</v>
      </c>
      <c r="L2703" s="17" t="s">
        <v>92</v>
      </c>
      <c r="M2703" s="13" t="s">
        <v>60</v>
      </c>
      <c r="N2703" s="13">
        <v>1</v>
      </c>
      <c r="O2703" s="13"/>
      <c r="P2703" s="33" t="str">
        <f t="shared" si="796"/>
        <v>MAIN UNIT</v>
      </c>
      <c r="Q2703" s="13" t="s">
        <v>68</v>
      </c>
      <c r="R2703" s="13" t="s">
        <v>62</v>
      </c>
      <c r="S2703" s="13" t="s">
        <v>49</v>
      </c>
      <c r="T2703" s="13" t="s">
        <v>78</v>
      </c>
      <c r="U2703" s="13" t="s">
        <v>79</v>
      </c>
      <c r="V2703" s="13" t="s">
        <v>131</v>
      </c>
      <c r="W2703" s="13" t="s">
        <v>64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  <c r="AU2703" s="22" t="s">
        <v>3750</v>
      </c>
    </row>
    <row r="2704" spans="1:47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47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910</v>
      </c>
      <c r="K2704" s="155" t="s">
        <v>911</v>
      </c>
      <c r="L2704" s="17" t="s">
        <v>67</v>
      </c>
      <c r="M2704" s="13" t="s">
        <v>60</v>
      </c>
      <c r="N2704" s="13">
        <v>1</v>
      </c>
      <c r="O2704" s="13"/>
      <c r="P2704" s="33" t="str">
        <f t="shared" si="796"/>
        <v>MAIN UNIT</v>
      </c>
      <c r="Q2704" s="13" t="s">
        <v>68</v>
      </c>
      <c r="R2704" s="13" t="s">
        <v>62</v>
      </c>
      <c r="S2704" s="13" t="s">
        <v>49</v>
      </c>
      <c r="T2704" s="13" t="s">
        <v>78</v>
      </c>
      <c r="U2704" s="13" t="s">
        <v>79</v>
      </c>
      <c r="V2704" s="13" t="s">
        <v>131</v>
      </c>
      <c r="W2704" s="13" t="s">
        <v>64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  <c r="AU2704" s="22" t="s">
        <v>3750</v>
      </c>
    </row>
    <row r="2705" spans="1:47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47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910</v>
      </c>
      <c r="K2705" s="155" t="s">
        <v>911</v>
      </c>
      <c r="L2705" s="17" t="s">
        <v>67</v>
      </c>
      <c r="M2705" s="13" t="s">
        <v>60</v>
      </c>
      <c r="N2705" s="13">
        <v>1</v>
      </c>
      <c r="O2705" s="13"/>
      <c r="P2705" s="33" t="str">
        <f t="shared" si="796"/>
        <v>MAIN UNIT</v>
      </c>
      <c r="Q2705" s="13" t="s">
        <v>68</v>
      </c>
      <c r="R2705" s="13" t="s">
        <v>62</v>
      </c>
      <c r="S2705" s="13" t="s">
        <v>49</v>
      </c>
      <c r="T2705" s="13" t="s">
        <v>78</v>
      </c>
      <c r="U2705" s="13" t="s">
        <v>79</v>
      </c>
      <c r="V2705" s="13" t="s">
        <v>131</v>
      </c>
      <c r="W2705" s="13" t="s">
        <v>64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  <c r="AU2705" s="22" t="s">
        <v>3750</v>
      </c>
    </row>
    <row r="2706" spans="1:47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47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910</v>
      </c>
      <c r="K2706" s="155" t="s">
        <v>911</v>
      </c>
      <c r="L2706" s="17" t="s">
        <v>92</v>
      </c>
      <c r="M2706" s="13" t="s">
        <v>60</v>
      </c>
      <c r="N2706" s="13">
        <v>1</v>
      </c>
      <c r="O2706" s="13"/>
      <c r="P2706" s="33" t="str">
        <f t="shared" si="796"/>
        <v>MAIN UNIT</v>
      </c>
      <c r="Q2706" s="13" t="s">
        <v>68</v>
      </c>
      <c r="R2706" s="13" t="s">
        <v>62</v>
      </c>
      <c r="S2706" s="13" t="s">
        <v>49</v>
      </c>
      <c r="T2706" s="13" t="s">
        <v>78</v>
      </c>
      <c r="U2706" s="13" t="s">
        <v>79</v>
      </c>
      <c r="V2706" s="13" t="s">
        <v>131</v>
      </c>
      <c r="W2706" s="13" t="s">
        <v>64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  <c r="AU2706" s="22" t="s">
        <v>3750</v>
      </c>
    </row>
    <row r="2707" spans="1:47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47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910</v>
      </c>
      <c r="K2707" s="155" t="s">
        <v>911</v>
      </c>
      <c r="L2707" s="17" t="s">
        <v>92</v>
      </c>
      <c r="M2707" s="13" t="s">
        <v>60</v>
      </c>
      <c r="N2707" s="13">
        <v>1</v>
      </c>
      <c r="O2707" s="13"/>
      <c r="P2707" s="33" t="str">
        <f t="shared" si="796"/>
        <v>MAIN UNIT</v>
      </c>
      <c r="Q2707" s="13" t="s">
        <v>68</v>
      </c>
      <c r="R2707" s="13" t="s">
        <v>62</v>
      </c>
      <c r="S2707" s="13" t="s">
        <v>49</v>
      </c>
      <c r="T2707" s="13" t="s">
        <v>78</v>
      </c>
      <c r="U2707" s="13" t="s">
        <v>79</v>
      </c>
      <c r="V2707" s="13" t="s">
        <v>131</v>
      </c>
      <c r="W2707" s="13" t="s">
        <v>64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  <c r="AU2707" s="22" t="s">
        <v>3750</v>
      </c>
    </row>
    <row r="2708" spans="1:47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47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910</v>
      </c>
      <c r="K2708" s="155" t="s">
        <v>911</v>
      </c>
      <c r="L2708" s="17" t="s">
        <v>92</v>
      </c>
      <c r="M2708" s="13" t="s">
        <v>60</v>
      </c>
      <c r="N2708" s="13">
        <v>1</v>
      </c>
      <c r="O2708" s="13"/>
      <c r="P2708" s="33" t="str">
        <f t="shared" si="796"/>
        <v>MAIN UNIT</v>
      </c>
      <c r="Q2708" s="13" t="s">
        <v>68</v>
      </c>
      <c r="R2708" s="13" t="s">
        <v>62</v>
      </c>
      <c r="S2708" s="13" t="s">
        <v>49</v>
      </c>
      <c r="T2708" s="13" t="s">
        <v>78</v>
      </c>
      <c r="U2708" s="13" t="s">
        <v>79</v>
      </c>
      <c r="V2708" s="13" t="s">
        <v>131</v>
      </c>
      <c r="W2708" s="13" t="s">
        <v>64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  <c r="AU2708" s="22" t="s">
        <v>3750</v>
      </c>
    </row>
    <row r="2709" spans="1:47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47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910</v>
      </c>
      <c r="K2709" s="155" t="s">
        <v>911</v>
      </c>
      <c r="L2709" s="17" t="s">
        <v>92</v>
      </c>
      <c r="M2709" s="13" t="s">
        <v>60</v>
      </c>
      <c r="N2709" s="13">
        <v>1</v>
      </c>
      <c r="O2709" s="13"/>
      <c r="P2709" s="33" t="str">
        <f t="shared" si="796"/>
        <v>MAIN UNIT</v>
      </c>
      <c r="Q2709" s="13" t="s">
        <v>68</v>
      </c>
      <c r="R2709" s="13" t="s">
        <v>62</v>
      </c>
      <c r="S2709" s="13" t="s">
        <v>49</v>
      </c>
      <c r="T2709" s="13" t="s">
        <v>78</v>
      </c>
      <c r="U2709" s="13" t="s">
        <v>79</v>
      </c>
      <c r="V2709" s="13" t="s">
        <v>131</v>
      </c>
      <c r="W2709" s="13" t="s">
        <v>64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  <c r="AU2709" s="22" t="s">
        <v>3750</v>
      </c>
    </row>
    <row r="2710" spans="1:47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47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910</v>
      </c>
      <c r="K2710" s="155" t="s">
        <v>911</v>
      </c>
      <c r="L2710" s="17" t="s">
        <v>67</v>
      </c>
      <c r="M2710" s="13" t="s">
        <v>60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68</v>
      </c>
      <c r="R2710" s="13" t="s">
        <v>62</v>
      </c>
      <c r="S2710" s="13" t="s">
        <v>49</v>
      </c>
      <c r="T2710" s="13" t="s">
        <v>78</v>
      </c>
      <c r="U2710" s="13" t="s">
        <v>79</v>
      </c>
      <c r="V2710" s="13" t="s">
        <v>131</v>
      </c>
      <c r="W2710" s="13" t="s">
        <v>64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  <c r="AU2710" s="22" t="s">
        <v>3750</v>
      </c>
    </row>
    <row r="2711" spans="1:47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47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910</v>
      </c>
      <c r="K2711" s="155" t="s">
        <v>911</v>
      </c>
      <c r="L2711" s="17" t="s">
        <v>67</v>
      </c>
      <c r="M2711" s="13" t="s">
        <v>60</v>
      </c>
      <c r="N2711" s="13">
        <v>1</v>
      </c>
      <c r="O2711" s="13"/>
      <c r="P2711" s="33" t="str">
        <f t="shared" si="817"/>
        <v>MAIN UNIT</v>
      </c>
      <c r="Q2711" s="13" t="s">
        <v>68</v>
      </c>
      <c r="R2711" s="13" t="s">
        <v>62</v>
      </c>
      <c r="S2711" s="13" t="s">
        <v>49</v>
      </c>
      <c r="T2711" s="13" t="s">
        <v>78</v>
      </c>
      <c r="U2711" s="13" t="s">
        <v>79</v>
      </c>
      <c r="V2711" s="13" t="s">
        <v>131</v>
      </c>
      <c r="W2711" s="13" t="s">
        <v>64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  <c r="AU2711" s="22" t="s">
        <v>3750</v>
      </c>
    </row>
    <row r="2712" spans="1:47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48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1533</v>
      </c>
      <c r="K2712" s="155" t="s">
        <v>1534</v>
      </c>
      <c r="L2712" s="17" t="s">
        <v>67</v>
      </c>
      <c r="M2712" s="13" t="s">
        <v>60</v>
      </c>
      <c r="N2712" s="13">
        <v>1</v>
      </c>
      <c r="O2712" s="13"/>
      <c r="P2712" s="33" t="str">
        <f t="shared" si="817"/>
        <v>MAIN UNIT</v>
      </c>
      <c r="Q2712" s="13" t="s">
        <v>68</v>
      </c>
      <c r="R2712" s="13" t="s">
        <v>62</v>
      </c>
      <c r="S2712" s="13" t="s">
        <v>49</v>
      </c>
      <c r="T2712" s="13" t="s">
        <v>78</v>
      </c>
      <c r="U2712" s="13" t="s">
        <v>79</v>
      </c>
      <c r="V2712" s="13" t="s">
        <v>112</v>
      </c>
      <c r="W2712" s="13" t="s">
        <v>109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  <c r="AU2712" s="22" t="s">
        <v>3751</v>
      </c>
    </row>
    <row r="2713" spans="1:47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54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2433</v>
      </c>
      <c r="K2713" s="155" t="s">
        <v>2434</v>
      </c>
      <c r="L2713" s="17" t="s">
        <v>92</v>
      </c>
      <c r="M2713" s="13" t="s">
        <v>60</v>
      </c>
      <c r="N2713" s="13">
        <v>1</v>
      </c>
      <c r="O2713" s="13"/>
      <c r="P2713" s="33" t="str">
        <f t="shared" si="817"/>
        <v>MAIN UNIT</v>
      </c>
      <c r="Q2713" s="13" t="s">
        <v>68</v>
      </c>
      <c r="R2713" s="13" t="s">
        <v>62</v>
      </c>
      <c r="S2713" s="13" t="s">
        <v>49</v>
      </c>
      <c r="T2713" s="13" t="s">
        <v>78</v>
      </c>
      <c r="U2713" s="13" t="s">
        <v>79</v>
      </c>
      <c r="V2713" s="13" t="s">
        <v>112</v>
      </c>
      <c r="W2713" s="13" t="s">
        <v>64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  <c r="AU2713" s="22" t="s">
        <v>3757</v>
      </c>
    </row>
    <row r="2714" spans="1:47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54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2433</v>
      </c>
      <c r="K2714" s="155" t="s">
        <v>2434</v>
      </c>
      <c r="L2714" s="17" t="s">
        <v>67</v>
      </c>
      <c r="M2714" s="13" t="s">
        <v>60</v>
      </c>
      <c r="N2714" s="13">
        <v>1</v>
      </c>
      <c r="O2714" s="13"/>
      <c r="P2714" s="33" t="str">
        <f t="shared" si="817"/>
        <v>MAIN UNIT</v>
      </c>
      <c r="Q2714" s="13" t="s">
        <v>68</v>
      </c>
      <c r="R2714" s="13" t="s">
        <v>62</v>
      </c>
      <c r="S2714" s="13" t="s">
        <v>49</v>
      </c>
      <c r="T2714" s="13" t="s">
        <v>78</v>
      </c>
      <c r="U2714" s="13" t="s">
        <v>79</v>
      </c>
      <c r="V2714" s="13" t="s">
        <v>112</v>
      </c>
      <c r="W2714" s="13" t="s">
        <v>64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  <c r="AU2714" s="22" t="s">
        <v>3757</v>
      </c>
    </row>
    <row r="2715" spans="1:47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55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2433</v>
      </c>
      <c r="K2715" s="155" t="s">
        <v>2434</v>
      </c>
      <c r="L2715" s="17" t="s">
        <v>92</v>
      </c>
      <c r="M2715" s="13" t="s">
        <v>60</v>
      </c>
      <c r="N2715" s="13">
        <v>1</v>
      </c>
      <c r="O2715" s="13"/>
      <c r="P2715" s="33" t="str">
        <f t="shared" si="817"/>
        <v>MAIN UNIT</v>
      </c>
      <c r="Q2715" s="13" t="s">
        <v>68</v>
      </c>
      <c r="R2715" s="13" t="s">
        <v>62</v>
      </c>
      <c r="S2715" s="13" t="s">
        <v>49</v>
      </c>
      <c r="T2715" s="13" t="s">
        <v>78</v>
      </c>
      <c r="U2715" s="13" t="s">
        <v>79</v>
      </c>
      <c r="V2715" s="13" t="s">
        <v>112</v>
      </c>
      <c r="W2715" s="13" t="s">
        <v>64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  <c r="AU2715" s="22" t="s">
        <v>3757</v>
      </c>
    </row>
    <row r="2716" spans="1:47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55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2433</v>
      </c>
      <c r="K2716" s="155" t="s">
        <v>2434</v>
      </c>
      <c r="L2716" s="17" t="s">
        <v>67</v>
      </c>
      <c r="M2716" s="13" t="s">
        <v>60</v>
      </c>
      <c r="N2716" s="13">
        <v>1</v>
      </c>
      <c r="O2716" s="13"/>
      <c r="P2716" s="33" t="str">
        <f t="shared" si="817"/>
        <v>MAIN UNIT</v>
      </c>
      <c r="Q2716" s="13" t="s">
        <v>68</v>
      </c>
      <c r="R2716" s="13" t="s">
        <v>62</v>
      </c>
      <c r="S2716" s="13" t="s">
        <v>49</v>
      </c>
      <c r="T2716" s="13" t="s">
        <v>78</v>
      </c>
      <c r="U2716" s="13" t="s">
        <v>79</v>
      </c>
      <c r="V2716" s="13" t="s">
        <v>112</v>
      </c>
      <c r="W2716" s="13" t="s">
        <v>64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  <c r="AU2716" s="22" t="s">
        <v>3757</v>
      </c>
    </row>
    <row r="2717" spans="1:47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48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1418</v>
      </c>
      <c r="K2717" s="155" t="s">
        <v>1419</v>
      </c>
      <c r="L2717" s="17" t="s">
        <v>67</v>
      </c>
      <c r="M2717" s="13" t="s">
        <v>60</v>
      </c>
      <c r="N2717" s="13">
        <v>1</v>
      </c>
      <c r="O2717" s="13"/>
      <c r="P2717" s="33" t="str">
        <f t="shared" si="817"/>
        <v>MAIN UNIT</v>
      </c>
      <c r="Q2717" s="13" t="s">
        <v>61</v>
      </c>
      <c r="R2717" s="13" t="s">
        <v>62</v>
      </c>
      <c r="S2717" s="13" t="s">
        <v>49</v>
      </c>
      <c r="T2717" s="13" t="s">
        <v>78</v>
      </c>
      <c r="U2717" s="13" t="s">
        <v>79</v>
      </c>
      <c r="V2717" s="13" t="s">
        <v>80</v>
      </c>
      <c r="W2717" s="13" t="s">
        <v>64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  <c r="AU2717" s="22" t="s">
        <v>3750</v>
      </c>
    </row>
    <row r="2718" spans="1:47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185</v>
      </c>
      <c r="F2718" s="13" t="s">
        <v>185</v>
      </c>
      <c r="G2718" s="152" t="s">
        <v>185</v>
      </c>
      <c r="H2718" s="155"/>
      <c r="I2718" s="33" t="str">
        <f t="shared" si="805"/>
        <v>Cancel</v>
      </c>
      <c r="J2718" s="186" t="s">
        <v>2105</v>
      </c>
      <c r="K2718" s="155" t="s">
        <v>1419</v>
      </c>
      <c r="L2718" s="17" t="s">
        <v>92</v>
      </c>
      <c r="M2718" s="13" t="s">
        <v>60</v>
      </c>
      <c r="N2718" s="13">
        <v>1</v>
      </c>
      <c r="O2718" s="13"/>
      <c r="P2718" s="33" t="str">
        <f t="shared" si="817"/>
        <v>MAIN UNIT</v>
      </c>
      <c r="Q2718" s="13" t="s">
        <v>61</v>
      </c>
      <c r="R2718" s="13" t="s">
        <v>62</v>
      </c>
      <c r="S2718" s="13" t="s">
        <v>49</v>
      </c>
      <c r="T2718" s="13" t="s">
        <v>78</v>
      </c>
      <c r="U2718" s="13" t="s">
        <v>79</v>
      </c>
      <c r="V2718" s="13" t="s">
        <v>80</v>
      </c>
      <c r="W2718" s="13" t="s">
        <v>64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499582152.5142017</v>
      </c>
      <c r="AJ2718" s="19">
        <f t="shared" si="809"/>
        <v>59520528.679470733</v>
      </c>
      <c r="AK2718" s="20">
        <f t="shared" si="810"/>
        <v>0.11914062257814291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  <c r="AU2718" s="22" t="s">
        <v>3757</v>
      </c>
    </row>
    <row r="2719" spans="1:47" s="12" customFormat="1">
      <c r="A2719" s="33" t="str">
        <f t="shared" si="803"/>
        <v>cancel</v>
      </c>
      <c r="B2719" s="152"/>
      <c r="C2719" s="152" t="s">
        <v>185</v>
      </c>
      <c r="D2719" s="33" t="str">
        <f t="shared" si="804"/>
        <v/>
      </c>
      <c r="E2719" s="33" t="s">
        <v>185</v>
      </c>
      <c r="F2719" s="13" t="s">
        <v>185</v>
      </c>
      <c r="G2719" s="152" t="s">
        <v>185</v>
      </c>
      <c r="H2719" s="155" t="s">
        <v>2758</v>
      </c>
      <c r="I2719" s="33" t="str">
        <f t="shared" si="805"/>
        <v>Cancel</v>
      </c>
      <c r="J2719" s="186" t="s">
        <v>2769</v>
      </c>
      <c r="K2719" s="155" t="s">
        <v>1419</v>
      </c>
      <c r="L2719" s="17" t="s">
        <v>92</v>
      </c>
      <c r="M2719" s="13" t="s">
        <v>60</v>
      </c>
      <c r="N2719" s="13">
        <v>1</v>
      </c>
      <c r="O2719" s="13"/>
      <c r="P2719" s="33" t="str">
        <f t="shared" si="817"/>
        <v>MAIN UNIT</v>
      </c>
      <c r="Q2719" s="13" t="s">
        <v>61</v>
      </c>
      <c r="R2719" s="13" t="s">
        <v>62</v>
      </c>
      <c r="S2719" s="13" t="s">
        <v>49</v>
      </c>
      <c r="T2719" s="13" t="s">
        <v>78</v>
      </c>
      <c r="U2719" s="13" t="s">
        <v>79</v>
      </c>
      <c r="V2719" s="13" t="s">
        <v>80</v>
      </c>
      <c r="W2719" s="13" t="s">
        <v>109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499582152.5142017</v>
      </c>
      <c r="AJ2719" s="19">
        <f t="shared" si="809"/>
        <v>59520528.679470733</v>
      </c>
      <c r="AK2719" s="20">
        <f t="shared" si="810"/>
        <v>0.11914062257814291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  <c r="AU2719" s="22" t="s">
        <v>3751</v>
      </c>
    </row>
    <row r="2720" spans="1:47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3172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3424</v>
      </c>
      <c r="K2720" s="29" t="s">
        <v>3425</v>
      </c>
      <c r="L2720" s="17" t="s">
        <v>67</v>
      </c>
      <c r="M2720" s="22" t="s">
        <v>60</v>
      </c>
      <c r="N2720" s="22">
        <v>1</v>
      </c>
      <c r="O2720" s="22"/>
      <c r="P2720" s="33" t="str">
        <f t="shared" si="817"/>
        <v>MAIN UNIT</v>
      </c>
      <c r="Q2720" s="13" t="s">
        <v>61</v>
      </c>
      <c r="R2720" s="22" t="s">
        <v>62</v>
      </c>
      <c r="S2720" s="22" t="s">
        <v>49</v>
      </c>
      <c r="T2720" s="22" t="s">
        <v>78</v>
      </c>
      <c r="U2720" s="22" t="s">
        <v>78</v>
      </c>
      <c r="V2720" s="22" t="s">
        <v>80</v>
      </c>
      <c r="W2720" s="22" t="s">
        <v>109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  <c r="AU2720" s="22" t="s">
        <v>3751</v>
      </c>
    </row>
    <row r="2721" spans="1:47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47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998</v>
      </c>
      <c r="K2721" s="155" t="s">
        <v>999</v>
      </c>
      <c r="L2721" s="17" t="s">
        <v>92</v>
      </c>
      <c r="M2721" s="13" t="s">
        <v>60</v>
      </c>
      <c r="N2721" s="13">
        <v>1</v>
      </c>
      <c r="O2721" s="13"/>
      <c r="P2721" s="33" t="str">
        <f t="shared" si="817"/>
        <v>MAIN UNIT</v>
      </c>
      <c r="Q2721" s="13" t="s">
        <v>68</v>
      </c>
      <c r="R2721" s="13" t="s">
        <v>62</v>
      </c>
      <c r="S2721" s="13" t="s">
        <v>49</v>
      </c>
      <c r="T2721" s="13" t="s">
        <v>78</v>
      </c>
      <c r="U2721" s="13" t="s">
        <v>79</v>
      </c>
      <c r="V2721" s="13" t="s">
        <v>311</v>
      </c>
      <c r="W2721" s="13" t="s">
        <v>109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  <c r="AU2721" s="22" t="s">
        <v>3752</v>
      </c>
    </row>
    <row r="2722" spans="1:47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47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998</v>
      </c>
      <c r="K2722" s="155" t="s">
        <v>999</v>
      </c>
      <c r="L2722" s="17" t="s">
        <v>92</v>
      </c>
      <c r="M2722" s="13" t="s">
        <v>60</v>
      </c>
      <c r="N2722" s="13">
        <v>1</v>
      </c>
      <c r="O2722" s="13"/>
      <c r="P2722" s="33" t="str">
        <f t="shared" si="817"/>
        <v>MAIN UNIT</v>
      </c>
      <c r="Q2722" s="13" t="s">
        <v>68</v>
      </c>
      <c r="R2722" s="13" t="s">
        <v>62</v>
      </c>
      <c r="S2722" s="13" t="s">
        <v>49</v>
      </c>
      <c r="T2722" s="13" t="s">
        <v>78</v>
      </c>
      <c r="U2722" s="13" t="s">
        <v>79</v>
      </c>
      <c r="V2722" s="13" t="s">
        <v>311</v>
      </c>
      <c r="W2722" s="13" t="s">
        <v>109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  <c r="AU2722" s="22" t="s">
        <v>3752</v>
      </c>
    </row>
    <row r="2723" spans="1:47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47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998</v>
      </c>
      <c r="K2723" s="155" t="s">
        <v>999</v>
      </c>
      <c r="L2723" s="17" t="s">
        <v>92</v>
      </c>
      <c r="M2723" s="13" t="s">
        <v>60</v>
      </c>
      <c r="N2723" s="13">
        <v>1</v>
      </c>
      <c r="O2723" s="13"/>
      <c r="P2723" s="33" t="str">
        <f t="shared" si="817"/>
        <v>MAIN UNIT</v>
      </c>
      <c r="Q2723" s="13" t="s">
        <v>68</v>
      </c>
      <c r="R2723" s="13" t="s">
        <v>62</v>
      </c>
      <c r="S2723" s="13" t="s">
        <v>49</v>
      </c>
      <c r="T2723" s="13" t="s">
        <v>78</v>
      </c>
      <c r="U2723" s="13" t="s">
        <v>79</v>
      </c>
      <c r="V2723" s="13" t="s">
        <v>311</v>
      </c>
      <c r="W2723" s="13" t="s">
        <v>109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  <c r="AU2723" s="22" t="s">
        <v>3752</v>
      </c>
    </row>
    <row r="2724" spans="1:47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47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998</v>
      </c>
      <c r="K2724" s="155" t="s">
        <v>999</v>
      </c>
      <c r="L2724" s="17" t="s">
        <v>92</v>
      </c>
      <c r="M2724" s="13" t="s">
        <v>60</v>
      </c>
      <c r="N2724" s="13">
        <v>1</v>
      </c>
      <c r="O2724" s="13"/>
      <c r="P2724" s="33" t="str">
        <f t="shared" si="817"/>
        <v>MAIN UNIT</v>
      </c>
      <c r="Q2724" s="13" t="s">
        <v>68</v>
      </c>
      <c r="R2724" s="13" t="s">
        <v>62</v>
      </c>
      <c r="S2724" s="13" t="s">
        <v>49</v>
      </c>
      <c r="T2724" s="13" t="s">
        <v>78</v>
      </c>
      <c r="U2724" s="13" t="s">
        <v>79</v>
      </c>
      <c r="V2724" s="13" t="s">
        <v>311</v>
      </c>
      <c r="W2724" s="13" t="s">
        <v>109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  <c r="AU2724" s="22" t="s">
        <v>3752</v>
      </c>
    </row>
    <row r="2725" spans="1:47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47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998</v>
      </c>
      <c r="K2725" s="155" t="s">
        <v>999</v>
      </c>
      <c r="L2725" s="17" t="s">
        <v>92</v>
      </c>
      <c r="M2725" s="13" t="s">
        <v>60</v>
      </c>
      <c r="N2725" s="13">
        <v>1</v>
      </c>
      <c r="O2725" s="13"/>
      <c r="P2725" s="33" t="str">
        <f t="shared" si="817"/>
        <v>MAIN UNIT</v>
      </c>
      <c r="Q2725" s="13" t="s">
        <v>68</v>
      </c>
      <c r="R2725" s="13" t="s">
        <v>62</v>
      </c>
      <c r="S2725" s="13" t="s">
        <v>49</v>
      </c>
      <c r="T2725" s="13" t="s">
        <v>78</v>
      </c>
      <c r="U2725" s="13" t="s">
        <v>79</v>
      </c>
      <c r="V2725" s="13" t="s">
        <v>311</v>
      </c>
      <c r="W2725" s="13" t="s">
        <v>109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  <c r="AU2725" s="22" t="s">
        <v>3752</v>
      </c>
    </row>
    <row r="2726" spans="1:47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47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998</v>
      </c>
      <c r="K2726" s="155" t="s">
        <v>999</v>
      </c>
      <c r="L2726" s="17" t="s">
        <v>67</v>
      </c>
      <c r="M2726" s="13" t="s">
        <v>60</v>
      </c>
      <c r="N2726" s="13">
        <v>1</v>
      </c>
      <c r="O2726" s="13"/>
      <c r="P2726" s="33" t="str">
        <f t="shared" si="817"/>
        <v>MAIN UNIT</v>
      </c>
      <c r="Q2726" s="13" t="s">
        <v>68</v>
      </c>
      <c r="R2726" s="13" t="s">
        <v>62</v>
      </c>
      <c r="S2726" s="13" t="s">
        <v>49</v>
      </c>
      <c r="T2726" s="13" t="s">
        <v>78</v>
      </c>
      <c r="U2726" s="13" t="s">
        <v>79</v>
      </c>
      <c r="V2726" s="13" t="s">
        <v>311</v>
      </c>
      <c r="W2726" s="13" t="s">
        <v>109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  <c r="AU2726" s="22" t="s">
        <v>3752</v>
      </c>
    </row>
    <row r="2727" spans="1:47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47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998</v>
      </c>
      <c r="K2727" s="155" t="s">
        <v>999</v>
      </c>
      <c r="L2727" s="17" t="s">
        <v>67</v>
      </c>
      <c r="M2727" s="13" t="s">
        <v>60</v>
      </c>
      <c r="N2727" s="13">
        <v>1</v>
      </c>
      <c r="O2727" s="13"/>
      <c r="P2727" s="33" t="str">
        <f t="shared" si="817"/>
        <v>MAIN UNIT</v>
      </c>
      <c r="Q2727" s="13" t="s">
        <v>68</v>
      </c>
      <c r="R2727" s="13" t="s">
        <v>62</v>
      </c>
      <c r="S2727" s="13" t="s">
        <v>49</v>
      </c>
      <c r="T2727" s="13" t="s">
        <v>78</v>
      </c>
      <c r="U2727" s="13" t="s">
        <v>79</v>
      </c>
      <c r="V2727" s="13" t="s">
        <v>311</v>
      </c>
      <c r="W2727" s="13" t="s">
        <v>109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  <c r="AU2727" s="22" t="s">
        <v>3752</v>
      </c>
    </row>
    <row r="2728" spans="1:47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47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998</v>
      </c>
      <c r="K2728" s="155" t="s">
        <v>999</v>
      </c>
      <c r="L2728" s="17" t="s">
        <v>67</v>
      </c>
      <c r="M2728" s="13" t="s">
        <v>60</v>
      </c>
      <c r="N2728" s="13">
        <v>1</v>
      </c>
      <c r="O2728" s="13"/>
      <c r="P2728" s="33" t="str">
        <f t="shared" si="817"/>
        <v>MAIN UNIT</v>
      </c>
      <c r="Q2728" s="13" t="s">
        <v>68</v>
      </c>
      <c r="R2728" s="13" t="s">
        <v>62</v>
      </c>
      <c r="S2728" s="13" t="s">
        <v>49</v>
      </c>
      <c r="T2728" s="13" t="s">
        <v>78</v>
      </c>
      <c r="U2728" s="13" t="s">
        <v>79</v>
      </c>
      <c r="V2728" s="13" t="s">
        <v>311</v>
      </c>
      <c r="W2728" s="13" t="s">
        <v>109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  <c r="AU2728" s="22" t="s">
        <v>3752</v>
      </c>
    </row>
    <row r="2729" spans="1:47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47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998</v>
      </c>
      <c r="K2729" s="155" t="s">
        <v>999</v>
      </c>
      <c r="L2729" s="17" t="s">
        <v>67</v>
      </c>
      <c r="M2729" s="13" t="s">
        <v>60</v>
      </c>
      <c r="N2729" s="13">
        <v>1</v>
      </c>
      <c r="O2729" s="13"/>
      <c r="P2729" s="33" t="str">
        <f t="shared" si="817"/>
        <v>MAIN UNIT</v>
      </c>
      <c r="Q2729" s="13" t="s">
        <v>68</v>
      </c>
      <c r="R2729" s="13" t="s">
        <v>62</v>
      </c>
      <c r="S2729" s="13" t="s">
        <v>49</v>
      </c>
      <c r="T2729" s="13" t="s">
        <v>78</v>
      </c>
      <c r="U2729" s="13" t="s">
        <v>79</v>
      </c>
      <c r="V2729" s="13" t="s">
        <v>311</v>
      </c>
      <c r="W2729" s="13" t="s">
        <v>109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  <c r="AU2729" s="22" t="s">
        <v>3752</v>
      </c>
    </row>
    <row r="2730" spans="1:47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47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998</v>
      </c>
      <c r="K2730" s="155" t="s">
        <v>999</v>
      </c>
      <c r="L2730" s="17" t="s">
        <v>67</v>
      </c>
      <c r="M2730" s="13" t="s">
        <v>60</v>
      </c>
      <c r="N2730" s="13">
        <v>1</v>
      </c>
      <c r="O2730" s="13"/>
      <c r="P2730" s="33" t="str">
        <f t="shared" si="817"/>
        <v>MAIN UNIT</v>
      </c>
      <c r="Q2730" s="13" t="s">
        <v>68</v>
      </c>
      <c r="R2730" s="13" t="s">
        <v>62</v>
      </c>
      <c r="S2730" s="13" t="s">
        <v>49</v>
      </c>
      <c r="T2730" s="13" t="s">
        <v>78</v>
      </c>
      <c r="U2730" s="13" t="s">
        <v>79</v>
      </c>
      <c r="V2730" s="13" t="s">
        <v>311</v>
      </c>
      <c r="W2730" s="13" t="s">
        <v>109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  <c r="AU2730" s="22" t="s">
        <v>3752</v>
      </c>
    </row>
    <row r="2731" spans="1:47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47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998</v>
      </c>
      <c r="K2731" s="155" t="s">
        <v>999</v>
      </c>
      <c r="L2731" s="17" t="s">
        <v>67</v>
      </c>
      <c r="M2731" s="13" t="s">
        <v>60</v>
      </c>
      <c r="N2731" s="13">
        <v>1</v>
      </c>
      <c r="O2731" s="13"/>
      <c r="P2731" s="33" t="str">
        <f t="shared" si="817"/>
        <v>MAIN UNIT</v>
      </c>
      <c r="Q2731" s="13" t="s">
        <v>68</v>
      </c>
      <c r="R2731" s="13" t="s">
        <v>62</v>
      </c>
      <c r="S2731" s="13" t="s">
        <v>49</v>
      </c>
      <c r="T2731" s="13" t="s">
        <v>78</v>
      </c>
      <c r="U2731" s="13" t="s">
        <v>79</v>
      </c>
      <c r="V2731" s="13" t="s">
        <v>311</v>
      </c>
      <c r="W2731" s="13" t="s">
        <v>109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  <c r="AU2731" s="22" t="s">
        <v>3752</v>
      </c>
    </row>
    <row r="2732" spans="1:47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48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1485</v>
      </c>
      <c r="K2732" s="155" t="s">
        <v>999</v>
      </c>
      <c r="L2732" s="17" t="s">
        <v>67</v>
      </c>
      <c r="M2732" s="13" t="s">
        <v>60</v>
      </c>
      <c r="N2732" s="13">
        <v>1</v>
      </c>
      <c r="O2732" s="13"/>
      <c r="P2732" s="33" t="str">
        <f t="shared" si="817"/>
        <v>MAIN UNIT</v>
      </c>
      <c r="Q2732" s="13" t="s">
        <v>61</v>
      </c>
      <c r="R2732" s="13" t="s">
        <v>62</v>
      </c>
      <c r="S2732" s="13" t="s">
        <v>49</v>
      </c>
      <c r="T2732" s="13" t="s">
        <v>78</v>
      </c>
      <c r="U2732" s="13" t="s">
        <v>79</v>
      </c>
      <c r="V2732" s="13" t="s">
        <v>1486</v>
      </c>
      <c r="W2732" s="13" t="s">
        <v>1341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  <c r="AU2732" s="22" t="s">
        <v>3751</v>
      </c>
    </row>
    <row r="2733" spans="1:47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48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1485</v>
      </c>
      <c r="K2733" s="155" t="s">
        <v>999</v>
      </c>
      <c r="L2733" s="17" t="s">
        <v>67</v>
      </c>
      <c r="M2733" s="13" t="s">
        <v>60</v>
      </c>
      <c r="N2733" s="13">
        <v>1</v>
      </c>
      <c r="O2733" s="13"/>
      <c r="P2733" s="33" t="str">
        <f t="shared" si="817"/>
        <v>MAIN UNIT</v>
      </c>
      <c r="Q2733" s="13" t="s">
        <v>61</v>
      </c>
      <c r="R2733" s="13" t="s">
        <v>62</v>
      </c>
      <c r="S2733" s="13" t="s">
        <v>49</v>
      </c>
      <c r="T2733" s="13" t="s">
        <v>78</v>
      </c>
      <c r="U2733" s="13" t="s">
        <v>79</v>
      </c>
      <c r="V2733" s="13" t="s">
        <v>1486</v>
      </c>
      <c r="W2733" s="13" t="s">
        <v>1341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  <c r="AU2733" s="22" t="s">
        <v>3751</v>
      </c>
    </row>
    <row r="2734" spans="1:47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48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1513</v>
      </c>
      <c r="K2734" s="155" t="s">
        <v>999</v>
      </c>
      <c r="L2734" s="17" t="s">
        <v>67</v>
      </c>
      <c r="M2734" s="13" t="s">
        <v>60</v>
      </c>
      <c r="N2734" s="13">
        <v>1</v>
      </c>
      <c r="O2734" s="13"/>
      <c r="P2734" s="33" t="str">
        <f t="shared" si="817"/>
        <v>MAIN UNIT</v>
      </c>
      <c r="Q2734" s="13" t="s">
        <v>61</v>
      </c>
      <c r="R2734" s="13" t="s">
        <v>62</v>
      </c>
      <c r="S2734" s="13" t="s">
        <v>49</v>
      </c>
      <c r="T2734" s="13" t="s">
        <v>78</v>
      </c>
      <c r="U2734" s="13" t="s">
        <v>79</v>
      </c>
      <c r="V2734" s="13" t="s">
        <v>311</v>
      </c>
      <c r="W2734" s="13" t="s">
        <v>109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  <c r="AU2734" s="22" t="s">
        <v>3752</v>
      </c>
    </row>
    <row r="2735" spans="1:47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48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1513</v>
      </c>
      <c r="K2735" s="155" t="s">
        <v>999</v>
      </c>
      <c r="L2735" s="17" t="s">
        <v>67</v>
      </c>
      <c r="M2735" s="13" t="s">
        <v>60</v>
      </c>
      <c r="N2735" s="13">
        <v>1</v>
      </c>
      <c r="O2735" s="13"/>
      <c r="P2735" s="33" t="str">
        <f t="shared" si="817"/>
        <v>MAIN UNIT</v>
      </c>
      <c r="Q2735" s="13" t="s">
        <v>61</v>
      </c>
      <c r="R2735" s="13" t="s">
        <v>62</v>
      </c>
      <c r="S2735" s="13" t="s">
        <v>49</v>
      </c>
      <c r="T2735" s="13" t="s">
        <v>78</v>
      </c>
      <c r="U2735" s="13" t="s">
        <v>79</v>
      </c>
      <c r="V2735" s="13" t="s">
        <v>311</v>
      </c>
      <c r="W2735" s="13" t="s">
        <v>109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  <c r="AU2735" s="22" t="s">
        <v>3752</v>
      </c>
    </row>
    <row r="2736" spans="1:47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185</v>
      </c>
      <c r="F2736" s="13" t="s">
        <v>185</v>
      </c>
      <c r="G2736" s="152" t="s">
        <v>185</v>
      </c>
      <c r="H2736" s="155"/>
      <c r="I2736" s="33" t="str">
        <f t="shared" si="805"/>
        <v>Cancel</v>
      </c>
      <c r="J2736" s="186" t="s">
        <v>1513</v>
      </c>
      <c r="K2736" s="155" t="s">
        <v>999</v>
      </c>
      <c r="L2736" s="17" t="s">
        <v>67</v>
      </c>
      <c r="M2736" s="13" t="s">
        <v>60</v>
      </c>
      <c r="N2736" s="13">
        <v>1</v>
      </c>
      <c r="O2736" s="13"/>
      <c r="P2736" s="33" t="str">
        <f t="shared" si="817"/>
        <v>MAIN UNIT</v>
      </c>
      <c r="Q2736" s="13" t="s">
        <v>61</v>
      </c>
      <c r="R2736" s="13" t="s">
        <v>62</v>
      </c>
      <c r="S2736" s="13" t="s">
        <v>49</v>
      </c>
      <c r="T2736" s="13" t="s">
        <v>78</v>
      </c>
      <c r="U2736" s="13" t="s">
        <v>79</v>
      </c>
      <c r="V2736" s="13" t="s">
        <v>311</v>
      </c>
      <c r="W2736" s="13" t="s">
        <v>109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499582152.5142017</v>
      </c>
      <c r="AJ2736" s="19">
        <f t="shared" si="809"/>
        <v>59520528.679470733</v>
      </c>
      <c r="AK2736" s="20">
        <f t="shared" si="810"/>
        <v>0.11914062257814291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  <c r="AU2736" s="22" t="s">
        <v>3752</v>
      </c>
    </row>
    <row r="2737" spans="1:47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185</v>
      </c>
      <c r="F2737" s="13" t="s">
        <v>185</v>
      </c>
      <c r="G2737" s="152" t="s">
        <v>185</v>
      </c>
      <c r="H2737" s="155"/>
      <c r="I2737" s="33" t="str">
        <f t="shared" si="805"/>
        <v>Cancel</v>
      </c>
      <c r="J2737" s="186" t="s">
        <v>1513</v>
      </c>
      <c r="K2737" s="155" t="s">
        <v>999</v>
      </c>
      <c r="L2737" s="17" t="s">
        <v>67</v>
      </c>
      <c r="M2737" s="13" t="s">
        <v>60</v>
      </c>
      <c r="N2737" s="13">
        <v>1</v>
      </c>
      <c r="O2737" s="13"/>
      <c r="P2737" s="33" t="str">
        <f t="shared" si="817"/>
        <v>MAIN UNIT</v>
      </c>
      <c r="Q2737" s="13" t="s">
        <v>61</v>
      </c>
      <c r="R2737" s="13" t="s">
        <v>62</v>
      </c>
      <c r="S2737" s="13" t="s">
        <v>49</v>
      </c>
      <c r="T2737" s="13" t="s">
        <v>78</v>
      </c>
      <c r="U2737" s="13" t="s">
        <v>79</v>
      </c>
      <c r="V2737" s="13" t="s">
        <v>311</v>
      </c>
      <c r="W2737" s="13" t="s">
        <v>109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499582152.5142017</v>
      </c>
      <c r="AJ2737" s="19">
        <f t="shared" si="809"/>
        <v>59520528.679470733</v>
      </c>
      <c r="AK2737" s="20">
        <f t="shared" si="810"/>
        <v>0.11914062257814291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  <c r="AU2737" s="22" t="s">
        <v>3752</v>
      </c>
    </row>
    <row r="2738" spans="1:47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185</v>
      </c>
      <c r="F2738" s="13" t="s">
        <v>185</v>
      </c>
      <c r="G2738" s="152" t="s">
        <v>185</v>
      </c>
      <c r="H2738" s="155"/>
      <c r="I2738" s="33" t="str">
        <f t="shared" si="805"/>
        <v>Cancel</v>
      </c>
      <c r="J2738" s="186" t="s">
        <v>1513</v>
      </c>
      <c r="K2738" s="155" t="s">
        <v>999</v>
      </c>
      <c r="L2738" s="17" t="s">
        <v>67</v>
      </c>
      <c r="M2738" s="13" t="s">
        <v>60</v>
      </c>
      <c r="N2738" s="13">
        <v>1</v>
      </c>
      <c r="O2738" s="13"/>
      <c r="P2738" s="33" t="str">
        <f t="shared" si="817"/>
        <v>MAIN UNIT</v>
      </c>
      <c r="Q2738" s="13" t="s">
        <v>61</v>
      </c>
      <c r="R2738" s="13" t="s">
        <v>62</v>
      </c>
      <c r="S2738" s="13" t="s">
        <v>49</v>
      </c>
      <c r="T2738" s="13" t="s">
        <v>78</v>
      </c>
      <c r="U2738" s="13" t="s">
        <v>79</v>
      </c>
      <c r="V2738" s="13" t="s">
        <v>311</v>
      </c>
      <c r="W2738" s="13" t="s">
        <v>109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499582152.5142017</v>
      </c>
      <c r="AJ2738" s="19">
        <f t="shared" si="809"/>
        <v>59520528.679470733</v>
      </c>
      <c r="AK2738" s="20">
        <f t="shared" si="810"/>
        <v>0.11914062257814291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  <c r="AU2738" s="22" t="s">
        <v>3752</v>
      </c>
    </row>
    <row r="2739" spans="1:47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3397</v>
      </c>
      <c r="K2739" s="29" t="s">
        <v>3398</v>
      </c>
      <c r="L2739" s="17" t="s">
        <v>92</v>
      </c>
      <c r="M2739" s="22" t="s">
        <v>60</v>
      </c>
      <c r="N2739" s="22">
        <v>1</v>
      </c>
      <c r="O2739" s="22"/>
      <c r="P2739" s="33" t="str">
        <f t="shared" si="817"/>
        <v>MAIN UNIT</v>
      </c>
      <c r="Q2739" s="13" t="s">
        <v>61</v>
      </c>
      <c r="R2739" s="22" t="s">
        <v>62</v>
      </c>
      <c r="S2739" s="22" t="s">
        <v>49</v>
      </c>
      <c r="T2739" s="22" t="s">
        <v>78</v>
      </c>
      <c r="U2739" s="22" t="s">
        <v>78</v>
      </c>
      <c r="V2739" s="22" t="s">
        <v>112</v>
      </c>
      <c r="W2739" s="22" t="s">
        <v>64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  <c r="AU2739" s="22" t="s">
        <v>3757</v>
      </c>
    </row>
    <row r="2740" spans="1:47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3397</v>
      </c>
      <c r="K2740" s="29" t="s">
        <v>3398</v>
      </c>
      <c r="L2740" s="17" t="s">
        <v>67</v>
      </c>
      <c r="M2740" s="22" t="s">
        <v>60</v>
      </c>
      <c r="N2740" s="22">
        <v>1</v>
      </c>
      <c r="O2740" s="22"/>
      <c r="P2740" s="33" t="str">
        <f t="shared" si="817"/>
        <v>MAIN UNIT</v>
      </c>
      <c r="Q2740" s="13" t="s">
        <v>61</v>
      </c>
      <c r="R2740" s="22" t="s">
        <v>62</v>
      </c>
      <c r="S2740" s="22" t="s">
        <v>49</v>
      </c>
      <c r="T2740" s="22" t="s">
        <v>78</v>
      </c>
      <c r="U2740" s="22" t="s">
        <v>78</v>
      </c>
      <c r="V2740" s="22" t="s">
        <v>112</v>
      </c>
      <c r="W2740" s="22" t="s">
        <v>64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  <c r="AU2740" s="22" t="s">
        <v>3757</v>
      </c>
    </row>
    <row r="2741" spans="1:47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3393</v>
      </c>
      <c r="K2741" s="29" t="s">
        <v>799</v>
      </c>
      <c r="L2741" s="17" t="s">
        <v>67</v>
      </c>
      <c r="M2741" s="22" t="s">
        <v>60</v>
      </c>
      <c r="N2741" s="22">
        <v>1</v>
      </c>
      <c r="O2741" s="22"/>
      <c r="P2741" s="33" t="str">
        <f t="shared" si="817"/>
        <v>MAIN UNIT</v>
      </c>
      <c r="Q2741" s="13" t="s">
        <v>61</v>
      </c>
      <c r="R2741" s="22" t="s">
        <v>62</v>
      </c>
      <c r="S2741" s="22" t="s">
        <v>50</v>
      </c>
      <c r="T2741" s="22" t="s">
        <v>101</v>
      </c>
      <c r="U2741" s="22" t="s">
        <v>70</v>
      </c>
      <c r="V2741" s="22" t="s">
        <v>1010</v>
      </c>
      <c r="W2741" s="22" t="s">
        <v>64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  <c r="AU2741" s="22" t="s">
        <v>3240</v>
      </c>
    </row>
    <row r="2742" spans="1:47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48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1338</v>
      </c>
      <c r="K2742" s="155" t="s">
        <v>1339</v>
      </c>
      <c r="L2742" s="17" t="s">
        <v>92</v>
      </c>
      <c r="M2742" s="13" t="s">
        <v>60</v>
      </c>
      <c r="N2742" s="13">
        <v>1</v>
      </c>
      <c r="O2742" s="13"/>
      <c r="P2742" s="33" t="str">
        <f t="shared" si="817"/>
        <v>MAIN UNIT</v>
      </c>
      <c r="Q2742" s="13" t="s">
        <v>61</v>
      </c>
      <c r="R2742" s="13" t="s">
        <v>62</v>
      </c>
      <c r="S2742" s="13" t="s">
        <v>49</v>
      </c>
      <c r="T2742" s="13" t="s">
        <v>78</v>
      </c>
      <c r="U2742" s="13" t="s">
        <v>79</v>
      </c>
      <c r="V2742" s="13" t="s">
        <v>1340</v>
      </c>
      <c r="W2742" s="13" t="s">
        <v>1341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  <c r="AU2742" s="22" t="s">
        <v>3751</v>
      </c>
    </row>
    <row r="2743" spans="1:47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48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1338</v>
      </c>
      <c r="K2743" s="155" t="s">
        <v>1339</v>
      </c>
      <c r="L2743" s="17" t="s">
        <v>92</v>
      </c>
      <c r="M2743" s="13" t="s">
        <v>60</v>
      </c>
      <c r="N2743" s="13">
        <v>1</v>
      </c>
      <c r="O2743" s="13"/>
      <c r="P2743" s="33" t="str">
        <f t="shared" si="817"/>
        <v>MAIN UNIT</v>
      </c>
      <c r="Q2743" s="13" t="s">
        <v>61</v>
      </c>
      <c r="R2743" s="13" t="s">
        <v>62</v>
      </c>
      <c r="S2743" s="13" t="s">
        <v>49</v>
      </c>
      <c r="T2743" s="13" t="s">
        <v>78</v>
      </c>
      <c r="U2743" s="13" t="s">
        <v>263</v>
      </c>
      <c r="V2743" s="13" t="s">
        <v>1340</v>
      </c>
      <c r="W2743" s="13" t="s">
        <v>109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  <c r="AU2743" s="22" t="s">
        <v>3751</v>
      </c>
    </row>
    <row r="2744" spans="1:47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48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1338</v>
      </c>
      <c r="K2744" s="155" t="s">
        <v>1339</v>
      </c>
      <c r="L2744" s="17" t="s">
        <v>67</v>
      </c>
      <c r="M2744" s="13" t="s">
        <v>60</v>
      </c>
      <c r="N2744" s="13">
        <v>1</v>
      </c>
      <c r="O2744" s="13"/>
      <c r="P2744" s="33" t="str">
        <f t="shared" si="817"/>
        <v>MAIN UNIT</v>
      </c>
      <c r="Q2744" s="13" t="s">
        <v>61</v>
      </c>
      <c r="R2744" s="13" t="s">
        <v>62</v>
      </c>
      <c r="S2744" s="13" t="s">
        <v>49</v>
      </c>
      <c r="T2744" s="13" t="s">
        <v>78</v>
      </c>
      <c r="U2744" s="13" t="s">
        <v>263</v>
      </c>
      <c r="V2744" s="13" t="s">
        <v>1340</v>
      </c>
      <c r="W2744" s="13" t="s">
        <v>109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  <c r="AU2744" s="22" t="s">
        <v>3751</v>
      </c>
    </row>
    <row r="2745" spans="1:47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48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1338</v>
      </c>
      <c r="K2745" s="155" t="s">
        <v>1339</v>
      </c>
      <c r="L2745" s="17" t="s">
        <v>67</v>
      </c>
      <c r="M2745" s="13" t="s">
        <v>60</v>
      </c>
      <c r="N2745" s="13">
        <v>1</v>
      </c>
      <c r="O2745" s="13"/>
      <c r="P2745" s="33" t="str">
        <f t="shared" si="817"/>
        <v>MAIN UNIT</v>
      </c>
      <c r="Q2745" s="13" t="s">
        <v>68</v>
      </c>
      <c r="R2745" s="13" t="s">
        <v>62</v>
      </c>
      <c r="S2745" s="13" t="s">
        <v>49</v>
      </c>
      <c r="T2745" s="13" t="s">
        <v>78</v>
      </c>
      <c r="U2745" s="13" t="s">
        <v>263</v>
      </c>
      <c r="V2745" s="13" t="s">
        <v>1340</v>
      </c>
      <c r="W2745" s="13" t="s">
        <v>109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  <c r="AU2745" s="22" t="s">
        <v>3751</v>
      </c>
    </row>
    <row r="2746" spans="1:47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48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1338</v>
      </c>
      <c r="K2746" s="155" t="s">
        <v>1339</v>
      </c>
      <c r="L2746" s="17" t="s">
        <v>67</v>
      </c>
      <c r="M2746" s="13" t="s">
        <v>60</v>
      </c>
      <c r="N2746" s="13">
        <v>1</v>
      </c>
      <c r="O2746" s="13"/>
      <c r="P2746" s="33" t="str">
        <f t="shared" si="817"/>
        <v>MAIN UNIT</v>
      </c>
      <c r="Q2746" s="13" t="s">
        <v>68</v>
      </c>
      <c r="R2746" s="13" t="s">
        <v>62</v>
      </c>
      <c r="S2746" s="13" t="s">
        <v>49</v>
      </c>
      <c r="T2746" s="13" t="s">
        <v>78</v>
      </c>
      <c r="U2746" s="13" t="s">
        <v>263</v>
      </c>
      <c r="V2746" s="13" t="s">
        <v>1340</v>
      </c>
      <c r="W2746" s="13" t="s">
        <v>109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  <c r="AU2746" s="22" t="s">
        <v>3751</v>
      </c>
    </row>
    <row r="2747" spans="1:47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48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1338</v>
      </c>
      <c r="K2747" s="155" t="s">
        <v>1339</v>
      </c>
      <c r="L2747" s="17" t="s">
        <v>67</v>
      </c>
      <c r="M2747" s="13" t="s">
        <v>60</v>
      </c>
      <c r="N2747" s="13">
        <v>1</v>
      </c>
      <c r="O2747" s="13"/>
      <c r="P2747" s="33" t="str">
        <f t="shared" si="817"/>
        <v>MAIN UNIT</v>
      </c>
      <c r="Q2747" s="13" t="s">
        <v>68</v>
      </c>
      <c r="R2747" s="13" t="s">
        <v>62</v>
      </c>
      <c r="S2747" s="13" t="s">
        <v>49</v>
      </c>
      <c r="T2747" s="13" t="s">
        <v>78</v>
      </c>
      <c r="U2747" s="13" t="s">
        <v>263</v>
      </c>
      <c r="V2747" s="13" t="s">
        <v>1340</v>
      </c>
      <c r="W2747" s="13" t="s">
        <v>109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  <c r="AU2747" s="22" t="s">
        <v>3751</v>
      </c>
    </row>
    <row r="2748" spans="1:47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3413</v>
      </c>
      <c r="K2748" s="29" t="s">
        <v>1448</v>
      </c>
      <c r="L2748" s="17" t="s">
        <v>67</v>
      </c>
      <c r="M2748" s="22" t="s">
        <v>60</v>
      </c>
      <c r="N2748" s="22">
        <v>1</v>
      </c>
      <c r="O2748" s="22"/>
      <c r="P2748" s="33" t="str">
        <f t="shared" si="817"/>
        <v>MAIN UNIT</v>
      </c>
      <c r="Q2748" s="13" t="s">
        <v>61</v>
      </c>
      <c r="R2748" s="22" t="s">
        <v>62</v>
      </c>
      <c r="S2748" s="22" t="s">
        <v>50</v>
      </c>
      <c r="T2748" s="22" t="s">
        <v>2374</v>
      </c>
      <c r="U2748" s="22" t="s">
        <v>70</v>
      </c>
      <c r="V2748" s="22" t="s">
        <v>2123</v>
      </c>
      <c r="W2748" s="22" t="s">
        <v>109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  <c r="AU2748" s="22" t="s">
        <v>3240</v>
      </c>
    </row>
    <row r="2749" spans="1:47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3413</v>
      </c>
      <c r="K2749" s="29" t="s">
        <v>1448</v>
      </c>
      <c r="L2749" s="17" t="s">
        <v>67</v>
      </c>
      <c r="M2749" s="22" t="s">
        <v>60</v>
      </c>
      <c r="N2749" s="22">
        <v>1</v>
      </c>
      <c r="O2749" s="22"/>
      <c r="P2749" s="33" t="str">
        <f t="shared" si="817"/>
        <v>MAIN UNIT</v>
      </c>
      <c r="Q2749" s="13" t="s">
        <v>61</v>
      </c>
      <c r="R2749" s="22" t="s">
        <v>62</v>
      </c>
      <c r="S2749" s="22" t="s">
        <v>50</v>
      </c>
      <c r="T2749" s="22" t="s">
        <v>2374</v>
      </c>
      <c r="U2749" s="22" t="s">
        <v>70</v>
      </c>
      <c r="V2749" s="22" t="s">
        <v>2123</v>
      </c>
      <c r="W2749" s="22" t="s">
        <v>109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  <c r="AU2749" s="22" t="s">
        <v>3240</v>
      </c>
    </row>
    <row r="2750" spans="1:47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3413</v>
      </c>
      <c r="K2750" s="29" t="s">
        <v>1448</v>
      </c>
      <c r="L2750" s="17" t="s">
        <v>67</v>
      </c>
      <c r="M2750" s="22" t="s">
        <v>60</v>
      </c>
      <c r="N2750" s="22">
        <v>1</v>
      </c>
      <c r="O2750" s="22"/>
      <c r="P2750" s="33" t="str">
        <f t="shared" si="817"/>
        <v>MAIN UNIT</v>
      </c>
      <c r="Q2750" s="13" t="s">
        <v>61</v>
      </c>
      <c r="R2750" s="22" t="s">
        <v>62</v>
      </c>
      <c r="S2750" s="22" t="s">
        <v>50</v>
      </c>
      <c r="T2750" s="22" t="s">
        <v>2374</v>
      </c>
      <c r="U2750" s="22" t="s">
        <v>70</v>
      </c>
      <c r="V2750" s="22" t="s">
        <v>2123</v>
      </c>
      <c r="W2750" s="22" t="s">
        <v>109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  <c r="AU2750" s="22" t="s">
        <v>3240</v>
      </c>
    </row>
    <row r="2751" spans="1:47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3413</v>
      </c>
      <c r="K2751" s="29" t="s">
        <v>1448</v>
      </c>
      <c r="L2751" s="17" t="s">
        <v>67</v>
      </c>
      <c r="M2751" s="22" t="s">
        <v>60</v>
      </c>
      <c r="N2751" s="22">
        <v>1</v>
      </c>
      <c r="O2751" s="22"/>
      <c r="P2751" s="33" t="str">
        <f t="shared" si="817"/>
        <v>MAIN UNIT</v>
      </c>
      <c r="Q2751" s="13" t="s">
        <v>61</v>
      </c>
      <c r="R2751" s="22" t="s">
        <v>62</v>
      </c>
      <c r="S2751" s="22" t="s">
        <v>50</v>
      </c>
      <c r="T2751" s="22" t="s">
        <v>2374</v>
      </c>
      <c r="U2751" s="22" t="s">
        <v>70</v>
      </c>
      <c r="V2751" s="22" t="s">
        <v>2123</v>
      </c>
      <c r="W2751" s="22" t="s">
        <v>109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  <c r="AU2751" s="22" t="s">
        <v>3240</v>
      </c>
    </row>
    <row r="2752" spans="1:47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48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1287</v>
      </c>
      <c r="K2752" s="155" t="s">
        <v>1288</v>
      </c>
      <c r="L2752" s="17" t="s">
        <v>92</v>
      </c>
      <c r="M2752" s="13" t="s">
        <v>60</v>
      </c>
      <c r="N2752" s="13">
        <v>1</v>
      </c>
      <c r="O2752" s="13"/>
      <c r="P2752" s="33" t="str">
        <f t="shared" si="817"/>
        <v>MAIN UNIT</v>
      </c>
      <c r="Q2752" s="13" t="s">
        <v>61</v>
      </c>
      <c r="R2752" s="13" t="s">
        <v>62</v>
      </c>
      <c r="S2752" s="13" t="s">
        <v>50</v>
      </c>
      <c r="T2752" s="13" t="s">
        <v>212</v>
      </c>
      <c r="U2752" s="13" t="s">
        <v>213</v>
      </c>
      <c r="V2752" s="13" t="s">
        <v>214</v>
      </c>
      <c r="W2752" s="13" t="s">
        <v>64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  <c r="AU2752" s="22" t="s">
        <v>3240</v>
      </c>
    </row>
    <row r="2753" spans="1:47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54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2015</v>
      </c>
      <c r="K2753" s="155" t="s">
        <v>1288</v>
      </c>
      <c r="L2753" s="17" t="s">
        <v>67</v>
      </c>
      <c r="M2753" s="13" t="s">
        <v>60</v>
      </c>
      <c r="N2753" s="13">
        <v>1</v>
      </c>
      <c r="O2753" s="13"/>
      <c r="P2753" s="33" t="str">
        <f t="shared" si="817"/>
        <v>MAIN UNIT</v>
      </c>
      <c r="Q2753" s="13" t="s">
        <v>61</v>
      </c>
      <c r="R2753" s="13" t="s">
        <v>62</v>
      </c>
      <c r="S2753" s="13" t="s">
        <v>50</v>
      </c>
      <c r="T2753" s="13" t="s">
        <v>212</v>
      </c>
      <c r="U2753" s="13" t="s">
        <v>213</v>
      </c>
      <c r="V2753" s="13" t="s">
        <v>214</v>
      </c>
      <c r="W2753" s="13" t="s">
        <v>64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  <c r="AU2753" s="22" t="s">
        <v>3240</v>
      </c>
    </row>
    <row r="2754" spans="1:47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54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2203</v>
      </c>
      <c r="K2754" s="155" t="s">
        <v>1288</v>
      </c>
      <c r="L2754" s="17" t="s">
        <v>67</v>
      </c>
      <c r="M2754" s="13" t="s">
        <v>60</v>
      </c>
      <c r="N2754" s="13">
        <v>1</v>
      </c>
      <c r="O2754" s="13"/>
      <c r="P2754" s="33" t="str">
        <f t="shared" si="817"/>
        <v>MAIN UNIT</v>
      </c>
      <c r="Q2754" s="13" t="s">
        <v>61</v>
      </c>
      <c r="R2754" s="13" t="s">
        <v>62</v>
      </c>
      <c r="S2754" s="13" t="s">
        <v>50</v>
      </c>
      <c r="T2754" s="13" t="s">
        <v>212</v>
      </c>
      <c r="U2754" s="13" t="s">
        <v>213</v>
      </c>
      <c r="V2754" s="13" t="s">
        <v>214</v>
      </c>
      <c r="W2754" s="13" t="s">
        <v>64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  <c r="AU2754" s="22" t="s">
        <v>3240</v>
      </c>
    </row>
    <row r="2755" spans="1:47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41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2800</v>
      </c>
      <c r="K2755" s="155" t="s">
        <v>2801</v>
      </c>
      <c r="L2755" s="17" t="s">
        <v>2802</v>
      </c>
      <c r="M2755" s="13" t="s">
        <v>2607</v>
      </c>
      <c r="N2755" s="13">
        <v>1</v>
      </c>
      <c r="O2755" s="13"/>
      <c r="P2755" s="33" t="str">
        <f t="shared" si="817"/>
        <v>MAIN UNIT</v>
      </c>
      <c r="Q2755" s="13" t="s">
        <v>68</v>
      </c>
      <c r="R2755" s="13" t="s">
        <v>2055</v>
      </c>
      <c r="S2755" s="13" t="s">
        <v>50</v>
      </c>
      <c r="T2755" s="13" t="s">
        <v>212</v>
      </c>
      <c r="U2755" s="13" t="s">
        <v>213</v>
      </c>
      <c r="V2755" s="13" t="s">
        <v>214</v>
      </c>
      <c r="W2755" s="13" t="s">
        <v>64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  <c r="AU2755" s="22" t="s">
        <v>3240</v>
      </c>
    </row>
    <row r="2756" spans="1:47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53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1921</v>
      </c>
      <c r="K2756" s="155" t="s">
        <v>1922</v>
      </c>
      <c r="L2756" s="17" t="s">
        <v>92</v>
      </c>
      <c r="M2756" s="13" t="s">
        <v>60</v>
      </c>
      <c r="N2756" s="13">
        <v>1</v>
      </c>
      <c r="O2756" s="13"/>
      <c r="P2756" s="33" t="str">
        <f t="shared" si="817"/>
        <v>MAIN UNIT</v>
      </c>
      <c r="Q2756" s="13" t="s">
        <v>61</v>
      </c>
      <c r="R2756" s="13" t="s">
        <v>62</v>
      </c>
      <c r="S2756" s="13" t="s">
        <v>50</v>
      </c>
      <c r="T2756" s="13" t="s">
        <v>212</v>
      </c>
      <c r="U2756" s="13" t="s">
        <v>213</v>
      </c>
      <c r="V2756" s="13" t="s">
        <v>214</v>
      </c>
      <c r="W2756" s="13" t="s">
        <v>64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  <c r="AU2756" s="22" t="s">
        <v>3240</v>
      </c>
    </row>
    <row r="2757" spans="1:47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41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210</v>
      </c>
      <c r="K2757" s="155" t="s">
        <v>211</v>
      </c>
      <c r="L2757" s="17" t="s">
        <v>77</v>
      </c>
      <c r="M2757" s="13" t="s">
        <v>60</v>
      </c>
      <c r="N2757" s="13">
        <v>2</v>
      </c>
      <c r="O2757" s="13"/>
      <c r="P2757" s="33" t="str">
        <f t="shared" si="817"/>
        <v>MAIN UNIT</v>
      </c>
      <c r="Q2757" s="13" t="s">
        <v>61</v>
      </c>
      <c r="R2757" s="13" t="s">
        <v>62</v>
      </c>
      <c r="S2757" s="13" t="s">
        <v>50</v>
      </c>
      <c r="T2757" s="13" t="s">
        <v>212</v>
      </c>
      <c r="U2757" s="13" t="s">
        <v>213</v>
      </c>
      <c r="V2757" s="13" t="s">
        <v>214</v>
      </c>
      <c r="W2757" s="13" t="s">
        <v>64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  <c r="AU2757" s="22" t="s">
        <v>3240</v>
      </c>
    </row>
    <row r="2758" spans="1:47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41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373</v>
      </c>
      <c r="K2758" s="155" t="s">
        <v>211</v>
      </c>
      <c r="L2758" s="17" t="s">
        <v>77</v>
      </c>
      <c r="M2758" s="13" t="s">
        <v>60</v>
      </c>
      <c r="N2758" s="13">
        <v>2</v>
      </c>
      <c r="O2758" s="13"/>
      <c r="P2758" s="33" t="str">
        <f t="shared" si="817"/>
        <v>MAIN UNIT</v>
      </c>
      <c r="Q2758" s="13" t="s">
        <v>68</v>
      </c>
      <c r="R2758" s="13" t="s">
        <v>62</v>
      </c>
      <c r="S2758" s="13" t="s">
        <v>50</v>
      </c>
      <c r="T2758" s="13" t="s">
        <v>212</v>
      </c>
      <c r="U2758" s="13" t="s">
        <v>213</v>
      </c>
      <c r="V2758" s="13" t="s">
        <v>214</v>
      </c>
      <c r="W2758" s="13" t="s">
        <v>64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  <c r="AU2758" s="22" t="s">
        <v>3240</v>
      </c>
    </row>
    <row r="2759" spans="1:47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41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435</v>
      </c>
      <c r="K2759" s="155" t="s">
        <v>211</v>
      </c>
      <c r="L2759" s="17" t="s">
        <v>77</v>
      </c>
      <c r="M2759" s="13" t="s">
        <v>60</v>
      </c>
      <c r="N2759" s="13">
        <v>1</v>
      </c>
      <c r="O2759" s="13"/>
      <c r="P2759" s="33" t="str">
        <f t="shared" si="817"/>
        <v>MAIN UNIT</v>
      </c>
      <c r="Q2759" s="13" t="s">
        <v>61</v>
      </c>
      <c r="R2759" s="13" t="s">
        <v>62</v>
      </c>
      <c r="S2759" s="13" t="s">
        <v>50</v>
      </c>
      <c r="T2759" s="13" t="s">
        <v>212</v>
      </c>
      <c r="U2759" s="13" t="s">
        <v>213</v>
      </c>
      <c r="V2759" s="13" t="s">
        <v>214</v>
      </c>
      <c r="W2759" s="13" t="s">
        <v>64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436</v>
      </c>
      <c r="AM2759" s="17">
        <v>653000</v>
      </c>
      <c r="AN2759" s="17" t="s">
        <v>437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  <c r="AU2759" s="22" t="s">
        <v>3240</v>
      </c>
    </row>
    <row r="2760" spans="1:47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41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849</v>
      </c>
      <c r="K2760" s="155" t="s">
        <v>850</v>
      </c>
      <c r="L2760" s="17" t="s">
        <v>92</v>
      </c>
      <c r="M2760" s="13" t="s">
        <v>60</v>
      </c>
      <c r="N2760" s="13">
        <v>2</v>
      </c>
      <c r="O2760" s="13"/>
      <c r="P2760" s="33" t="str">
        <f t="shared" si="817"/>
        <v>MAIN UNIT</v>
      </c>
      <c r="Q2760" s="13" t="s">
        <v>61</v>
      </c>
      <c r="R2760" s="13" t="s">
        <v>62</v>
      </c>
      <c r="S2760" s="13" t="s">
        <v>50</v>
      </c>
      <c r="T2760" s="13" t="s">
        <v>851</v>
      </c>
      <c r="U2760" s="13" t="s">
        <v>852</v>
      </c>
      <c r="V2760" s="13" t="s">
        <v>214</v>
      </c>
      <c r="W2760" s="13" t="s">
        <v>64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  <c r="AU2760" s="22" t="s">
        <v>3240</v>
      </c>
    </row>
    <row r="2761" spans="1:47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185</v>
      </c>
      <c r="F2761" s="13" t="s">
        <v>185</v>
      </c>
      <c r="G2761" s="152" t="s">
        <v>185</v>
      </c>
      <c r="H2761" s="155"/>
      <c r="I2761" s="33" t="str">
        <f t="shared" si="822"/>
        <v>Cancel</v>
      </c>
      <c r="J2761" s="186" t="s">
        <v>2358</v>
      </c>
      <c r="K2761" s="155" t="s">
        <v>211</v>
      </c>
      <c r="L2761" s="17" t="s">
        <v>92</v>
      </c>
      <c r="M2761" s="13" t="s">
        <v>60</v>
      </c>
      <c r="N2761" s="13">
        <v>1</v>
      </c>
      <c r="O2761" s="13"/>
      <c r="P2761" s="33" t="str">
        <f t="shared" si="817"/>
        <v>MAIN UNIT</v>
      </c>
      <c r="Q2761" s="13" t="s">
        <v>61</v>
      </c>
      <c r="R2761" s="13" t="s">
        <v>62</v>
      </c>
      <c r="S2761" s="13" t="s">
        <v>50</v>
      </c>
      <c r="T2761" s="13" t="s">
        <v>212</v>
      </c>
      <c r="U2761" s="13" t="s">
        <v>213</v>
      </c>
      <c r="V2761" s="13" t="s">
        <v>214</v>
      </c>
      <c r="W2761" s="13" t="s">
        <v>64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499582152.5142017</v>
      </c>
      <c r="AJ2761" s="19">
        <f t="shared" si="826"/>
        <v>59520528.679470733</v>
      </c>
      <c r="AK2761" s="20">
        <f t="shared" si="827"/>
        <v>0.11914062257814291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  <c r="AU2761" s="22" t="s">
        <v>3240</v>
      </c>
    </row>
    <row r="2762" spans="1:47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185</v>
      </c>
      <c r="F2762" s="13" t="s">
        <v>185</v>
      </c>
      <c r="G2762" s="152" t="s">
        <v>185</v>
      </c>
      <c r="H2762" s="155"/>
      <c r="I2762" s="33" t="str">
        <f t="shared" si="822"/>
        <v>Cancel</v>
      </c>
      <c r="J2762" s="186" t="s">
        <v>2358</v>
      </c>
      <c r="K2762" s="155" t="s">
        <v>211</v>
      </c>
      <c r="L2762" s="17" t="s">
        <v>67</v>
      </c>
      <c r="M2762" s="13" t="s">
        <v>60</v>
      </c>
      <c r="N2762" s="13">
        <v>1</v>
      </c>
      <c r="O2762" s="13"/>
      <c r="P2762" s="33" t="str">
        <f t="shared" si="817"/>
        <v>MAIN UNIT</v>
      </c>
      <c r="Q2762" s="13" t="s">
        <v>61</v>
      </c>
      <c r="R2762" s="13" t="s">
        <v>62</v>
      </c>
      <c r="S2762" s="13" t="s">
        <v>50</v>
      </c>
      <c r="T2762" s="13" t="s">
        <v>212</v>
      </c>
      <c r="U2762" s="13" t="s">
        <v>213</v>
      </c>
      <c r="V2762" s="13" t="s">
        <v>214</v>
      </c>
      <c r="W2762" s="13" t="s">
        <v>64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499582152.5142017</v>
      </c>
      <c r="AJ2762" s="19">
        <f t="shared" si="826"/>
        <v>59520528.679470733</v>
      </c>
      <c r="AK2762" s="20">
        <f t="shared" si="827"/>
        <v>0.11914062257814291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  <c r="AU2762" s="22" t="s">
        <v>3240</v>
      </c>
    </row>
    <row r="2763" spans="1:47" s="12" customFormat="1">
      <c r="A2763" s="33" t="str">
        <f t="shared" si="820"/>
        <v>cancel</v>
      </c>
      <c r="B2763" s="152"/>
      <c r="C2763" s="152" t="s">
        <v>185</v>
      </c>
      <c r="D2763" s="33" t="str">
        <f t="shared" si="821"/>
        <v/>
      </c>
      <c r="E2763" s="33" t="s">
        <v>185</v>
      </c>
      <c r="F2763" s="13" t="s">
        <v>185</v>
      </c>
      <c r="G2763" s="152" t="s">
        <v>185</v>
      </c>
      <c r="H2763" s="155"/>
      <c r="I2763" s="33" t="str">
        <f t="shared" si="822"/>
        <v>Cancel</v>
      </c>
      <c r="J2763" s="186" t="s">
        <v>2663</v>
      </c>
      <c r="K2763" s="155" t="s">
        <v>211</v>
      </c>
      <c r="L2763" s="17" t="s">
        <v>92</v>
      </c>
      <c r="M2763" s="13" t="s">
        <v>60</v>
      </c>
      <c r="N2763" s="13">
        <v>3</v>
      </c>
      <c r="O2763" s="13"/>
      <c r="P2763" s="33" t="str">
        <f t="shared" si="817"/>
        <v>MAIN UNIT</v>
      </c>
      <c r="Q2763" s="13" t="s">
        <v>61</v>
      </c>
      <c r="R2763" s="13" t="s">
        <v>62</v>
      </c>
      <c r="S2763" s="13" t="s">
        <v>50</v>
      </c>
      <c r="T2763" s="13" t="s">
        <v>212</v>
      </c>
      <c r="U2763" s="13" t="s">
        <v>213</v>
      </c>
      <c r="V2763" s="13" t="s">
        <v>214</v>
      </c>
      <c r="W2763" s="13" t="s">
        <v>64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499582152.5142017</v>
      </c>
      <c r="AJ2763" s="19">
        <f t="shared" si="826"/>
        <v>59520528.679470733</v>
      </c>
      <c r="AK2763" s="20">
        <f t="shared" si="827"/>
        <v>0.11914062257814291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  <c r="AU2763" s="22" t="s">
        <v>3240</v>
      </c>
    </row>
    <row r="2764" spans="1:47" s="12" customFormat="1">
      <c r="A2764" s="33" t="str">
        <f t="shared" si="820"/>
        <v>cancel</v>
      </c>
      <c r="B2764" s="152"/>
      <c r="C2764" s="152" t="s">
        <v>185</v>
      </c>
      <c r="D2764" s="33" t="str">
        <f t="shared" si="821"/>
        <v/>
      </c>
      <c r="E2764" s="33" t="s">
        <v>185</v>
      </c>
      <c r="F2764" s="13" t="s">
        <v>185</v>
      </c>
      <c r="G2764" s="152" t="s">
        <v>185</v>
      </c>
      <c r="H2764" s="155"/>
      <c r="I2764" s="33" t="str">
        <f t="shared" si="822"/>
        <v>Cancel</v>
      </c>
      <c r="J2764" s="186" t="s">
        <v>2664</v>
      </c>
      <c r="K2764" s="155" t="s">
        <v>211</v>
      </c>
      <c r="L2764" s="17" t="s">
        <v>67</v>
      </c>
      <c r="M2764" s="13" t="s">
        <v>60</v>
      </c>
      <c r="N2764" s="13">
        <v>2</v>
      </c>
      <c r="O2764" s="13"/>
      <c r="P2764" s="33" t="str">
        <f t="shared" si="817"/>
        <v>MAIN UNIT</v>
      </c>
      <c r="Q2764" s="13" t="s">
        <v>61</v>
      </c>
      <c r="R2764" s="13" t="s">
        <v>62</v>
      </c>
      <c r="S2764" s="13" t="s">
        <v>50</v>
      </c>
      <c r="T2764" s="13" t="s">
        <v>212</v>
      </c>
      <c r="U2764" s="13" t="s">
        <v>213</v>
      </c>
      <c r="V2764" s="13" t="s">
        <v>214</v>
      </c>
      <c r="W2764" s="13" t="s">
        <v>64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499582152.5142017</v>
      </c>
      <c r="AJ2764" s="19">
        <f t="shared" si="826"/>
        <v>59520528.679470733</v>
      </c>
      <c r="AK2764" s="20">
        <f t="shared" si="827"/>
        <v>0.11914062257814291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  <c r="AU2764" s="22" t="s">
        <v>3240</v>
      </c>
    </row>
    <row r="2765" spans="1:47" s="12" customFormat="1">
      <c r="A2765" s="33" t="str">
        <f t="shared" si="820"/>
        <v>cancel</v>
      </c>
      <c r="B2765" s="152"/>
      <c r="C2765" s="152" t="s">
        <v>185</v>
      </c>
      <c r="D2765" s="33" t="str">
        <f t="shared" si="821"/>
        <v/>
      </c>
      <c r="E2765" s="33" t="s">
        <v>185</v>
      </c>
      <c r="F2765" s="13" t="s">
        <v>185</v>
      </c>
      <c r="G2765" s="152" t="s">
        <v>185</v>
      </c>
      <c r="H2765" s="155"/>
      <c r="I2765" s="33" t="str">
        <f t="shared" si="822"/>
        <v>Cancel</v>
      </c>
      <c r="J2765" s="186" t="s">
        <v>2664</v>
      </c>
      <c r="K2765" s="155" t="s">
        <v>211</v>
      </c>
      <c r="L2765" s="17" t="s">
        <v>92</v>
      </c>
      <c r="M2765" s="13" t="s">
        <v>60</v>
      </c>
      <c r="N2765" s="13">
        <v>2</v>
      </c>
      <c r="O2765" s="13"/>
      <c r="P2765" s="33" t="str">
        <f t="shared" si="817"/>
        <v>MAIN UNIT</v>
      </c>
      <c r="Q2765" s="13" t="s">
        <v>61</v>
      </c>
      <c r="R2765" s="13" t="s">
        <v>62</v>
      </c>
      <c r="S2765" s="13" t="s">
        <v>50</v>
      </c>
      <c r="T2765" s="13" t="s">
        <v>212</v>
      </c>
      <c r="U2765" s="13" t="s">
        <v>213</v>
      </c>
      <c r="V2765" s="13" t="s">
        <v>214</v>
      </c>
      <c r="W2765" s="13" t="s">
        <v>64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499582152.5142017</v>
      </c>
      <c r="AJ2765" s="19">
        <f t="shared" si="826"/>
        <v>59520528.679470733</v>
      </c>
      <c r="AK2765" s="20">
        <f t="shared" si="827"/>
        <v>0.11914062257814291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  <c r="AU2765" s="22" t="s">
        <v>3240</v>
      </c>
    </row>
    <row r="2766" spans="1:47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48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1431</v>
      </c>
      <c r="K2766" s="155" t="s">
        <v>1432</v>
      </c>
      <c r="L2766" s="17" t="s">
        <v>67</v>
      </c>
      <c r="M2766" s="13" t="s">
        <v>60</v>
      </c>
      <c r="N2766" s="13">
        <v>1</v>
      </c>
      <c r="O2766" s="13"/>
      <c r="P2766" s="33" t="str">
        <f t="shared" si="817"/>
        <v>MAIN UNIT</v>
      </c>
      <c r="Q2766" s="13" t="s">
        <v>61</v>
      </c>
      <c r="R2766" s="13" t="s">
        <v>62</v>
      </c>
      <c r="S2766" s="13" t="s">
        <v>50</v>
      </c>
      <c r="T2766" s="13" t="s">
        <v>212</v>
      </c>
      <c r="U2766" s="13" t="s">
        <v>213</v>
      </c>
      <c r="V2766" s="13" t="s">
        <v>214</v>
      </c>
      <c r="W2766" s="13" t="s">
        <v>64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  <c r="AU2766" s="22" t="s">
        <v>3240</v>
      </c>
    </row>
    <row r="2767" spans="1:47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48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1431</v>
      </c>
      <c r="K2767" s="155" t="s">
        <v>1432</v>
      </c>
      <c r="L2767" s="17" t="s">
        <v>67</v>
      </c>
      <c r="M2767" s="13" t="s">
        <v>60</v>
      </c>
      <c r="N2767" s="13">
        <v>1</v>
      </c>
      <c r="O2767" s="13"/>
      <c r="P2767" s="33" t="str">
        <f t="shared" si="817"/>
        <v>MAIN UNIT</v>
      </c>
      <c r="Q2767" s="13" t="s">
        <v>61</v>
      </c>
      <c r="R2767" s="13" t="s">
        <v>62</v>
      </c>
      <c r="S2767" s="13" t="s">
        <v>50</v>
      </c>
      <c r="T2767" s="13" t="s">
        <v>212</v>
      </c>
      <c r="U2767" s="13" t="s">
        <v>213</v>
      </c>
      <c r="V2767" s="13" t="s">
        <v>214</v>
      </c>
      <c r="W2767" s="13" t="s">
        <v>64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  <c r="AU2767" s="22" t="s">
        <v>3240</v>
      </c>
    </row>
    <row r="2768" spans="1:47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47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758</v>
      </c>
      <c r="K2768" s="155" t="s">
        <v>759</v>
      </c>
      <c r="L2768" s="17" t="s">
        <v>67</v>
      </c>
      <c r="M2768" s="13" t="s">
        <v>60</v>
      </c>
      <c r="N2768" s="13">
        <v>1</v>
      </c>
      <c r="O2768" s="13"/>
      <c r="P2768" s="33" t="str">
        <f t="shared" si="817"/>
        <v>MAIN UNIT</v>
      </c>
      <c r="Q2768" s="13" t="s">
        <v>61</v>
      </c>
      <c r="R2768" s="13" t="s">
        <v>260</v>
      </c>
      <c r="S2768" s="13" t="s">
        <v>50</v>
      </c>
      <c r="T2768" s="13" t="s">
        <v>212</v>
      </c>
      <c r="U2768" s="13" t="s">
        <v>213</v>
      </c>
      <c r="V2768" s="13" t="s">
        <v>214</v>
      </c>
      <c r="W2768" s="13" t="s">
        <v>64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  <c r="AU2768" s="22" t="s">
        <v>3240</v>
      </c>
    </row>
    <row r="2769" spans="1:47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47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758</v>
      </c>
      <c r="K2769" s="155" t="s">
        <v>759</v>
      </c>
      <c r="L2769" s="17" t="s">
        <v>67</v>
      </c>
      <c r="M2769" s="13" t="s">
        <v>60</v>
      </c>
      <c r="N2769" s="13">
        <v>1</v>
      </c>
      <c r="O2769" s="13"/>
      <c r="P2769" s="33" t="str">
        <f t="shared" si="817"/>
        <v>MAIN UNIT</v>
      </c>
      <c r="Q2769" s="13" t="s">
        <v>61</v>
      </c>
      <c r="R2769" s="13" t="s">
        <v>260</v>
      </c>
      <c r="S2769" s="13" t="s">
        <v>50</v>
      </c>
      <c r="T2769" s="13" t="s">
        <v>212</v>
      </c>
      <c r="U2769" s="13" t="s">
        <v>213</v>
      </c>
      <c r="V2769" s="13" t="s">
        <v>214</v>
      </c>
      <c r="W2769" s="13" t="s">
        <v>64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  <c r="AU2769" s="22" t="s">
        <v>3240</v>
      </c>
    </row>
    <row r="2770" spans="1:47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47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758</v>
      </c>
      <c r="K2770" s="155" t="s">
        <v>759</v>
      </c>
      <c r="L2770" s="17" t="s">
        <v>67</v>
      </c>
      <c r="M2770" s="13" t="s">
        <v>60</v>
      </c>
      <c r="N2770" s="13">
        <v>1</v>
      </c>
      <c r="O2770" s="13"/>
      <c r="P2770" s="33" t="str">
        <f t="shared" si="817"/>
        <v>MAIN UNIT</v>
      </c>
      <c r="Q2770" s="13" t="s">
        <v>61</v>
      </c>
      <c r="R2770" s="13" t="s">
        <v>260</v>
      </c>
      <c r="S2770" s="13" t="s">
        <v>50</v>
      </c>
      <c r="T2770" s="13" t="s">
        <v>212</v>
      </c>
      <c r="U2770" s="13" t="s">
        <v>213</v>
      </c>
      <c r="V2770" s="13" t="s">
        <v>214</v>
      </c>
      <c r="W2770" s="13" t="s">
        <v>64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  <c r="AU2770" s="22" t="s">
        <v>3240</v>
      </c>
    </row>
    <row r="2771" spans="1:47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47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758</v>
      </c>
      <c r="K2771" s="155" t="s">
        <v>759</v>
      </c>
      <c r="L2771" s="17" t="s">
        <v>67</v>
      </c>
      <c r="M2771" s="13" t="s">
        <v>60</v>
      </c>
      <c r="N2771" s="13">
        <v>1</v>
      </c>
      <c r="O2771" s="13"/>
      <c r="P2771" s="33" t="str">
        <f t="shared" si="817"/>
        <v>MAIN UNIT</v>
      </c>
      <c r="Q2771" s="13" t="s">
        <v>61</v>
      </c>
      <c r="R2771" s="13" t="s">
        <v>260</v>
      </c>
      <c r="S2771" s="13" t="s">
        <v>50</v>
      </c>
      <c r="T2771" s="13" t="s">
        <v>212</v>
      </c>
      <c r="U2771" s="13" t="s">
        <v>213</v>
      </c>
      <c r="V2771" s="13" t="s">
        <v>214</v>
      </c>
      <c r="W2771" s="13" t="s">
        <v>64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  <c r="AU2771" s="22" t="s">
        <v>3240</v>
      </c>
    </row>
    <row r="2772" spans="1:47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47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767</v>
      </c>
      <c r="K2772" s="155" t="s">
        <v>759</v>
      </c>
      <c r="L2772" s="17" t="s">
        <v>92</v>
      </c>
      <c r="M2772" s="13" t="s">
        <v>60</v>
      </c>
      <c r="N2772" s="13">
        <v>1</v>
      </c>
      <c r="O2772" s="13"/>
      <c r="P2772" s="33" t="str">
        <f t="shared" si="817"/>
        <v>MAIN UNIT</v>
      </c>
      <c r="Q2772" s="13" t="s">
        <v>61</v>
      </c>
      <c r="R2772" s="13" t="s">
        <v>62</v>
      </c>
      <c r="S2772" s="13" t="s">
        <v>50</v>
      </c>
      <c r="T2772" s="13" t="s">
        <v>212</v>
      </c>
      <c r="U2772" s="13" t="s">
        <v>213</v>
      </c>
      <c r="V2772" s="13" t="s">
        <v>214</v>
      </c>
      <c r="W2772" s="13" t="s">
        <v>64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  <c r="AU2772" s="22" t="s">
        <v>3240</v>
      </c>
    </row>
    <row r="2773" spans="1:47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47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767</v>
      </c>
      <c r="K2773" s="155" t="s">
        <v>759</v>
      </c>
      <c r="L2773" s="17" t="s">
        <v>92</v>
      </c>
      <c r="M2773" s="13" t="s">
        <v>60</v>
      </c>
      <c r="N2773" s="13">
        <v>1</v>
      </c>
      <c r="O2773" s="13"/>
      <c r="P2773" s="33" t="str">
        <f t="shared" si="817"/>
        <v>MAIN UNIT</v>
      </c>
      <c r="Q2773" s="13" t="s">
        <v>61</v>
      </c>
      <c r="R2773" s="13" t="s">
        <v>62</v>
      </c>
      <c r="S2773" s="13" t="s">
        <v>50</v>
      </c>
      <c r="T2773" s="13" t="s">
        <v>212</v>
      </c>
      <c r="U2773" s="13" t="s">
        <v>213</v>
      </c>
      <c r="V2773" s="13" t="s">
        <v>214</v>
      </c>
      <c r="W2773" s="13" t="s">
        <v>64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  <c r="AU2773" s="22" t="s">
        <v>3240</v>
      </c>
    </row>
    <row r="2774" spans="1:47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47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830</v>
      </c>
      <c r="K2774" s="155" t="s">
        <v>759</v>
      </c>
      <c r="L2774" s="17" t="s">
        <v>92</v>
      </c>
      <c r="M2774" s="13" t="s">
        <v>60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61</v>
      </c>
      <c r="R2774" s="13" t="s">
        <v>62</v>
      </c>
      <c r="S2774" s="13" t="s">
        <v>50</v>
      </c>
      <c r="T2774" s="13" t="s">
        <v>212</v>
      </c>
      <c r="U2774" s="13" t="s">
        <v>213</v>
      </c>
      <c r="V2774" s="13" t="s">
        <v>831</v>
      </c>
      <c r="W2774" s="13" t="s">
        <v>703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  <c r="AU2774" s="22" t="s">
        <v>3240</v>
      </c>
    </row>
    <row r="2775" spans="1:47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47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830</v>
      </c>
      <c r="K2775" s="155" t="s">
        <v>759</v>
      </c>
      <c r="L2775" s="17" t="s">
        <v>92</v>
      </c>
      <c r="M2775" s="13" t="s">
        <v>60</v>
      </c>
      <c r="N2775" s="13">
        <v>1</v>
      </c>
      <c r="O2775" s="13"/>
      <c r="P2775" s="33" t="str">
        <f t="shared" si="834"/>
        <v>MAIN UNIT</v>
      </c>
      <c r="Q2775" s="13" t="s">
        <v>61</v>
      </c>
      <c r="R2775" s="13" t="s">
        <v>62</v>
      </c>
      <c r="S2775" s="13" t="s">
        <v>50</v>
      </c>
      <c r="T2775" s="13" t="s">
        <v>212</v>
      </c>
      <c r="U2775" s="13" t="s">
        <v>213</v>
      </c>
      <c r="V2775" s="13" t="s">
        <v>831</v>
      </c>
      <c r="W2775" s="13" t="s">
        <v>703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  <c r="AU2775" s="22" t="s">
        <v>3240</v>
      </c>
    </row>
    <row r="2776" spans="1:47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47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832</v>
      </c>
      <c r="K2776" s="155" t="s">
        <v>759</v>
      </c>
      <c r="L2776" s="17" t="s">
        <v>67</v>
      </c>
      <c r="M2776" s="13" t="s">
        <v>60</v>
      </c>
      <c r="N2776" s="13">
        <v>1</v>
      </c>
      <c r="O2776" s="13"/>
      <c r="P2776" s="33" t="str">
        <f t="shared" si="834"/>
        <v>MAIN UNIT</v>
      </c>
      <c r="Q2776" s="13" t="s">
        <v>61</v>
      </c>
      <c r="R2776" s="13" t="s">
        <v>62</v>
      </c>
      <c r="S2776" s="13" t="s">
        <v>50</v>
      </c>
      <c r="T2776" s="13" t="s">
        <v>833</v>
      </c>
      <c r="U2776" s="13" t="s">
        <v>834</v>
      </c>
      <c r="V2776" s="13" t="s">
        <v>831</v>
      </c>
      <c r="W2776" s="13" t="s">
        <v>703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  <c r="AU2776" s="22" t="s">
        <v>3240</v>
      </c>
    </row>
    <row r="2777" spans="1:47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47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832</v>
      </c>
      <c r="K2777" s="155" t="s">
        <v>759</v>
      </c>
      <c r="L2777" s="17" t="s">
        <v>92</v>
      </c>
      <c r="M2777" s="13" t="s">
        <v>60</v>
      </c>
      <c r="N2777" s="13">
        <v>1</v>
      </c>
      <c r="O2777" s="13"/>
      <c r="P2777" s="33" t="str">
        <f t="shared" si="834"/>
        <v>MAIN UNIT</v>
      </c>
      <c r="Q2777" s="13" t="s">
        <v>61</v>
      </c>
      <c r="R2777" s="13" t="s">
        <v>62</v>
      </c>
      <c r="S2777" s="13" t="s">
        <v>50</v>
      </c>
      <c r="T2777" s="13" t="s">
        <v>833</v>
      </c>
      <c r="U2777" s="13" t="s">
        <v>834</v>
      </c>
      <c r="V2777" s="13" t="s">
        <v>831</v>
      </c>
      <c r="W2777" s="13" t="s">
        <v>703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  <c r="AU2777" s="22" t="s">
        <v>3240</v>
      </c>
    </row>
    <row r="2778" spans="1:47" s="12" customFormat="1">
      <c r="A2778" s="33" t="str">
        <f t="shared" si="820"/>
        <v>cancel</v>
      </c>
      <c r="B2778" s="152"/>
      <c r="C2778" s="152" t="s">
        <v>185</v>
      </c>
      <c r="D2778" s="33" t="str">
        <f t="shared" si="821"/>
        <v/>
      </c>
      <c r="E2778" s="33" t="s">
        <v>185</v>
      </c>
      <c r="F2778" s="13" t="s">
        <v>185</v>
      </c>
      <c r="G2778" s="152" t="s">
        <v>185</v>
      </c>
      <c r="H2778" s="155"/>
      <c r="I2778" s="33" t="str">
        <f t="shared" si="822"/>
        <v>Cancel</v>
      </c>
      <c r="J2778" s="186" t="s">
        <v>2671</v>
      </c>
      <c r="K2778" s="155" t="s">
        <v>759</v>
      </c>
      <c r="L2778" s="17" t="s">
        <v>67</v>
      </c>
      <c r="M2778" s="13" t="s">
        <v>60</v>
      </c>
      <c r="N2778" s="13">
        <v>1</v>
      </c>
      <c r="O2778" s="13"/>
      <c r="P2778" s="33" t="str">
        <f t="shared" si="834"/>
        <v>MAIN UNIT</v>
      </c>
      <c r="Q2778" s="13" t="s">
        <v>61</v>
      </c>
      <c r="R2778" s="13" t="s">
        <v>62</v>
      </c>
      <c r="S2778" s="13" t="s">
        <v>50</v>
      </c>
      <c r="T2778" s="13" t="s">
        <v>212</v>
      </c>
      <c r="U2778" s="13" t="s">
        <v>213</v>
      </c>
      <c r="V2778" s="13" t="s">
        <v>214</v>
      </c>
      <c r="W2778" s="13" t="s">
        <v>64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499582152.5142017</v>
      </c>
      <c r="AJ2778" s="19">
        <f t="shared" si="826"/>
        <v>59520528.679470733</v>
      </c>
      <c r="AK2778" s="20">
        <f t="shared" si="827"/>
        <v>0.11914062257814291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  <c r="AU2778" s="22" t="s">
        <v>3240</v>
      </c>
    </row>
    <row r="2779" spans="1:47" s="12" customFormat="1">
      <c r="A2779" s="33" t="str">
        <f t="shared" si="820"/>
        <v>cancel</v>
      </c>
      <c r="B2779" s="152"/>
      <c r="C2779" s="152" t="s">
        <v>185</v>
      </c>
      <c r="D2779" s="33" t="str">
        <f t="shared" si="821"/>
        <v/>
      </c>
      <c r="E2779" s="33" t="s">
        <v>185</v>
      </c>
      <c r="F2779" s="13" t="s">
        <v>185</v>
      </c>
      <c r="G2779" s="152" t="s">
        <v>185</v>
      </c>
      <c r="H2779" s="155"/>
      <c r="I2779" s="33" t="str">
        <f t="shared" si="822"/>
        <v>Cancel</v>
      </c>
      <c r="J2779" s="186" t="s">
        <v>2671</v>
      </c>
      <c r="K2779" s="155" t="s">
        <v>759</v>
      </c>
      <c r="L2779" s="17" t="s">
        <v>92</v>
      </c>
      <c r="M2779" s="13" t="s">
        <v>60</v>
      </c>
      <c r="N2779" s="13">
        <v>1</v>
      </c>
      <c r="O2779" s="13"/>
      <c r="P2779" s="33" t="str">
        <f t="shared" si="834"/>
        <v>MAIN UNIT</v>
      </c>
      <c r="Q2779" s="13" t="s">
        <v>61</v>
      </c>
      <c r="R2779" s="13" t="s">
        <v>62</v>
      </c>
      <c r="S2779" s="13" t="s">
        <v>50</v>
      </c>
      <c r="T2779" s="13" t="s">
        <v>212</v>
      </c>
      <c r="U2779" s="13" t="s">
        <v>213</v>
      </c>
      <c r="V2779" s="13" t="s">
        <v>214</v>
      </c>
      <c r="W2779" s="13" t="s">
        <v>64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499582152.5142017</v>
      </c>
      <c r="AJ2779" s="19">
        <f t="shared" si="826"/>
        <v>59520528.679470733</v>
      </c>
      <c r="AK2779" s="20">
        <f t="shared" si="827"/>
        <v>0.11914062257814291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  <c r="AU2779" s="22" t="s">
        <v>3240</v>
      </c>
    </row>
    <row r="2780" spans="1:47" s="12" customFormat="1">
      <c r="A2780" s="33" t="str">
        <f t="shared" si="820"/>
        <v>cancel</v>
      </c>
      <c r="B2780" s="152"/>
      <c r="C2780" s="152" t="s">
        <v>185</v>
      </c>
      <c r="D2780" s="33" t="str">
        <f t="shared" si="821"/>
        <v/>
      </c>
      <c r="E2780" s="33" t="s">
        <v>185</v>
      </c>
      <c r="F2780" s="13" t="s">
        <v>185</v>
      </c>
      <c r="G2780" s="152" t="s">
        <v>185</v>
      </c>
      <c r="H2780" s="155"/>
      <c r="I2780" s="33" t="str">
        <f t="shared" si="822"/>
        <v>Cancel</v>
      </c>
      <c r="J2780" s="186" t="s">
        <v>2672</v>
      </c>
      <c r="K2780" s="155" t="s">
        <v>759</v>
      </c>
      <c r="L2780" s="17" t="s">
        <v>67</v>
      </c>
      <c r="M2780" s="13" t="s">
        <v>60</v>
      </c>
      <c r="N2780" s="13">
        <v>1</v>
      </c>
      <c r="O2780" s="13"/>
      <c r="P2780" s="33" t="str">
        <f t="shared" si="834"/>
        <v>MAIN UNIT</v>
      </c>
      <c r="Q2780" s="13" t="s">
        <v>61</v>
      </c>
      <c r="R2780" s="13" t="s">
        <v>62</v>
      </c>
      <c r="S2780" s="13" t="s">
        <v>50</v>
      </c>
      <c r="T2780" s="13" t="s">
        <v>212</v>
      </c>
      <c r="U2780" s="13" t="s">
        <v>213</v>
      </c>
      <c r="V2780" s="13" t="s">
        <v>214</v>
      </c>
      <c r="W2780" s="13" t="s">
        <v>64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499582152.5142017</v>
      </c>
      <c r="AJ2780" s="19">
        <f t="shared" si="826"/>
        <v>59520528.679470733</v>
      </c>
      <c r="AK2780" s="20">
        <f t="shared" si="827"/>
        <v>0.11914062257814291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  <c r="AU2780" s="22" t="s">
        <v>3240</v>
      </c>
    </row>
    <row r="2781" spans="1:47" s="12" customFormat="1">
      <c r="A2781" s="33" t="str">
        <f t="shared" si="820"/>
        <v>cancel</v>
      </c>
      <c r="B2781" s="152"/>
      <c r="C2781" s="152" t="s">
        <v>185</v>
      </c>
      <c r="D2781" s="33" t="str">
        <f t="shared" si="821"/>
        <v/>
      </c>
      <c r="E2781" s="33" t="s">
        <v>185</v>
      </c>
      <c r="F2781" s="13" t="s">
        <v>185</v>
      </c>
      <c r="G2781" s="152" t="s">
        <v>185</v>
      </c>
      <c r="H2781" s="155"/>
      <c r="I2781" s="33" t="str">
        <f t="shared" si="822"/>
        <v>Cancel</v>
      </c>
      <c r="J2781" s="186" t="s">
        <v>2672</v>
      </c>
      <c r="K2781" s="155" t="s">
        <v>759</v>
      </c>
      <c r="L2781" s="17" t="s">
        <v>92</v>
      </c>
      <c r="M2781" s="13" t="s">
        <v>60</v>
      </c>
      <c r="N2781" s="13">
        <v>2</v>
      </c>
      <c r="O2781" s="13"/>
      <c r="P2781" s="33" t="str">
        <f t="shared" si="834"/>
        <v>MAIN UNIT</v>
      </c>
      <c r="Q2781" s="13" t="s">
        <v>61</v>
      </c>
      <c r="R2781" s="13" t="s">
        <v>62</v>
      </c>
      <c r="S2781" s="13" t="s">
        <v>50</v>
      </c>
      <c r="T2781" s="13" t="s">
        <v>212</v>
      </c>
      <c r="U2781" s="13" t="s">
        <v>213</v>
      </c>
      <c r="V2781" s="13" t="s">
        <v>214</v>
      </c>
      <c r="W2781" s="13" t="s">
        <v>64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499582152.5142017</v>
      </c>
      <c r="AJ2781" s="19">
        <f t="shared" si="826"/>
        <v>59520528.679470733</v>
      </c>
      <c r="AK2781" s="20">
        <f t="shared" si="827"/>
        <v>0.11914062257814291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  <c r="AU2781" s="22" t="s">
        <v>3240</v>
      </c>
    </row>
    <row r="2782" spans="1:47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41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353</v>
      </c>
      <c r="K2782" s="155" t="s">
        <v>354</v>
      </c>
      <c r="L2782" s="17" t="s">
        <v>100</v>
      </c>
      <c r="M2782" s="13" t="s">
        <v>60</v>
      </c>
      <c r="N2782" s="13">
        <v>1</v>
      </c>
      <c r="O2782" s="13"/>
      <c r="P2782" s="33" t="str">
        <f t="shared" si="834"/>
        <v>MAIN UNIT</v>
      </c>
      <c r="Q2782" s="13" t="s">
        <v>68</v>
      </c>
      <c r="R2782" s="13" t="s">
        <v>62</v>
      </c>
      <c r="S2782" s="13" t="s">
        <v>50</v>
      </c>
      <c r="T2782" s="13" t="s">
        <v>212</v>
      </c>
      <c r="U2782" s="13" t="s">
        <v>213</v>
      </c>
      <c r="V2782" s="13" t="s">
        <v>355</v>
      </c>
      <c r="W2782" s="13" t="s">
        <v>64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  <c r="AU2782" s="22" t="s">
        <v>3240</v>
      </c>
    </row>
    <row r="2783" spans="1:47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41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356</v>
      </c>
      <c r="K2783" s="155" t="s">
        <v>354</v>
      </c>
      <c r="L2783" s="17" t="s">
        <v>100</v>
      </c>
      <c r="M2783" s="13" t="s">
        <v>60</v>
      </c>
      <c r="N2783" s="13">
        <v>1</v>
      </c>
      <c r="O2783" s="13"/>
      <c r="P2783" s="33" t="str">
        <f t="shared" si="834"/>
        <v>MAIN UNIT</v>
      </c>
      <c r="Q2783" s="13" t="s">
        <v>68</v>
      </c>
      <c r="R2783" s="13" t="s">
        <v>62</v>
      </c>
      <c r="S2783" s="13" t="s">
        <v>50</v>
      </c>
      <c r="T2783" s="13" t="s">
        <v>212</v>
      </c>
      <c r="U2783" s="13" t="s">
        <v>213</v>
      </c>
      <c r="V2783" s="13" t="s">
        <v>355</v>
      </c>
      <c r="W2783" s="13" t="s">
        <v>64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  <c r="AU2783" s="22" t="s">
        <v>3240</v>
      </c>
    </row>
    <row r="2784" spans="1:47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53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1706</v>
      </c>
      <c r="K2784" s="155" t="s">
        <v>1707</v>
      </c>
      <c r="L2784" s="17" t="s">
        <v>92</v>
      </c>
      <c r="M2784" s="13" t="s">
        <v>60</v>
      </c>
      <c r="N2784" s="13">
        <v>1</v>
      </c>
      <c r="O2784" s="13"/>
      <c r="P2784" s="33" t="str">
        <f t="shared" si="834"/>
        <v>MAIN UNIT</v>
      </c>
      <c r="Q2784" s="13" t="s">
        <v>61</v>
      </c>
      <c r="R2784" s="13" t="s">
        <v>62</v>
      </c>
      <c r="S2784" s="13" t="s">
        <v>49</v>
      </c>
      <c r="T2784" s="13" t="s">
        <v>78</v>
      </c>
      <c r="U2784" s="13" t="s">
        <v>79</v>
      </c>
      <c r="V2784" s="13" t="s">
        <v>121</v>
      </c>
      <c r="W2784" s="13" t="s">
        <v>109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  <c r="AU2784" s="22" t="s">
        <v>3751</v>
      </c>
    </row>
    <row r="2785" spans="1:47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53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1706</v>
      </c>
      <c r="K2785" s="155" t="s">
        <v>1707</v>
      </c>
      <c r="L2785" s="17" t="s">
        <v>92</v>
      </c>
      <c r="M2785" s="13" t="s">
        <v>60</v>
      </c>
      <c r="N2785" s="13">
        <v>1</v>
      </c>
      <c r="O2785" s="13"/>
      <c r="P2785" s="33" t="str">
        <f t="shared" si="834"/>
        <v>MAIN UNIT</v>
      </c>
      <c r="Q2785" s="13" t="s">
        <v>61</v>
      </c>
      <c r="R2785" s="13" t="s">
        <v>62</v>
      </c>
      <c r="S2785" s="13" t="s">
        <v>49</v>
      </c>
      <c r="T2785" s="13" t="s">
        <v>78</v>
      </c>
      <c r="U2785" s="13" t="s">
        <v>79</v>
      </c>
      <c r="V2785" s="13" t="s">
        <v>121</v>
      </c>
      <c r="W2785" s="13" t="s">
        <v>109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  <c r="AU2785" s="22" t="s">
        <v>3751</v>
      </c>
    </row>
    <row r="2786" spans="1:47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53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1706</v>
      </c>
      <c r="K2786" s="155" t="s">
        <v>1707</v>
      </c>
      <c r="L2786" s="17" t="s">
        <v>92</v>
      </c>
      <c r="M2786" s="13" t="s">
        <v>60</v>
      </c>
      <c r="N2786" s="13">
        <v>1</v>
      </c>
      <c r="O2786" s="13"/>
      <c r="P2786" s="33" t="str">
        <f t="shared" si="834"/>
        <v>MAIN UNIT</v>
      </c>
      <c r="Q2786" s="13" t="s">
        <v>61</v>
      </c>
      <c r="R2786" s="13" t="s">
        <v>62</v>
      </c>
      <c r="S2786" s="13" t="s">
        <v>49</v>
      </c>
      <c r="T2786" s="13" t="s">
        <v>78</v>
      </c>
      <c r="U2786" s="13" t="s">
        <v>79</v>
      </c>
      <c r="V2786" s="13" t="s">
        <v>121</v>
      </c>
      <c r="W2786" s="13" t="s">
        <v>109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  <c r="AU2786" s="22" t="s">
        <v>3751</v>
      </c>
    </row>
    <row r="2787" spans="1:47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53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1706</v>
      </c>
      <c r="K2787" s="155" t="s">
        <v>1707</v>
      </c>
      <c r="L2787" s="17" t="s">
        <v>67</v>
      </c>
      <c r="M2787" s="13" t="s">
        <v>60</v>
      </c>
      <c r="N2787" s="13">
        <v>1</v>
      </c>
      <c r="O2787" s="13"/>
      <c r="P2787" s="33" t="str">
        <f t="shared" si="834"/>
        <v>MAIN UNIT</v>
      </c>
      <c r="Q2787" s="13" t="s">
        <v>61</v>
      </c>
      <c r="R2787" s="13" t="s">
        <v>62</v>
      </c>
      <c r="S2787" s="13" t="s">
        <v>49</v>
      </c>
      <c r="T2787" s="13" t="s">
        <v>78</v>
      </c>
      <c r="U2787" s="13" t="s">
        <v>79</v>
      </c>
      <c r="V2787" s="13" t="s">
        <v>121</v>
      </c>
      <c r="W2787" s="13" t="s">
        <v>109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  <c r="AU2787" s="22" t="s">
        <v>3751</v>
      </c>
    </row>
    <row r="2788" spans="1:47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53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1706</v>
      </c>
      <c r="K2788" s="155" t="s">
        <v>1707</v>
      </c>
      <c r="L2788" s="17" t="s">
        <v>67</v>
      </c>
      <c r="M2788" s="13" t="s">
        <v>60</v>
      </c>
      <c r="N2788" s="13">
        <v>1</v>
      </c>
      <c r="O2788" s="13"/>
      <c r="P2788" s="33" t="str">
        <f t="shared" si="834"/>
        <v>MAIN UNIT</v>
      </c>
      <c r="Q2788" s="13" t="s">
        <v>61</v>
      </c>
      <c r="R2788" s="13" t="s">
        <v>62</v>
      </c>
      <c r="S2788" s="13" t="s">
        <v>49</v>
      </c>
      <c r="T2788" s="13" t="s">
        <v>78</v>
      </c>
      <c r="U2788" s="13" t="s">
        <v>79</v>
      </c>
      <c r="V2788" s="13" t="s">
        <v>121</v>
      </c>
      <c r="W2788" s="13" t="s">
        <v>109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  <c r="AU2788" s="22" t="s">
        <v>3751</v>
      </c>
    </row>
    <row r="2789" spans="1:47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53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1706</v>
      </c>
      <c r="K2789" s="155" t="s">
        <v>1707</v>
      </c>
      <c r="L2789" s="17" t="s">
        <v>67</v>
      </c>
      <c r="M2789" s="13" t="s">
        <v>60</v>
      </c>
      <c r="N2789" s="13">
        <v>1</v>
      </c>
      <c r="O2789" s="13"/>
      <c r="P2789" s="33" t="str">
        <f t="shared" si="834"/>
        <v>MAIN UNIT</v>
      </c>
      <c r="Q2789" s="13" t="s">
        <v>61</v>
      </c>
      <c r="R2789" s="13" t="s">
        <v>62</v>
      </c>
      <c r="S2789" s="13" t="s">
        <v>49</v>
      </c>
      <c r="T2789" s="13" t="s">
        <v>78</v>
      </c>
      <c r="U2789" s="13" t="s">
        <v>79</v>
      </c>
      <c r="V2789" s="13" t="s">
        <v>121</v>
      </c>
      <c r="W2789" s="13" t="s">
        <v>109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  <c r="AU2789" s="22" t="s">
        <v>3751</v>
      </c>
    </row>
    <row r="2790" spans="1:47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3402</v>
      </c>
      <c r="K2790" s="29" t="s">
        <v>1970</v>
      </c>
      <c r="L2790" s="17" t="s">
        <v>92</v>
      </c>
      <c r="M2790" s="22" t="s">
        <v>60</v>
      </c>
      <c r="N2790" s="22">
        <v>1</v>
      </c>
      <c r="O2790" s="22"/>
      <c r="P2790" s="33" t="str">
        <f t="shared" si="834"/>
        <v>MAIN UNIT</v>
      </c>
      <c r="Q2790" s="13" t="s">
        <v>61</v>
      </c>
      <c r="R2790" s="22" t="s">
        <v>62</v>
      </c>
      <c r="S2790" s="22" t="s">
        <v>49</v>
      </c>
      <c r="T2790" s="22" t="s">
        <v>78</v>
      </c>
      <c r="U2790" s="22" t="s">
        <v>3405</v>
      </c>
      <c r="V2790" s="22" t="s">
        <v>121</v>
      </c>
      <c r="W2790" s="22" t="s">
        <v>109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  <c r="AU2790" s="22" t="s">
        <v>3752</v>
      </c>
    </row>
    <row r="2791" spans="1:47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185</v>
      </c>
      <c r="G2791" s="152" t="s">
        <v>185</v>
      </c>
      <c r="H2791" s="29"/>
      <c r="I2791" s="33" t="str">
        <f t="shared" si="822"/>
        <v>Cancel</v>
      </c>
      <c r="J2791" s="188" t="s">
        <v>3173</v>
      </c>
      <c r="K2791" s="29" t="s">
        <v>3174</v>
      </c>
      <c r="L2791" s="17" t="s">
        <v>67</v>
      </c>
      <c r="M2791" s="22" t="s">
        <v>60</v>
      </c>
      <c r="N2791" s="22">
        <v>1</v>
      </c>
      <c r="O2791" s="22"/>
      <c r="P2791" s="33" t="str">
        <f t="shared" si="834"/>
        <v>MAIN UNIT</v>
      </c>
      <c r="Q2791" s="13" t="s">
        <v>68</v>
      </c>
      <c r="R2791" s="22" t="s">
        <v>62</v>
      </c>
      <c r="S2791" s="22" t="s">
        <v>49</v>
      </c>
      <c r="T2791" s="22" t="s">
        <v>1071</v>
      </c>
      <c r="U2791" s="22" t="s">
        <v>2110</v>
      </c>
      <c r="V2791" s="22" t="s">
        <v>121</v>
      </c>
      <c r="W2791" s="22" t="s">
        <v>64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499582152.5142017</v>
      </c>
      <c r="AJ2791" s="27">
        <f t="shared" si="826"/>
        <v>59520528.679470733</v>
      </c>
      <c r="AK2791" s="28">
        <f t="shared" si="827"/>
        <v>0.11914062257814291</v>
      </c>
      <c r="AL2791" s="24"/>
      <c r="AM2791" s="24"/>
      <c r="AN2791" s="24"/>
      <c r="AO2791" s="24"/>
      <c r="AP2791" s="28" t="str">
        <f t="shared" si="828"/>
        <v>CancelCancel</v>
      </c>
      <c r="AQ2791" s="28" t="str">
        <f t="shared" si="829"/>
        <v>CancelCancelRMB</v>
      </c>
      <c r="AR2791" s="206" t="str">
        <f t="shared" si="830"/>
        <v>YAMAHA_Mounter</v>
      </c>
      <c r="AS2791" s="22" t="str">
        <f t="shared" si="831"/>
        <v/>
      </c>
      <c r="AT2791" s="24" t="str">
        <f t="shared" si="832"/>
        <v/>
      </c>
      <c r="AU2791" s="22" t="s">
        <v>3757</v>
      </c>
    </row>
    <row r="2792" spans="1:47" s="12" customFormat="1">
      <c r="A2792" s="33" t="str">
        <f t="shared" si="820"/>
        <v>cancel</v>
      </c>
      <c r="B2792" s="152"/>
      <c r="C2792" s="152" t="s">
        <v>185</v>
      </c>
      <c r="D2792" s="33" t="str">
        <f t="shared" si="821"/>
        <v/>
      </c>
      <c r="E2792" s="33" t="s">
        <v>185</v>
      </c>
      <c r="F2792" s="13" t="s">
        <v>185</v>
      </c>
      <c r="G2792" s="152" t="s">
        <v>185</v>
      </c>
      <c r="H2792" s="155"/>
      <c r="I2792" s="33" t="str">
        <f t="shared" si="822"/>
        <v>Cancel</v>
      </c>
      <c r="J2792" s="186" t="s">
        <v>2734</v>
      </c>
      <c r="K2792" s="155" t="s">
        <v>2735</v>
      </c>
      <c r="L2792" s="17" t="s">
        <v>92</v>
      </c>
      <c r="M2792" s="13" t="s">
        <v>60</v>
      </c>
      <c r="N2792" s="13">
        <v>1</v>
      </c>
      <c r="O2792" s="13"/>
      <c r="P2792" s="33" t="str">
        <f t="shared" si="834"/>
        <v>MAIN UNIT</v>
      </c>
      <c r="Q2792" s="13" t="s">
        <v>68</v>
      </c>
      <c r="R2792" s="13" t="s">
        <v>62</v>
      </c>
      <c r="S2792" s="13" t="s">
        <v>49</v>
      </c>
      <c r="T2792" s="13" t="s">
        <v>249</v>
      </c>
      <c r="U2792" s="13" t="s">
        <v>79</v>
      </c>
      <c r="V2792" s="13" t="s">
        <v>80</v>
      </c>
      <c r="W2792" s="13" t="s">
        <v>109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499582152.5142017</v>
      </c>
      <c r="AJ2792" s="19">
        <f t="shared" si="826"/>
        <v>59520528.679470733</v>
      </c>
      <c r="AK2792" s="20">
        <f t="shared" si="827"/>
        <v>0.11914062257814291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  <c r="AU2792" s="22" t="s">
        <v>3751</v>
      </c>
    </row>
    <row r="2793" spans="1:47" s="12" customFormat="1">
      <c r="A2793" s="33" t="str">
        <f t="shared" si="820"/>
        <v>cancel</v>
      </c>
      <c r="B2793" s="152"/>
      <c r="C2793" s="152" t="s">
        <v>185</v>
      </c>
      <c r="D2793" s="33" t="str">
        <f t="shared" si="821"/>
        <v/>
      </c>
      <c r="E2793" s="33" t="s">
        <v>185</v>
      </c>
      <c r="F2793" s="13" t="s">
        <v>185</v>
      </c>
      <c r="G2793" s="152" t="s">
        <v>185</v>
      </c>
      <c r="H2793" s="155"/>
      <c r="I2793" s="33" t="str">
        <f t="shared" si="822"/>
        <v>Cancel</v>
      </c>
      <c r="J2793" s="186" t="s">
        <v>2736</v>
      </c>
      <c r="K2793" s="155" t="s">
        <v>2735</v>
      </c>
      <c r="L2793" s="17" t="s">
        <v>67</v>
      </c>
      <c r="M2793" s="13" t="s">
        <v>60</v>
      </c>
      <c r="N2793" s="13">
        <v>1</v>
      </c>
      <c r="O2793" s="13"/>
      <c r="P2793" s="33" t="str">
        <f t="shared" si="834"/>
        <v>MAIN UNIT</v>
      </c>
      <c r="Q2793" s="13" t="s">
        <v>68</v>
      </c>
      <c r="R2793" s="13" t="s">
        <v>62</v>
      </c>
      <c r="S2793" s="13" t="s">
        <v>49</v>
      </c>
      <c r="T2793" s="13" t="s">
        <v>249</v>
      </c>
      <c r="U2793" s="13" t="s">
        <v>79</v>
      </c>
      <c r="V2793" s="13" t="s">
        <v>80</v>
      </c>
      <c r="W2793" s="13" t="s">
        <v>109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499582152.5142017</v>
      </c>
      <c r="AJ2793" s="19">
        <f t="shared" si="826"/>
        <v>59520528.679470733</v>
      </c>
      <c r="AK2793" s="20">
        <f t="shared" si="827"/>
        <v>0.11914062257814291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  <c r="AU2793" s="22" t="s">
        <v>3751</v>
      </c>
    </row>
    <row r="2794" spans="1:47" s="12" customFormat="1">
      <c r="A2794" s="33" t="str">
        <f t="shared" si="820"/>
        <v>cancel</v>
      </c>
      <c r="B2794" s="152"/>
      <c r="C2794" s="152" t="s">
        <v>185</v>
      </c>
      <c r="D2794" s="33" t="str">
        <f t="shared" si="821"/>
        <v/>
      </c>
      <c r="E2794" s="33" t="s">
        <v>185</v>
      </c>
      <c r="F2794" s="13" t="s">
        <v>185</v>
      </c>
      <c r="G2794" s="152" t="s">
        <v>185</v>
      </c>
      <c r="H2794" s="155"/>
      <c r="I2794" s="33" t="str">
        <f t="shared" si="822"/>
        <v>Cancel</v>
      </c>
      <c r="J2794" s="186" t="s">
        <v>2734</v>
      </c>
      <c r="K2794" s="155" t="s">
        <v>2735</v>
      </c>
      <c r="L2794" s="17" t="s">
        <v>92</v>
      </c>
      <c r="M2794" s="13" t="s">
        <v>60</v>
      </c>
      <c r="N2794" s="13">
        <v>2</v>
      </c>
      <c r="O2794" s="13"/>
      <c r="P2794" s="33" t="str">
        <f t="shared" si="834"/>
        <v>MAIN UNIT</v>
      </c>
      <c r="Q2794" s="13" t="s">
        <v>68</v>
      </c>
      <c r="R2794" s="13" t="s">
        <v>62</v>
      </c>
      <c r="S2794" s="13" t="s">
        <v>49</v>
      </c>
      <c r="T2794" s="13" t="s">
        <v>249</v>
      </c>
      <c r="U2794" s="13" t="s">
        <v>79</v>
      </c>
      <c r="V2794" s="13" t="s">
        <v>80</v>
      </c>
      <c r="W2794" s="13" t="s">
        <v>109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499582152.5142017</v>
      </c>
      <c r="AJ2794" s="19">
        <f t="shared" si="826"/>
        <v>59520528.679470733</v>
      </c>
      <c r="AK2794" s="20">
        <f t="shared" si="827"/>
        <v>0.11914062257814291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  <c r="AU2794" s="22" t="s">
        <v>3751</v>
      </c>
    </row>
    <row r="2795" spans="1:47" s="12" customFormat="1">
      <c r="A2795" s="33" t="str">
        <f t="shared" si="820"/>
        <v>cancel</v>
      </c>
      <c r="B2795" s="152"/>
      <c r="C2795" s="152" t="s">
        <v>185</v>
      </c>
      <c r="D2795" s="33" t="str">
        <f t="shared" si="821"/>
        <v/>
      </c>
      <c r="E2795" s="33" t="s">
        <v>185</v>
      </c>
      <c r="F2795" s="13" t="s">
        <v>185</v>
      </c>
      <c r="G2795" s="152" t="s">
        <v>185</v>
      </c>
      <c r="H2795" s="155"/>
      <c r="I2795" s="33" t="str">
        <f t="shared" si="822"/>
        <v>Cancel</v>
      </c>
      <c r="J2795" s="186" t="s">
        <v>2734</v>
      </c>
      <c r="K2795" s="155" t="s">
        <v>2735</v>
      </c>
      <c r="L2795" s="17" t="s">
        <v>92</v>
      </c>
      <c r="M2795" s="13" t="s">
        <v>60</v>
      </c>
      <c r="N2795" s="13">
        <v>3</v>
      </c>
      <c r="O2795" s="13"/>
      <c r="P2795" s="33" t="str">
        <f t="shared" si="834"/>
        <v>MAIN UNIT</v>
      </c>
      <c r="Q2795" s="13" t="s">
        <v>68</v>
      </c>
      <c r="R2795" s="13" t="s">
        <v>62</v>
      </c>
      <c r="S2795" s="13" t="s">
        <v>49</v>
      </c>
      <c r="T2795" s="13" t="s">
        <v>249</v>
      </c>
      <c r="U2795" s="13" t="s">
        <v>79</v>
      </c>
      <c r="V2795" s="13" t="s">
        <v>80</v>
      </c>
      <c r="W2795" s="13" t="s">
        <v>109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499582152.5142017</v>
      </c>
      <c r="AJ2795" s="19">
        <f t="shared" si="826"/>
        <v>59520528.679470733</v>
      </c>
      <c r="AK2795" s="20">
        <f t="shared" si="827"/>
        <v>0.11914062257814291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  <c r="AU2795" s="22" t="s">
        <v>3751</v>
      </c>
    </row>
    <row r="2796" spans="1:47" s="12" customFormat="1">
      <c r="A2796" s="33" t="str">
        <f t="shared" si="820"/>
        <v>cancel</v>
      </c>
      <c r="B2796" s="152"/>
      <c r="C2796" s="152" t="s">
        <v>185</v>
      </c>
      <c r="D2796" s="33" t="str">
        <f t="shared" si="821"/>
        <v/>
      </c>
      <c r="E2796" s="33" t="s">
        <v>185</v>
      </c>
      <c r="F2796" s="13" t="s">
        <v>185</v>
      </c>
      <c r="G2796" s="152" t="s">
        <v>185</v>
      </c>
      <c r="H2796" s="155"/>
      <c r="I2796" s="33" t="str">
        <f t="shared" si="822"/>
        <v>Cancel</v>
      </c>
      <c r="J2796" s="186" t="s">
        <v>2734</v>
      </c>
      <c r="K2796" s="155" t="s">
        <v>2735</v>
      </c>
      <c r="L2796" s="17" t="s">
        <v>67</v>
      </c>
      <c r="M2796" s="13" t="s">
        <v>60</v>
      </c>
      <c r="N2796" s="13">
        <v>1</v>
      </c>
      <c r="O2796" s="13"/>
      <c r="P2796" s="33" t="str">
        <f t="shared" si="834"/>
        <v>MAIN UNIT</v>
      </c>
      <c r="Q2796" s="13" t="s">
        <v>68</v>
      </c>
      <c r="R2796" s="13" t="s">
        <v>62</v>
      </c>
      <c r="S2796" s="13" t="s">
        <v>49</v>
      </c>
      <c r="T2796" s="13" t="s">
        <v>249</v>
      </c>
      <c r="U2796" s="13" t="s">
        <v>79</v>
      </c>
      <c r="V2796" s="13" t="s">
        <v>80</v>
      </c>
      <c r="W2796" s="13" t="s">
        <v>109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499582152.5142017</v>
      </c>
      <c r="AJ2796" s="19">
        <f t="shared" si="826"/>
        <v>59520528.679470733</v>
      </c>
      <c r="AK2796" s="20">
        <f t="shared" si="827"/>
        <v>0.11914062257814291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  <c r="AU2796" s="22" t="s">
        <v>3751</v>
      </c>
    </row>
    <row r="2797" spans="1:47" s="12" customFormat="1">
      <c r="A2797" s="33" t="str">
        <f t="shared" si="820"/>
        <v>cancel</v>
      </c>
      <c r="B2797" s="152"/>
      <c r="C2797" s="152" t="s">
        <v>185</v>
      </c>
      <c r="D2797" s="33" t="str">
        <f t="shared" si="821"/>
        <v/>
      </c>
      <c r="E2797" s="33" t="s">
        <v>185</v>
      </c>
      <c r="F2797" s="13" t="s">
        <v>185</v>
      </c>
      <c r="G2797" s="152" t="s">
        <v>185</v>
      </c>
      <c r="H2797" s="155"/>
      <c r="I2797" s="33" t="str">
        <f t="shared" si="822"/>
        <v>Cancel</v>
      </c>
      <c r="J2797" s="186" t="s">
        <v>2734</v>
      </c>
      <c r="K2797" s="155" t="s">
        <v>2735</v>
      </c>
      <c r="L2797" s="17" t="s">
        <v>67</v>
      </c>
      <c r="M2797" s="13" t="s">
        <v>60</v>
      </c>
      <c r="N2797" s="13">
        <v>2</v>
      </c>
      <c r="O2797" s="13"/>
      <c r="P2797" s="33" t="str">
        <f t="shared" si="834"/>
        <v>MAIN UNIT</v>
      </c>
      <c r="Q2797" s="13" t="s">
        <v>68</v>
      </c>
      <c r="R2797" s="13" t="s">
        <v>62</v>
      </c>
      <c r="S2797" s="13" t="s">
        <v>49</v>
      </c>
      <c r="T2797" s="13" t="s">
        <v>249</v>
      </c>
      <c r="U2797" s="13" t="s">
        <v>79</v>
      </c>
      <c r="V2797" s="13" t="s">
        <v>80</v>
      </c>
      <c r="W2797" s="13" t="s">
        <v>109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499582152.5142017</v>
      </c>
      <c r="AJ2797" s="19">
        <f t="shared" si="826"/>
        <v>59520528.679470733</v>
      </c>
      <c r="AK2797" s="20">
        <f t="shared" si="827"/>
        <v>0.11914062257814291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  <c r="AU2797" s="22" t="s">
        <v>3751</v>
      </c>
    </row>
    <row r="2798" spans="1:47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185</v>
      </c>
      <c r="F2798" s="13" t="s">
        <v>185</v>
      </c>
      <c r="G2798" s="152" t="s">
        <v>185</v>
      </c>
      <c r="H2798" s="155"/>
      <c r="I2798" s="33" t="str">
        <f t="shared" si="822"/>
        <v>Cancel</v>
      </c>
      <c r="J2798" s="186" t="s">
        <v>2624</v>
      </c>
      <c r="K2798" s="155" t="s">
        <v>2625</v>
      </c>
      <c r="L2798" s="17" t="s">
        <v>92</v>
      </c>
      <c r="M2798" s="13" t="s">
        <v>60</v>
      </c>
      <c r="N2798" s="13">
        <v>1</v>
      </c>
      <c r="O2798" s="13"/>
      <c r="P2798" s="33" t="str">
        <f t="shared" si="834"/>
        <v>MAIN UNIT</v>
      </c>
      <c r="Q2798" s="13" t="s">
        <v>61</v>
      </c>
      <c r="R2798" s="13" t="s">
        <v>62</v>
      </c>
      <c r="S2798" s="13" t="s">
        <v>49</v>
      </c>
      <c r="T2798" s="13" t="s">
        <v>78</v>
      </c>
      <c r="U2798" s="13" t="s">
        <v>79</v>
      </c>
      <c r="V2798" s="13" t="s">
        <v>80</v>
      </c>
      <c r="W2798" s="13" t="s">
        <v>109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499582152.5142017</v>
      </c>
      <c r="AJ2798" s="19">
        <f t="shared" si="826"/>
        <v>59520528.679470733</v>
      </c>
      <c r="AK2798" s="20">
        <f t="shared" si="827"/>
        <v>0.11914062257814291</v>
      </c>
      <c r="AL2798" s="17"/>
      <c r="AM2798" s="17"/>
      <c r="AN2798" s="17"/>
      <c r="AO2798" s="17" t="s">
        <v>2626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  <c r="AU2798" s="22" t="s">
        <v>3751</v>
      </c>
    </row>
    <row r="2799" spans="1:47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185</v>
      </c>
      <c r="F2799" s="13" t="s">
        <v>185</v>
      </c>
      <c r="G2799" s="152" t="s">
        <v>185</v>
      </c>
      <c r="H2799" s="155"/>
      <c r="I2799" s="33" t="str">
        <f t="shared" si="822"/>
        <v>Cancel</v>
      </c>
      <c r="J2799" s="186" t="s">
        <v>2624</v>
      </c>
      <c r="K2799" s="155" t="s">
        <v>2625</v>
      </c>
      <c r="L2799" s="17" t="s">
        <v>92</v>
      </c>
      <c r="M2799" s="13" t="s">
        <v>60</v>
      </c>
      <c r="N2799" s="13">
        <v>1</v>
      </c>
      <c r="O2799" s="13"/>
      <c r="P2799" s="33" t="str">
        <f t="shared" si="834"/>
        <v>MAIN UNIT</v>
      </c>
      <c r="Q2799" s="13" t="s">
        <v>61</v>
      </c>
      <c r="R2799" s="13" t="s">
        <v>62</v>
      </c>
      <c r="S2799" s="13" t="s">
        <v>49</v>
      </c>
      <c r="T2799" s="13" t="s">
        <v>78</v>
      </c>
      <c r="U2799" s="13" t="s">
        <v>79</v>
      </c>
      <c r="V2799" s="13" t="s">
        <v>80</v>
      </c>
      <c r="W2799" s="13" t="s">
        <v>109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499582152.5142017</v>
      </c>
      <c r="AJ2799" s="19">
        <f t="shared" si="826"/>
        <v>59520528.679470733</v>
      </c>
      <c r="AK2799" s="20">
        <f t="shared" si="827"/>
        <v>0.11914062257814291</v>
      </c>
      <c r="AL2799" s="17"/>
      <c r="AM2799" s="17"/>
      <c r="AN2799" s="17"/>
      <c r="AO2799" s="17" t="s">
        <v>2626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  <c r="AU2799" s="22" t="s">
        <v>3751</v>
      </c>
    </row>
    <row r="2800" spans="1:47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185</v>
      </c>
      <c r="F2800" s="13" t="s">
        <v>185</v>
      </c>
      <c r="G2800" s="152" t="s">
        <v>185</v>
      </c>
      <c r="H2800" s="155"/>
      <c r="I2800" s="33" t="str">
        <f t="shared" si="822"/>
        <v>Cancel</v>
      </c>
      <c r="J2800" s="186" t="s">
        <v>2624</v>
      </c>
      <c r="K2800" s="155" t="s">
        <v>2625</v>
      </c>
      <c r="L2800" s="17" t="s">
        <v>67</v>
      </c>
      <c r="M2800" s="13" t="s">
        <v>60</v>
      </c>
      <c r="N2800" s="13">
        <v>1</v>
      </c>
      <c r="O2800" s="13"/>
      <c r="P2800" s="33" t="str">
        <f t="shared" si="834"/>
        <v>MAIN UNIT</v>
      </c>
      <c r="Q2800" s="13" t="s">
        <v>61</v>
      </c>
      <c r="R2800" s="13" t="s">
        <v>62</v>
      </c>
      <c r="S2800" s="13" t="s">
        <v>49</v>
      </c>
      <c r="T2800" s="13" t="s">
        <v>78</v>
      </c>
      <c r="U2800" s="13" t="s">
        <v>79</v>
      </c>
      <c r="V2800" s="13" t="s">
        <v>80</v>
      </c>
      <c r="W2800" s="13" t="s">
        <v>109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499582152.5142017</v>
      </c>
      <c r="AJ2800" s="19">
        <f t="shared" si="826"/>
        <v>59520528.679470733</v>
      </c>
      <c r="AK2800" s="20">
        <f t="shared" si="827"/>
        <v>0.11914062257814291</v>
      </c>
      <c r="AL2800" s="17"/>
      <c r="AM2800" s="17"/>
      <c r="AN2800" s="17"/>
      <c r="AO2800" s="17" t="s">
        <v>2626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  <c r="AU2800" s="22" t="s">
        <v>3751</v>
      </c>
    </row>
    <row r="2801" spans="1:47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185</v>
      </c>
      <c r="F2801" s="13" t="s">
        <v>185</v>
      </c>
      <c r="G2801" s="152" t="s">
        <v>185</v>
      </c>
      <c r="H2801" s="155"/>
      <c r="I2801" s="33" t="str">
        <f t="shared" si="822"/>
        <v>Cancel</v>
      </c>
      <c r="J2801" s="186" t="s">
        <v>1627</v>
      </c>
      <c r="K2801" s="155" t="s">
        <v>1628</v>
      </c>
      <c r="L2801" s="17" t="s">
        <v>67</v>
      </c>
      <c r="M2801" s="13" t="s">
        <v>60</v>
      </c>
      <c r="N2801" s="13">
        <v>1</v>
      </c>
      <c r="O2801" s="13"/>
      <c r="P2801" s="33" t="str">
        <f t="shared" si="834"/>
        <v>MAIN UNIT</v>
      </c>
      <c r="Q2801" s="13" t="s">
        <v>68</v>
      </c>
      <c r="R2801" s="13" t="s">
        <v>62</v>
      </c>
      <c r="S2801" s="13" t="s">
        <v>49</v>
      </c>
      <c r="T2801" s="13" t="s">
        <v>78</v>
      </c>
      <c r="U2801" s="13" t="s">
        <v>79</v>
      </c>
      <c r="V2801" s="13" t="s">
        <v>1629</v>
      </c>
      <c r="W2801" s="13" t="s">
        <v>109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499582152.5142017</v>
      </c>
      <c r="AJ2801" s="19">
        <f t="shared" si="826"/>
        <v>59520528.679470733</v>
      </c>
      <c r="AK2801" s="20">
        <f t="shared" si="827"/>
        <v>0.11914062257814291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  <c r="AU2801" s="22" t="s">
        <v>3751</v>
      </c>
    </row>
    <row r="2802" spans="1:47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55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2372</v>
      </c>
      <c r="K2802" s="155" t="s">
        <v>2373</v>
      </c>
      <c r="L2802" s="17" t="s">
        <v>67</v>
      </c>
      <c r="M2802" s="13" t="s">
        <v>60</v>
      </c>
      <c r="N2802" s="13">
        <v>1</v>
      </c>
      <c r="O2802" s="13"/>
      <c r="P2802" s="33" t="str">
        <f t="shared" si="834"/>
        <v>MAIN UNIT</v>
      </c>
      <c r="Q2802" s="13" t="s">
        <v>61</v>
      </c>
      <c r="R2802" s="13" t="s">
        <v>62</v>
      </c>
      <c r="S2802" s="13" t="s">
        <v>50</v>
      </c>
      <c r="T2802" s="13" t="s">
        <v>2374</v>
      </c>
      <c r="U2802" s="13" t="s">
        <v>70</v>
      </c>
      <c r="V2802" s="13" t="s">
        <v>71</v>
      </c>
      <c r="W2802" s="13" t="s">
        <v>64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  <c r="AU2802" s="22" t="s">
        <v>3240</v>
      </c>
    </row>
    <row r="2803" spans="1:47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53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1755</v>
      </c>
      <c r="K2803" s="155" t="s">
        <v>1756</v>
      </c>
      <c r="L2803" s="17" t="s">
        <v>67</v>
      </c>
      <c r="M2803" s="13" t="s">
        <v>60</v>
      </c>
      <c r="N2803" s="13">
        <v>1</v>
      </c>
      <c r="O2803" s="13"/>
      <c r="P2803" s="33" t="str">
        <f t="shared" si="834"/>
        <v>MAIN UNIT</v>
      </c>
      <c r="Q2803" s="13" t="s">
        <v>68</v>
      </c>
      <c r="R2803" s="13" t="s">
        <v>62</v>
      </c>
      <c r="S2803" s="13" t="s">
        <v>50</v>
      </c>
      <c r="T2803" s="13" t="s">
        <v>212</v>
      </c>
      <c r="U2803" s="13" t="s">
        <v>70</v>
      </c>
      <c r="V2803" s="13" t="s">
        <v>71</v>
      </c>
      <c r="W2803" s="13" t="s">
        <v>64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  <c r="AU2803" s="22" t="s">
        <v>3240</v>
      </c>
    </row>
    <row r="2804" spans="1:47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53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1843</v>
      </c>
      <c r="K2804" s="155" t="s">
        <v>1844</v>
      </c>
      <c r="L2804" s="17" t="s">
        <v>92</v>
      </c>
      <c r="M2804" s="13" t="s">
        <v>60</v>
      </c>
      <c r="N2804" s="13">
        <v>1</v>
      </c>
      <c r="O2804" s="13"/>
      <c r="P2804" s="33" t="str">
        <f t="shared" si="834"/>
        <v>MAIN UNIT</v>
      </c>
      <c r="Q2804" s="13" t="s">
        <v>61</v>
      </c>
      <c r="R2804" s="13" t="s">
        <v>62</v>
      </c>
      <c r="S2804" s="13" t="s">
        <v>49</v>
      </c>
      <c r="T2804" s="13" t="s">
        <v>78</v>
      </c>
      <c r="U2804" s="13" t="s">
        <v>79</v>
      </c>
      <c r="V2804" s="13" t="s">
        <v>1002</v>
      </c>
      <c r="W2804" s="13" t="s">
        <v>109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  <c r="AU2804" s="22" t="s">
        <v>3752</v>
      </c>
    </row>
    <row r="2805" spans="1:47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53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1843</v>
      </c>
      <c r="K2805" s="155" t="s">
        <v>1844</v>
      </c>
      <c r="L2805" s="17" t="s">
        <v>92</v>
      </c>
      <c r="M2805" s="13" t="s">
        <v>60</v>
      </c>
      <c r="N2805" s="13">
        <v>1</v>
      </c>
      <c r="O2805" s="13"/>
      <c r="P2805" s="33" t="str">
        <f t="shared" si="834"/>
        <v>MAIN UNIT</v>
      </c>
      <c r="Q2805" s="13" t="s">
        <v>61</v>
      </c>
      <c r="R2805" s="13" t="s">
        <v>62</v>
      </c>
      <c r="S2805" s="13" t="s">
        <v>49</v>
      </c>
      <c r="T2805" s="13" t="s">
        <v>78</v>
      </c>
      <c r="U2805" s="13" t="s">
        <v>79</v>
      </c>
      <c r="V2805" s="13" t="s">
        <v>1002</v>
      </c>
      <c r="W2805" s="13" t="s">
        <v>109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  <c r="AU2805" s="22" t="s">
        <v>3752</v>
      </c>
    </row>
    <row r="2806" spans="1:47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47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876</v>
      </c>
      <c r="K2806" s="155" t="s">
        <v>877</v>
      </c>
      <c r="L2806" s="17" t="s">
        <v>92</v>
      </c>
      <c r="M2806" s="13" t="s">
        <v>60</v>
      </c>
      <c r="N2806" s="13">
        <v>1</v>
      </c>
      <c r="O2806" s="13"/>
      <c r="P2806" s="33" t="str">
        <f t="shared" si="834"/>
        <v>MAIN UNIT</v>
      </c>
      <c r="Q2806" s="13" t="s">
        <v>61</v>
      </c>
      <c r="R2806" s="13" t="s">
        <v>701</v>
      </c>
      <c r="S2806" s="13" t="s">
        <v>750</v>
      </c>
      <c r="T2806" s="13" t="s">
        <v>78</v>
      </c>
      <c r="U2806" s="13" t="s">
        <v>79</v>
      </c>
      <c r="V2806" s="13" t="s">
        <v>63</v>
      </c>
      <c r="W2806" s="13" t="s">
        <v>109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  <c r="AU2806" s="22" t="s">
        <v>3752</v>
      </c>
    </row>
    <row r="2807" spans="1:47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47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876</v>
      </c>
      <c r="K2807" s="155" t="s">
        <v>877</v>
      </c>
      <c r="L2807" s="17" t="s">
        <v>92</v>
      </c>
      <c r="M2807" s="13" t="s">
        <v>60</v>
      </c>
      <c r="N2807" s="13">
        <v>1</v>
      </c>
      <c r="O2807" s="13"/>
      <c r="P2807" s="33" t="str">
        <f t="shared" si="834"/>
        <v>MAIN UNIT</v>
      </c>
      <c r="Q2807" s="13" t="s">
        <v>61</v>
      </c>
      <c r="R2807" s="13" t="s">
        <v>701</v>
      </c>
      <c r="S2807" s="13" t="s">
        <v>750</v>
      </c>
      <c r="T2807" s="13" t="s">
        <v>78</v>
      </c>
      <c r="U2807" s="13" t="s">
        <v>79</v>
      </c>
      <c r="V2807" s="13" t="s">
        <v>63</v>
      </c>
      <c r="W2807" s="13" t="s">
        <v>109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  <c r="AU2807" s="22" t="s">
        <v>3752</v>
      </c>
    </row>
    <row r="2808" spans="1:47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47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939</v>
      </c>
      <c r="K2808" s="155" t="s">
        <v>940</v>
      </c>
      <c r="L2808" s="17" t="s">
        <v>92</v>
      </c>
      <c r="M2808" s="13" t="s">
        <v>60</v>
      </c>
      <c r="N2808" s="13">
        <v>2</v>
      </c>
      <c r="O2808" s="13"/>
      <c r="P2808" s="33" t="str">
        <f t="shared" si="834"/>
        <v>MAIN UNIT</v>
      </c>
      <c r="Q2808" s="13" t="s">
        <v>61</v>
      </c>
      <c r="R2808" s="13" t="s">
        <v>62</v>
      </c>
      <c r="S2808" s="13" t="s">
        <v>49</v>
      </c>
      <c r="T2808" s="13" t="s">
        <v>78</v>
      </c>
      <c r="U2808" s="13" t="s">
        <v>79</v>
      </c>
      <c r="V2808" s="13" t="s">
        <v>131</v>
      </c>
      <c r="W2808" s="13" t="s">
        <v>64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  <c r="AU2808" s="22" t="s">
        <v>3752</v>
      </c>
    </row>
    <row r="2809" spans="1:47" s="12" customFormat="1">
      <c r="A2809" s="33" t="str">
        <f t="shared" si="820"/>
        <v>cancel</v>
      </c>
      <c r="B2809" s="152"/>
      <c r="C2809" s="152" t="s">
        <v>185</v>
      </c>
      <c r="D2809" s="33" t="str">
        <f t="shared" si="821"/>
        <v/>
      </c>
      <c r="E2809" s="33" t="s">
        <v>185</v>
      </c>
      <c r="F2809" s="13" t="s">
        <v>185</v>
      </c>
      <c r="G2809" s="152" t="s">
        <v>185</v>
      </c>
      <c r="H2809" s="155"/>
      <c r="I2809" s="33" t="str">
        <f t="shared" si="822"/>
        <v>Cancel</v>
      </c>
      <c r="J2809" s="186" t="s">
        <v>2650</v>
      </c>
      <c r="K2809" s="155" t="s">
        <v>2651</v>
      </c>
      <c r="L2809" s="17" t="s">
        <v>92</v>
      </c>
      <c r="M2809" s="13" t="s">
        <v>60</v>
      </c>
      <c r="N2809" s="13">
        <v>1</v>
      </c>
      <c r="O2809" s="13"/>
      <c r="P2809" s="33" t="str">
        <f t="shared" si="834"/>
        <v>MAIN UNIT</v>
      </c>
      <c r="Q2809" s="13" t="s">
        <v>61</v>
      </c>
      <c r="R2809" s="13" t="s">
        <v>538</v>
      </c>
      <c r="S2809" s="13" t="s">
        <v>49</v>
      </c>
      <c r="T2809" s="13" t="s">
        <v>78</v>
      </c>
      <c r="U2809" s="13" t="s">
        <v>79</v>
      </c>
      <c r="V2809" s="13" t="s">
        <v>63</v>
      </c>
      <c r="W2809" s="13" t="s">
        <v>109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499582152.5142017</v>
      </c>
      <c r="AJ2809" s="19">
        <f t="shared" si="826"/>
        <v>59520528.679470733</v>
      </c>
      <c r="AK2809" s="20">
        <f t="shared" si="827"/>
        <v>0.11914062257814291</v>
      </c>
      <c r="AL2809" s="17"/>
      <c r="AM2809" s="17"/>
      <c r="AN2809" s="17"/>
      <c r="AO2809" s="17" t="s">
        <v>185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  <c r="AU2809" s="22" t="s">
        <v>3752</v>
      </c>
    </row>
    <row r="2810" spans="1:47" s="12" customFormat="1">
      <c r="A2810" s="33" t="str">
        <f t="shared" si="820"/>
        <v>cancel</v>
      </c>
      <c r="B2810" s="152"/>
      <c r="C2810" s="152" t="s">
        <v>185</v>
      </c>
      <c r="D2810" s="33" t="str">
        <f t="shared" si="821"/>
        <v/>
      </c>
      <c r="E2810" s="33" t="s">
        <v>185</v>
      </c>
      <c r="F2810" s="13" t="s">
        <v>185</v>
      </c>
      <c r="G2810" s="152" t="s">
        <v>185</v>
      </c>
      <c r="H2810" s="155"/>
      <c r="I2810" s="33" t="str">
        <f t="shared" si="822"/>
        <v>Cancel</v>
      </c>
      <c r="J2810" s="186" t="s">
        <v>2650</v>
      </c>
      <c r="K2810" s="155" t="s">
        <v>2651</v>
      </c>
      <c r="L2810" s="17" t="s">
        <v>92</v>
      </c>
      <c r="M2810" s="13" t="s">
        <v>60</v>
      </c>
      <c r="N2810" s="13">
        <v>1</v>
      </c>
      <c r="O2810" s="13"/>
      <c r="P2810" s="33" t="str">
        <f t="shared" si="834"/>
        <v>MAIN UNIT</v>
      </c>
      <c r="Q2810" s="13" t="s">
        <v>61</v>
      </c>
      <c r="R2810" s="13" t="s">
        <v>538</v>
      </c>
      <c r="S2810" s="13" t="s">
        <v>49</v>
      </c>
      <c r="T2810" s="13" t="s">
        <v>78</v>
      </c>
      <c r="U2810" s="13" t="s">
        <v>79</v>
      </c>
      <c r="V2810" s="13" t="s">
        <v>63</v>
      </c>
      <c r="W2810" s="13" t="s">
        <v>109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499582152.5142017</v>
      </c>
      <c r="AJ2810" s="19">
        <f t="shared" si="826"/>
        <v>59520528.679470733</v>
      </c>
      <c r="AK2810" s="20">
        <f t="shared" si="827"/>
        <v>0.11914062257814291</v>
      </c>
      <c r="AL2810" s="17"/>
      <c r="AM2810" s="17"/>
      <c r="AN2810" s="17"/>
      <c r="AO2810" s="17" t="s">
        <v>185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  <c r="AU2810" s="22" t="s">
        <v>3752</v>
      </c>
    </row>
    <row r="2811" spans="1:47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53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1607</v>
      </c>
      <c r="K2811" s="155" t="s">
        <v>1608</v>
      </c>
      <c r="L2811" s="17" t="s">
        <v>92</v>
      </c>
      <c r="M2811" s="13" t="s">
        <v>60</v>
      </c>
      <c r="N2811" s="13">
        <v>1</v>
      </c>
      <c r="O2811" s="13"/>
      <c r="P2811" s="33" t="str">
        <f t="shared" si="834"/>
        <v>MAIN UNIT</v>
      </c>
      <c r="Q2811" s="13" t="s">
        <v>68</v>
      </c>
      <c r="R2811" s="13" t="s">
        <v>62</v>
      </c>
      <c r="S2811" s="13" t="s">
        <v>49</v>
      </c>
      <c r="T2811" s="13" t="s">
        <v>78</v>
      </c>
      <c r="U2811" s="13" t="s">
        <v>79</v>
      </c>
      <c r="V2811" s="13" t="s">
        <v>715</v>
      </c>
      <c r="W2811" s="13" t="s">
        <v>64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  <c r="AU2811" s="22" t="s">
        <v>3750</v>
      </c>
    </row>
    <row r="2812" spans="1:47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53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1607</v>
      </c>
      <c r="K2812" s="155" t="s">
        <v>1608</v>
      </c>
      <c r="L2812" s="17" t="s">
        <v>67</v>
      </c>
      <c r="M2812" s="13" t="s">
        <v>60</v>
      </c>
      <c r="N2812" s="13">
        <v>1</v>
      </c>
      <c r="O2812" s="13"/>
      <c r="P2812" s="33" t="str">
        <f t="shared" si="834"/>
        <v>MAIN UNIT</v>
      </c>
      <c r="Q2812" s="13" t="s">
        <v>68</v>
      </c>
      <c r="R2812" s="13" t="s">
        <v>62</v>
      </c>
      <c r="S2812" s="13" t="s">
        <v>49</v>
      </c>
      <c r="T2812" s="13" t="s">
        <v>78</v>
      </c>
      <c r="U2812" s="13" t="s">
        <v>79</v>
      </c>
      <c r="V2812" s="13" t="s">
        <v>715</v>
      </c>
      <c r="W2812" s="13" t="s">
        <v>64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  <c r="AU2812" s="22" t="s">
        <v>3750</v>
      </c>
    </row>
    <row r="2813" spans="1:47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53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1813</v>
      </c>
      <c r="K2813" s="155" t="s">
        <v>1814</v>
      </c>
      <c r="L2813" s="17" t="s">
        <v>92</v>
      </c>
      <c r="M2813" s="13" t="s">
        <v>60</v>
      </c>
      <c r="N2813" s="13">
        <v>1</v>
      </c>
      <c r="O2813" s="13"/>
      <c r="P2813" s="33" t="str">
        <f t="shared" si="834"/>
        <v>MAIN UNIT</v>
      </c>
      <c r="Q2813" s="13" t="s">
        <v>68</v>
      </c>
      <c r="R2813" s="13" t="s">
        <v>62</v>
      </c>
      <c r="S2813" s="13" t="s">
        <v>49</v>
      </c>
      <c r="T2813" s="13" t="s">
        <v>78</v>
      </c>
      <c r="U2813" s="13" t="s">
        <v>79</v>
      </c>
      <c r="V2813" s="13" t="s">
        <v>715</v>
      </c>
      <c r="W2813" s="13" t="s">
        <v>64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  <c r="AU2813" s="22" t="s">
        <v>3750</v>
      </c>
    </row>
    <row r="2814" spans="1:47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48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1184</v>
      </c>
      <c r="K2814" s="155" t="s">
        <v>1185</v>
      </c>
      <c r="L2814" s="17" t="s">
        <v>92</v>
      </c>
      <c r="M2814" s="13" t="s">
        <v>60</v>
      </c>
      <c r="N2814" s="13">
        <v>1</v>
      </c>
      <c r="O2814" s="13"/>
      <c r="P2814" s="33" t="str">
        <f t="shared" si="834"/>
        <v>MAIN UNIT</v>
      </c>
      <c r="Q2814" s="13" t="s">
        <v>61</v>
      </c>
      <c r="R2814" s="13" t="s">
        <v>62</v>
      </c>
      <c r="S2814" s="13" t="s">
        <v>49</v>
      </c>
      <c r="T2814" s="13" t="s">
        <v>78</v>
      </c>
      <c r="U2814" s="13" t="s">
        <v>79</v>
      </c>
      <c r="V2814" s="13" t="s">
        <v>1186</v>
      </c>
      <c r="W2814" s="13" t="s">
        <v>109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  <c r="AU2814" s="22" t="s">
        <v>3751</v>
      </c>
    </row>
    <row r="2815" spans="1:47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48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1184</v>
      </c>
      <c r="K2815" s="155" t="s">
        <v>1185</v>
      </c>
      <c r="L2815" s="17" t="s">
        <v>67</v>
      </c>
      <c r="M2815" s="13" t="s">
        <v>60</v>
      </c>
      <c r="N2815" s="13">
        <v>1</v>
      </c>
      <c r="O2815" s="13"/>
      <c r="P2815" s="33" t="str">
        <f t="shared" si="834"/>
        <v>MAIN UNIT</v>
      </c>
      <c r="Q2815" s="13" t="s">
        <v>61</v>
      </c>
      <c r="R2815" s="13" t="s">
        <v>62</v>
      </c>
      <c r="S2815" s="13" t="s">
        <v>49</v>
      </c>
      <c r="T2815" s="13" t="s">
        <v>78</v>
      </c>
      <c r="U2815" s="13" t="s">
        <v>79</v>
      </c>
      <c r="V2815" s="13" t="s">
        <v>1186</v>
      </c>
      <c r="W2815" s="13" t="s">
        <v>109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  <c r="AU2815" s="22" t="s">
        <v>3751</v>
      </c>
    </row>
    <row r="2816" spans="1:47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48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1184</v>
      </c>
      <c r="K2816" s="155" t="s">
        <v>1185</v>
      </c>
      <c r="L2816" s="17" t="s">
        <v>67</v>
      </c>
      <c r="M2816" s="13" t="s">
        <v>60</v>
      </c>
      <c r="N2816" s="13">
        <v>1</v>
      </c>
      <c r="O2816" s="13"/>
      <c r="P2816" s="33" t="str">
        <f t="shared" si="834"/>
        <v>MAIN UNIT</v>
      </c>
      <c r="Q2816" s="13" t="s">
        <v>61</v>
      </c>
      <c r="R2816" s="13" t="s">
        <v>62</v>
      </c>
      <c r="S2816" s="13" t="s">
        <v>49</v>
      </c>
      <c r="T2816" s="13" t="s">
        <v>78</v>
      </c>
      <c r="U2816" s="13" t="s">
        <v>79</v>
      </c>
      <c r="V2816" s="13" t="s">
        <v>1186</v>
      </c>
      <c r="W2816" s="13" t="s">
        <v>109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  <c r="AU2816" s="22" t="s">
        <v>3751</v>
      </c>
    </row>
    <row r="2817" spans="1:47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54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2258</v>
      </c>
      <c r="K2817" s="155" t="s">
        <v>2259</v>
      </c>
      <c r="L2817" s="17" t="s">
        <v>293</v>
      </c>
      <c r="M2817" s="13" t="s">
        <v>60</v>
      </c>
      <c r="N2817" s="13">
        <v>1</v>
      </c>
      <c r="O2817" s="13"/>
      <c r="P2817" s="33" t="str">
        <f t="shared" si="834"/>
        <v>MAIN UNIT</v>
      </c>
      <c r="Q2817" s="13" t="s">
        <v>61</v>
      </c>
      <c r="R2817" s="13" t="s">
        <v>62</v>
      </c>
      <c r="S2817" s="13" t="s">
        <v>49</v>
      </c>
      <c r="T2817" s="13" t="s">
        <v>78</v>
      </c>
      <c r="U2817" s="13" t="s">
        <v>79</v>
      </c>
      <c r="V2817" s="13" t="s">
        <v>126</v>
      </c>
      <c r="W2817" s="13" t="s">
        <v>64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  <c r="AU2817" s="22" t="s">
        <v>3757</v>
      </c>
    </row>
    <row r="2818" spans="1:47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54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2258</v>
      </c>
      <c r="K2818" s="155" t="s">
        <v>2259</v>
      </c>
      <c r="L2818" s="17" t="s">
        <v>293</v>
      </c>
      <c r="M2818" s="13" t="s">
        <v>60</v>
      </c>
      <c r="N2818" s="13">
        <v>1</v>
      </c>
      <c r="O2818" s="13"/>
      <c r="P2818" s="33" t="str">
        <f t="shared" si="834"/>
        <v>MAIN UNIT</v>
      </c>
      <c r="Q2818" s="13" t="s">
        <v>61</v>
      </c>
      <c r="R2818" s="13" t="s">
        <v>62</v>
      </c>
      <c r="S2818" s="13" t="s">
        <v>49</v>
      </c>
      <c r="T2818" s="13" t="s">
        <v>78</v>
      </c>
      <c r="U2818" s="13" t="s">
        <v>79</v>
      </c>
      <c r="V2818" s="13" t="s">
        <v>126</v>
      </c>
      <c r="W2818" s="13" t="s">
        <v>64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  <c r="AU2818" s="22" t="s">
        <v>3757</v>
      </c>
    </row>
    <row r="2819" spans="1:47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55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2490</v>
      </c>
      <c r="K2819" s="155" t="s">
        <v>2259</v>
      </c>
      <c r="L2819" s="17" t="s">
        <v>293</v>
      </c>
      <c r="M2819" s="13" t="s">
        <v>60</v>
      </c>
      <c r="N2819" s="13">
        <v>1</v>
      </c>
      <c r="O2819" s="13"/>
      <c r="P2819" s="33" t="str">
        <f t="shared" si="834"/>
        <v>MAIN UNIT</v>
      </c>
      <c r="Q2819" s="13" t="s">
        <v>61</v>
      </c>
      <c r="R2819" s="13" t="s">
        <v>62</v>
      </c>
      <c r="S2819" s="13" t="s">
        <v>49</v>
      </c>
      <c r="T2819" s="13" t="s">
        <v>78</v>
      </c>
      <c r="U2819" s="13" t="s">
        <v>79</v>
      </c>
      <c r="V2819" s="13" t="s">
        <v>131</v>
      </c>
      <c r="W2819" s="13" t="s">
        <v>64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  <c r="AU2819" s="22" t="s">
        <v>3757</v>
      </c>
    </row>
    <row r="2820" spans="1:47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55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2490</v>
      </c>
      <c r="K2820" s="155" t="s">
        <v>2259</v>
      </c>
      <c r="L2820" s="17" t="s">
        <v>293</v>
      </c>
      <c r="M2820" s="13" t="s">
        <v>60</v>
      </c>
      <c r="N2820" s="13">
        <v>1</v>
      </c>
      <c r="O2820" s="13"/>
      <c r="P2820" s="33" t="str">
        <f t="shared" si="834"/>
        <v>MAIN UNIT</v>
      </c>
      <c r="Q2820" s="13" t="s">
        <v>61</v>
      </c>
      <c r="R2820" s="13" t="s">
        <v>62</v>
      </c>
      <c r="S2820" s="13" t="s">
        <v>49</v>
      </c>
      <c r="T2820" s="13" t="s">
        <v>78</v>
      </c>
      <c r="U2820" s="13" t="s">
        <v>79</v>
      </c>
      <c r="V2820" s="13" t="s">
        <v>131</v>
      </c>
      <c r="W2820" s="13" t="s">
        <v>64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  <c r="AU2820" s="22" t="s">
        <v>3757</v>
      </c>
    </row>
    <row r="2821" spans="1:47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55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2490</v>
      </c>
      <c r="K2821" s="155" t="s">
        <v>2259</v>
      </c>
      <c r="L2821" s="17" t="s">
        <v>293</v>
      </c>
      <c r="M2821" s="13" t="s">
        <v>60</v>
      </c>
      <c r="N2821" s="13">
        <v>1</v>
      </c>
      <c r="O2821" s="13"/>
      <c r="P2821" s="33" t="str">
        <f t="shared" si="834"/>
        <v>MAIN UNIT</v>
      </c>
      <c r="Q2821" s="13" t="s">
        <v>61</v>
      </c>
      <c r="R2821" s="13" t="s">
        <v>62</v>
      </c>
      <c r="S2821" s="13" t="s">
        <v>49</v>
      </c>
      <c r="T2821" s="13" t="s">
        <v>78</v>
      </c>
      <c r="U2821" s="13" t="s">
        <v>79</v>
      </c>
      <c r="V2821" s="13" t="s">
        <v>131</v>
      </c>
      <c r="W2821" s="13" t="s">
        <v>64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  <c r="AU2821" s="22" t="s">
        <v>3757</v>
      </c>
    </row>
    <row r="2822" spans="1:47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41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858</v>
      </c>
      <c r="K2822" s="155" t="s">
        <v>859</v>
      </c>
      <c r="L2822" s="17" t="s">
        <v>77</v>
      </c>
      <c r="M2822" s="13" t="s">
        <v>60</v>
      </c>
      <c r="N2822" s="13">
        <v>1</v>
      </c>
      <c r="O2822" s="13"/>
      <c r="P2822" s="33" t="str">
        <f t="shared" si="834"/>
        <v>MAIN UNIT</v>
      </c>
      <c r="Q2822" s="13" t="s">
        <v>61</v>
      </c>
      <c r="R2822" s="13" t="s">
        <v>62</v>
      </c>
      <c r="S2822" s="13" t="s">
        <v>49</v>
      </c>
      <c r="T2822" s="13" t="s">
        <v>78</v>
      </c>
      <c r="U2822" s="13" t="s">
        <v>79</v>
      </c>
      <c r="V2822" s="13" t="s">
        <v>112</v>
      </c>
      <c r="W2822" s="13" t="s">
        <v>109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  <c r="AU2822" s="22" t="s">
        <v>3751</v>
      </c>
    </row>
    <row r="2823" spans="1:47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48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1347</v>
      </c>
      <c r="K2823" s="155" t="s">
        <v>1348</v>
      </c>
      <c r="L2823" s="17" t="s">
        <v>92</v>
      </c>
      <c r="M2823" s="13" t="s">
        <v>60</v>
      </c>
      <c r="N2823" s="13">
        <v>1</v>
      </c>
      <c r="O2823" s="13"/>
      <c r="P2823" s="33" t="str">
        <f t="shared" si="834"/>
        <v>MAIN UNIT</v>
      </c>
      <c r="Q2823" s="13" t="s">
        <v>61</v>
      </c>
      <c r="R2823" s="13" t="s">
        <v>62</v>
      </c>
      <c r="S2823" s="13" t="s">
        <v>49</v>
      </c>
      <c r="T2823" s="13" t="s">
        <v>78</v>
      </c>
      <c r="U2823" s="13" t="s">
        <v>263</v>
      </c>
      <c r="V2823" s="13" t="s">
        <v>134</v>
      </c>
      <c r="W2823" s="13" t="s">
        <v>109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  <c r="AU2823" s="22" t="s">
        <v>3751</v>
      </c>
    </row>
    <row r="2824" spans="1:47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48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1347</v>
      </c>
      <c r="K2824" s="155" t="s">
        <v>1348</v>
      </c>
      <c r="L2824" s="17" t="s">
        <v>92</v>
      </c>
      <c r="M2824" s="13" t="s">
        <v>60</v>
      </c>
      <c r="N2824" s="13">
        <v>1</v>
      </c>
      <c r="O2824" s="13"/>
      <c r="P2824" s="33" t="str">
        <f t="shared" si="834"/>
        <v>MAIN UNIT</v>
      </c>
      <c r="Q2824" s="13" t="s">
        <v>61</v>
      </c>
      <c r="R2824" s="13" t="s">
        <v>62</v>
      </c>
      <c r="S2824" s="13" t="s">
        <v>49</v>
      </c>
      <c r="T2824" s="13" t="s">
        <v>78</v>
      </c>
      <c r="U2824" s="13" t="s">
        <v>263</v>
      </c>
      <c r="V2824" s="13" t="s">
        <v>134</v>
      </c>
      <c r="W2824" s="13" t="s">
        <v>109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  <c r="AU2824" s="22" t="s">
        <v>3751</v>
      </c>
    </row>
    <row r="2825" spans="1:47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48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1349</v>
      </c>
      <c r="K2825" s="155" t="s">
        <v>1350</v>
      </c>
      <c r="L2825" s="17" t="s">
        <v>67</v>
      </c>
      <c r="M2825" s="13" t="s">
        <v>60</v>
      </c>
      <c r="N2825" s="13">
        <v>1</v>
      </c>
      <c r="O2825" s="13"/>
      <c r="P2825" s="33" t="str">
        <f t="shared" si="834"/>
        <v>MAIN UNIT</v>
      </c>
      <c r="Q2825" s="13" t="s">
        <v>61</v>
      </c>
      <c r="R2825" s="13" t="s">
        <v>62</v>
      </c>
      <c r="S2825" s="13" t="s">
        <v>49</v>
      </c>
      <c r="T2825" s="13" t="s">
        <v>78</v>
      </c>
      <c r="U2825" s="13" t="s">
        <v>79</v>
      </c>
      <c r="V2825" s="13" t="s">
        <v>1351</v>
      </c>
      <c r="W2825" s="13" t="s">
        <v>109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  <c r="AU2825" s="22" t="s">
        <v>3751</v>
      </c>
    </row>
    <row r="2826" spans="1:47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48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1352</v>
      </c>
      <c r="K2826" s="155" t="s">
        <v>1350</v>
      </c>
      <c r="L2826" s="17" t="s">
        <v>67</v>
      </c>
      <c r="M2826" s="13" t="s">
        <v>60</v>
      </c>
      <c r="N2826" s="13">
        <v>1</v>
      </c>
      <c r="O2826" s="13"/>
      <c r="P2826" s="33" t="str">
        <f t="shared" si="834"/>
        <v>MAIN UNIT</v>
      </c>
      <c r="Q2826" s="13" t="s">
        <v>61</v>
      </c>
      <c r="R2826" s="13" t="s">
        <v>62</v>
      </c>
      <c r="S2826" s="13" t="s">
        <v>49</v>
      </c>
      <c r="T2826" s="13" t="s">
        <v>78</v>
      </c>
      <c r="U2826" s="13" t="s">
        <v>263</v>
      </c>
      <c r="V2826" s="13" t="s">
        <v>134</v>
      </c>
      <c r="W2826" s="13" t="s">
        <v>109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  <c r="AU2826" s="22" t="s">
        <v>3751</v>
      </c>
    </row>
    <row r="2827" spans="1:47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48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1349</v>
      </c>
      <c r="K2827" s="155" t="s">
        <v>1350</v>
      </c>
      <c r="L2827" s="17" t="s">
        <v>67</v>
      </c>
      <c r="M2827" s="13" t="s">
        <v>60</v>
      </c>
      <c r="N2827" s="13">
        <v>1</v>
      </c>
      <c r="O2827" s="13"/>
      <c r="P2827" s="33" t="str">
        <f t="shared" si="834"/>
        <v>MAIN UNIT</v>
      </c>
      <c r="Q2827" s="13" t="s">
        <v>61</v>
      </c>
      <c r="R2827" s="13" t="s">
        <v>62</v>
      </c>
      <c r="S2827" s="13" t="s">
        <v>49</v>
      </c>
      <c r="T2827" s="13" t="s">
        <v>78</v>
      </c>
      <c r="U2827" s="13" t="s">
        <v>263</v>
      </c>
      <c r="V2827" s="13" t="s">
        <v>134</v>
      </c>
      <c r="W2827" s="13" t="s">
        <v>109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  <c r="AU2827" s="22" t="s">
        <v>3751</v>
      </c>
    </row>
    <row r="2828" spans="1:47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48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1349</v>
      </c>
      <c r="K2828" s="155" t="s">
        <v>1350</v>
      </c>
      <c r="L2828" s="17" t="s">
        <v>67</v>
      </c>
      <c r="M2828" s="13" t="s">
        <v>60</v>
      </c>
      <c r="N2828" s="13">
        <v>1</v>
      </c>
      <c r="O2828" s="13"/>
      <c r="P2828" s="33" t="str">
        <f t="shared" si="834"/>
        <v>MAIN UNIT</v>
      </c>
      <c r="Q2828" s="13" t="s">
        <v>61</v>
      </c>
      <c r="R2828" s="13" t="s">
        <v>62</v>
      </c>
      <c r="S2828" s="13" t="s">
        <v>49</v>
      </c>
      <c r="T2828" s="13" t="s">
        <v>78</v>
      </c>
      <c r="U2828" s="13" t="s">
        <v>263</v>
      </c>
      <c r="V2828" s="13" t="s">
        <v>134</v>
      </c>
      <c r="W2828" s="13" t="s">
        <v>109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  <c r="AU2828" s="22" t="s">
        <v>3751</v>
      </c>
    </row>
    <row r="2829" spans="1:47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48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1349</v>
      </c>
      <c r="K2829" s="155" t="s">
        <v>1350</v>
      </c>
      <c r="L2829" s="17" t="s">
        <v>67</v>
      </c>
      <c r="M2829" s="13" t="s">
        <v>60</v>
      </c>
      <c r="N2829" s="13">
        <v>1</v>
      </c>
      <c r="O2829" s="13"/>
      <c r="P2829" s="33" t="str">
        <f t="shared" si="834"/>
        <v>MAIN UNIT</v>
      </c>
      <c r="Q2829" s="13" t="s">
        <v>61</v>
      </c>
      <c r="R2829" s="13" t="s">
        <v>62</v>
      </c>
      <c r="S2829" s="13" t="s">
        <v>49</v>
      </c>
      <c r="T2829" s="13" t="s">
        <v>78</v>
      </c>
      <c r="U2829" s="13" t="s">
        <v>263</v>
      </c>
      <c r="V2829" s="13" t="s">
        <v>134</v>
      </c>
      <c r="W2829" s="13" t="s">
        <v>109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  <c r="AU2829" s="22" t="s">
        <v>3751</v>
      </c>
    </row>
    <row r="2830" spans="1:47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48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1347</v>
      </c>
      <c r="K2830" s="155" t="s">
        <v>1348</v>
      </c>
      <c r="L2830" s="17" t="s">
        <v>92</v>
      </c>
      <c r="M2830" s="13" t="s">
        <v>60</v>
      </c>
      <c r="N2830" s="13">
        <v>1</v>
      </c>
      <c r="O2830" s="13"/>
      <c r="P2830" s="33" t="str">
        <f t="shared" si="834"/>
        <v>MAIN UNIT</v>
      </c>
      <c r="Q2830" s="13" t="s">
        <v>68</v>
      </c>
      <c r="R2830" s="13" t="s">
        <v>62</v>
      </c>
      <c r="S2830" s="13" t="s">
        <v>49</v>
      </c>
      <c r="T2830" s="13" t="s">
        <v>78</v>
      </c>
      <c r="U2830" s="13" t="s">
        <v>263</v>
      </c>
      <c r="V2830" s="13" t="s">
        <v>134</v>
      </c>
      <c r="W2830" s="13" t="s">
        <v>109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  <c r="AU2830" s="22" t="s">
        <v>3751</v>
      </c>
    </row>
    <row r="2831" spans="1:47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48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1347</v>
      </c>
      <c r="K2831" s="155" t="s">
        <v>1348</v>
      </c>
      <c r="L2831" s="17" t="s">
        <v>92</v>
      </c>
      <c r="M2831" s="13" t="s">
        <v>60</v>
      </c>
      <c r="N2831" s="13">
        <v>1</v>
      </c>
      <c r="O2831" s="13"/>
      <c r="P2831" s="33" t="str">
        <f t="shared" si="834"/>
        <v>MAIN UNIT</v>
      </c>
      <c r="Q2831" s="13" t="s">
        <v>68</v>
      </c>
      <c r="R2831" s="13" t="s">
        <v>62</v>
      </c>
      <c r="S2831" s="13" t="s">
        <v>49</v>
      </c>
      <c r="T2831" s="13" t="s">
        <v>78</v>
      </c>
      <c r="U2831" s="13" t="s">
        <v>263</v>
      </c>
      <c r="V2831" s="13" t="s">
        <v>134</v>
      </c>
      <c r="W2831" s="13" t="s">
        <v>109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  <c r="AU2831" s="22" t="s">
        <v>3751</v>
      </c>
    </row>
    <row r="2832" spans="1:47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185</v>
      </c>
      <c r="F2832" s="13" t="s">
        <v>185</v>
      </c>
      <c r="G2832" s="152" t="s">
        <v>1622</v>
      </c>
      <c r="H2832" s="155"/>
      <c r="I2832" s="33" t="str">
        <f t="shared" si="840"/>
        <v>Cancel</v>
      </c>
      <c r="J2832" s="186" t="s">
        <v>1623</v>
      </c>
      <c r="K2832" s="155" t="s">
        <v>1350</v>
      </c>
      <c r="L2832" s="17" t="s">
        <v>67</v>
      </c>
      <c r="M2832" s="13" t="s">
        <v>60</v>
      </c>
      <c r="N2832" s="13">
        <v>1</v>
      </c>
      <c r="O2832" s="13"/>
      <c r="P2832" s="33" t="str">
        <f t="shared" si="834"/>
        <v>MAIN UNIT</v>
      </c>
      <c r="Q2832" s="13" t="s">
        <v>68</v>
      </c>
      <c r="R2832" s="13" t="s">
        <v>62</v>
      </c>
      <c r="S2832" s="13" t="s">
        <v>49</v>
      </c>
      <c r="T2832" s="13" t="s">
        <v>78</v>
      </c>
      <c r="U2832" s="13" t="s">
        <v>79</v>
      </c>
      <c r="V2832" s="13" t="s">
        <v>1351</v>
      </c>
      <c r="W2832" s="13" t="s">
        <v>109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499582152.5142017</v>
      </c>
      <c r="AJ2832" s="19">
        <f t="shared" si="844"/>
        <v>59520528.679470733</v>
      </c>
      <c r="AK2832" s="20">
        <f t="shared" si="845"/>
        <v>0.11914062257814291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  <c r="AU2832" s="22" t="s">
        <v>3751</v>
      </c>
    </row>
    <row r="2833" spans="1:47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185</v>
      </c>
      <c r="F2833" s="13" t="s">
        <v>185</v>
      </c>
      <c r="G2833" s="152" t="s">
        <v>1622</v>
      </c>
      <c r="H2833" s="155"/>
      <c r="I2833" s="33" t="str">
        <f t="shared" si="840"/>
        <v>Cancel</v>
      </c>
      <c r="J2833" s="186" t="s">
        <v>1623</v>
      </c>
      <c r="K2833" s="155" t="s">
        <v>1350</v>
      </c>
      <c r="L2833" s="17" t="s">
        <v>67</v>
      </c>
      <c r="M2833" s="13" t="s">
        <v>60</v>
      </c>
      <c r="N2833" s="13">
        <v>1</v>
      </c>
      <c r="O2833" s="13"/>
      <c r="P2833" s="33" t="str">
        <f t="shared" si="834"/>
        <v>MAIN UNIT</v>
      </c>
      <c r="Q2833" s="13" t="s">
        <v>68</v>
      </c>
      <c r="R2833" s="13" t="s">
        <v>62</v>
      </c>
      <c r="S2833" s="13" t="s">
        <v>49</v>
      </c>
      <c r="T2833" s="13" t="s">
        <v>78</v>
      </c>
      <c r="U2833" s="13" t="s">
        <v>1624</v>
      </c>
      <c r="V2833" s="13" t="s">
        <v>134</v>
      </c>
      <c r="W2833" s="13" t="s">
        <v>109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499582152.5142017</v>
      </c>
      <c r="AJ2833" s="19">
        <f t="shared" si="844"/>
        <v>59520528.679470733</v>
      </c>
      <c r="AK2833" s="20">
        <f t="shared" si="845"/>
        <v>0.11914062257814291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  <c r="AU2833" s="22" t="s">
        <v>3751</v>
      </c>
    </row>
    <row r="2834" spans="1:47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185</v>
      </c>
      <c r="F2834" s="13" t="s">
        <v>185</v>
      </c>
      <c r="G2834" s="152" t="s">
        <v>1622</v>
      </c>
      <c r="H2834" s="155"/>
      <c r="I2834" s="33" t="str">
        <f t="shared" si="840"/>
        <v>Cancel</v>
      </c>
      <c r="J2834" s="186" t="s">
        <v>1623</v>
      </c>
      <c r="K2834" s="155" t="s">
        <v>1350</v>
      </c>
      <c r="L2834" s="17" t="s">
        <v>67</v>
      </c>
      <c r="M2834" s="13" t="s">
        <v>60</v>
      </c>
      <c r="N2834" s="13">
        <v>1</v>
      </c>
      <c r="O2834" s="13"/>
      <c r="P2834" s="33" t="str">
        <f t="shared" si="834"/>
        <v>MAIN UNIT</v>
      </c>
      <c r="Q2834" s="13" t="s">
        <v>68</v>
      </c>
      <c r="R2834" s="13" t="s">
        <v>62</v>
      </c>
      <c r="S2834" s="13" t="s">
        <v>49</v>
      </c>
      <c r="T2834" s="13" t="s">
        <v>78</v>
      </c>
      <c r="U2834" s="13" t="s">
        <v>1624</v>
      </c>
      <c r="V2834" s="13" t="s">
        <v>134</v>
      </c>
      <c r="W2834" s="13" t="s">
        <v>109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499582152.5142017</v>
      </c>
      <c r="AJ2834" s="19">
        <f t="shared" si="844"/>
        <v>59520528.679470733</v>
      </c>
      <c r="AK2834" s="20">
        <f t="shared" si="845"/>
        <v>0.11914062257814291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  <c r="AU2834" s="22" t="s">
        <v>3751</v>
      </c>
    </row>
    <row r="2835" spans="1:47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185</v>
      </c>
      <c r="F2835" s="13" t="s">
        <v>185</v>
      </c>
      <c r="G2835" s="152" t="s">
        <v>1622</v>
      </c>
      <c r="H2835" s="155"/>
      <c r="I2835" s="33" t="str">
        <f t="shared" si="840"/>
        <v>Cancel</v>
      </c>
      <c r="J2835" s="186" t="s">
        <v>1623</v>
      </c>
      <c r="K2835" s="155" t="s">
        <v>1350</v>
      </c>
      <c r="L2835" s="17" t="s">
        <v>67</v>
      </c>
      <c r="M2835" s="13" t="s">
        <v>60</v>
      </c>
      <c r="N2835" s="13">
        <v>1</v>
      </c>
      <c r="O2835" s="13"/>
      <c r="P2835" s="33" t="str">
        <f t="shared" si="834"/>
        <v>MAIN UNIT</v>
      </c>
      <c r="Q2835" s="13" t="s">
        <v>68</v>
      </c>
      <c r="R2835" s="13" t="s">
        <v>62</v>
      </c>
      <c r="S2835" s="13" t="s">
        <v>49</v>
      </c>
      <c r="T2835" s="13" t="s">
        <v>78</v>
      </c>
      <c r="U2835" s="13" t="s">
        <v>1624</v>
      </c>
      <c r="V2835" s="13" t="s">
        <v>134</v>
      </c>
      <c r="W2835" s="13" t="s">
        <v>109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499582152.5142017</v>
      </c>
      <c r="AJ2835" s="19">
        <f t="shared" si="844"/>
        <v>59520528.679470733</v>
      </c>
      <c r="AK2835" s="20">
        <f t="shared" si="845"/>
        <v>0.11914062257814291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  <c r="AU2835" s="22" t="s">
        <v>3751</v>
      </c>
    </row>
    <row r="2836" spans="1:47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185</v>
      </c>
      <c r="F2836" s="13" t="s">
        <v>185</v>
      </c>
      <c r="G2836" s="152" t="s">
        <v>1622</v>
      </c>
      <c r="H2836" s="155"/>
      <c r="I2836" s="33" t="str">
        <f t="shared" si="840"/>
        <v>Cancel</v>
      </c>
      <c r="J2836" s="186" t="s">
        <v>1623</v>
      </c>
      <c r="K2836" s="155" t="s">
        <v>1350</v>
      </c>
      <c r="L2836" s="17" t="s">
        <v>67</v>
      </c>
      <c r="M2836" s="13" t="s">
        <v>60</v>
      </c>
      <c r="N2836" s="13">
        <v>1</v>
      </c>
      <c r="O2836" s="13"/>
      <c r="P2836" s="33" t="str">
        <f t="shared" si="834"/>
        <v>MAIN UNIT</v>
      </c>
      <c r="Q2836" s="13" t="s">
        <v>68</v>
      </c>
      <c r="R2836" s="13" t="s">
        <v>62</v>
      </c>
      <c r="S2836" s="13" t="s">
        <v>49</v>
      </c>
      <c r="T2836" s="13" t="s">
        <v>78</v>
      </c>
      <c r="U2836" s="13" t="s">
        <v>1624</v>
      </c>
      <c r="V2836" s="13" t="s">
        <v>134</v>
      </c>
      <c r="W2836" s="13" t="s">
        <v>109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499582152.5142017</v>
      </c>
      <c r="AJ2836" s="19">
        <f t="shared" si="844"/>
        <v>59520528.679470733</v>
      </c>
      <c r="AK2836" s="20">
        <f t="shared" si="845"/>
        <v>0.11914062257814291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  <c r="AU2836" s="22" t="s">
        <v>3751</v>
      </c>
    </row>
    <row r="2837" spans="1:47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3118</v>
      </c>
      <c r="K2837" s="29" t="s">
        <v>1348</v>
      </c>
      <c r="L2837" s="17" t="s">
        <v>92</v>
      </c>
      <c r="M2837" s="22" t="s">
        <v>60</v>
      </c>
      <c r="N2837" s="22">
        <v>1</v>
      </c>
      <c r="O2837" s="22"/>
      <c r="P2837" s="33" t="str">
        <f t="shared" si="834"/>
        <v>MAIN UNIT</v>
      </c>
      <c r="Q2837" s="13" t="s">
        <v>61</v>
      </c>
      <c r="R2837" s="22" t="s">
        <v>62</v>
      </c>
      <c r="S2837" s="22" t="s">
        <v>49</v>
      </c>
      <c r="T2837" s="22" t="s">
        <v>396</v>
      </c>
      <c r="U2837" s="22" t="s">
        <v>1768</v>
      </c>
      <c r="V2837" s="22" t="s">
        <v>131</v>
      </c>
      <c r="W2837" s="22" t="s">
        <v>109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23146578.081415929</v>
      </c>
      <c r="AJ2837" s="27">
        <f t="shared" si="844"/>
        <v>2745231.3889985834</v>
      </c>
      <c r="AK2837" s="28">
        <f t="shared" si="845"/>
        <v>0.11860204041143742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  <c r="AU2837" s="22" t="s">
        <v>3751</v>
      </c>
    </row>
    <row r="2838" spans="1:47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3118</v>
      </c>
      <c r="K2838" s="29" t="s">
        <v>1348</v>
      </c>
      <c r="L2838" s="17" t="s">
        <v>92</v>
      </c>
      <c r="M2838" s="22" t="s">
        <v>60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61</v>
      </c>
      <c r="R2838" s="22" t="s">
        <v>62</v>
      </c>
      <c r="S2838" s="22" t="s">
        <v>49</v>
      </c>
      <c r="T2838" s="22" t="s">
        <v>396</v>
      </c>
      <c r="U2838" s="22" t="s">
        <v>1768</v>
      </c>
      <c r="V2838" s="22" t="s">
        <v>131</v>
      </c>
      <c r="W2838" s="22" t="s">
        <v>109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23146578.081415929</v>
      </c>
      <c r="AJ2838" s="27">
        <f t="shared" si="844"/>
        <v>2745231.3889985834</v>
      </c>
      <c r="AK2838" s="28">
        <f t="shared" si="845"/>
        <v>0.11860204041143742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  <c r="AU2838" s="22" t="s">
        <v>3751</v>
      </c>
    </row>
    <row r="2839" spans="1:47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3118</v>
      </c>
      <c r="K2839" s="29" t="s">
        <v>1348</v>
      </c>
      <c r="L2839" s="17" t="s">
        <v>92</v>
      </c>
      <c r="M2839" s="22" t="s">
        <v>60</v>
      </c>
      <c r="N2839" s="22">
        <v>1</v>
      </c>
      <c r="O2839" s="22"/>
      <c r="P2839" s="33" t="str">
        <f t="shared" si="853"/>
        <v>MAIN UNIT</v>
      </c>
      <c r="Q2839" s="13" t="s">
        <v>61</v>
      </c>
      <c r="R2839" s="22" t="s">
        <v>62</v>
      </c>
      <c r="S2839" s="22" t="s">
        <v>49</v>
      </c>
      <c r="T2839" s="22" t="s">
        <v>396</v>
      </c>
      <c r="U2839" s="22" t="s">
        <v>1768</v>
      </c>
      <c r="V2839" s="22" t="s">
        <v>131</v>
      </c>
      <c r="W2839" s="22" t="s">
        <v>109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23146578.081415929</v>
      </c>
      <c r="AJ2839" s="27">
        <f t="shared" si="844"/>
        <v>2745231.3889985834</v>
      </c>
      <c r="AK2839" s="28">
        <f t="shared" si="845"/>
        <v>0.11860204041143742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  <c r="AU2839" s="22" t="s">
        <v>3751</v>
      </c>
    </row>
    <row r="2840" spans="1:47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3118</v>
      </c>
      <c r="K2840" s="29" t="s">
        <v>1348</v>
      </c>
      <c r="L2840" s="17" t="s">
        <v>92</v>
      </c>
      <c r="M2840" s="22" t="s">
        <v>60</v>
      </c>
      <c r="N2840" s="22">
        <v>1</v>
      </c>
      <c r="O2840" s="22"/>
      <c r="P2840" s="33" t="str">
        <f t="shared" si="853"/>
        <v>MAIN UNIT</v>
      </c>
      <c r="Q2840" s="13" t="s">
        <v>61</v>
      </c>
      <c r="R2840" s="22" t="s">
        <v>62</v>
      </c>
      <c r="S2840" s="22" t="s">
        <v>49</v>
      </c>
      <c r="T2840" s="22" t="s">
        <v>396</v>
      </c>
      <c r="U2840" s="22" t="s">
        <v>1768</v>
      </c>
      <c r="V2840" s="22" t="s">
        <v>131</v>
      </c>
      <c r="W2840" s="22" t="s">
        <v>109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23146578.081415929</v>
      </c>
      <c r="AJ2840" s="27">
        <f t="shared" si="844"/>
        <v>2745231.3889985834</v>
      </c>
      <c r="AK2840" s="28">
        <f t="shared" si="845"/>
        <v>0.11860204041143742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  <c r="AU2840" s="22" t="s">
        <v>3751</v>
      </c>
    </row>
    <row r="2841" spans="1:47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3402</v>
      </c>
      <c r="K2841" s="29" t="s">
        <v>1970</v>
      </c>
      <c r="L2841" s="17" t="s">
        <v>67</v>
      </c>
      <c r="M2841" s="22" t="s">
        <v>60</v>
      </c>
      <c r="N2841" s="22">
        <v>1</v>
      </c>
      <c r="O2841" s="22"/>
      <c r="P2841" s="33" t="str">
        <f t="shared" si="853"/>
        <v>MAIN UNIT</v>
      </c>
      <c r="Q2841" s="13" t="s">
        <v>61</v>
      </c>
      <c r="R2841" s="22" t="s">
        <v>62</v>
      </c>
      <c r="S2841" s="22" t="s">
        <v>49</v>
      </c>
      <c r="T2841" s="22" t="s">
        <v>78</v>
      </c>
      <c r="U2841" s="22" t="s">
        <v>3405</v>
      </c>
      <c r="V2841" s="22" t="s">
        <v>121</v>
      </c>
      <c r="W2841" s="22" t="s">
        <v>109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  <c r="AU2841" s="22" t="s">
        <v>3752</v>
      </c>
    </row>
    <row r="2842" spans="1:47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3172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3443</v>
      </c>
      <c r="K2842" s="29" t="s">
        <v>3444</v>
      </c>
      <c r="L2842" s="17" t="s">
        <v>67</v>
      </c>
      <c r="M2842" s="22" t="s">
        <v>60</v>
      </c>
      <c r="N2842" s="22">
        <v>1</v>
      </c>
      <c r="O2842" s="22"/>
      <c r="P2842" s="33" t="str">
        <f t="shared" si="853"/>
        <v>MAIN UNIT</v>
      </c>
      <c r="Q2842" s="22" t="s">
        <v>68</v>
      </c>
      <c r="R2842" s="22" t="s">
        <v>62</v>
      </c>
      <c r="S2842" s="22" t="s">
        <v>49</v>
      </c>
      <c r="T2842" s="22" t="s">
        <v>78</v>
      </c>
      <c r="U2842" s="22" t="s">
        <v>78</v>
      </c>
      <c r="V2842" s="22" t="s">
        <v>3134</v>
      </c>
      <c r="W2842" s="22" t="s">
        <v>109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  <c r="AU2842" s="22" t="s">
        <v>3751</v>
      </c>
    </row>
    <row r="2843" spans="1:47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3385</v>
      </c>
      <c r="K2843" s="29" t="s">
        <v>3389</v>
      </c>
      <c r="L2843" s="17" t="s">
        <v>67</v>
      </c>
      <c r="M2843" s="22" t="s">
        <v>60</v>
      </c>
      <c r="N2843" s="22">
        <v>1</v>
      </c>
      <c r="O2843" s="22"/>
      <c r="P2843" s="33" t="str">
        <f t="shared" si="853"/>
        <v>MAIN UNIT</v>
      </c>
      <c r="Q2843" s="13" t="s">
        <v>68</v>
      </c>
      <c r="R2843" s="22" t="s">
        <v>62</v>
      </c>
      <c r="S2843" s="22" t="s">
        <v>49</v>
      </c>
      <c r="T2843" s="22" t="s">
        <v>78</v>
      </c>
      <c r="U2843" s="22" t="s">
        <v>1071</v>
      </c>
      <c r="V2843" s="22" t="s">
        <v>121</v>
      </c>
      <c r="W2843" s="22" t="s">
        <v>109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  <c r="AU2843" s="22" t="s">
        <v>3751</v>
      </c>
    </row>
    <row r="2844" spans="1:47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3404</v>
      </c>
      <c r="K2844" s="29" t="s">
        <v>395</v>
      </c>
      <c r="L2844" s="17" t="s">
        <v>92</v>
      </c>
      <c r="M2844" s="22" t="s">
        <v>60</v>
      </c>
      <c r="N2844" s="22">
        <v>1</v>
      </c>
      <c r="O2844" s="22"/>
      <c r="P2844" s="33" t="str">
        <f t="shared" si="853"/>
        <v>MAIN UNIT</v>
      </c>
      <c r="Q2844" s="13" t="s">
        <v>61</v>
      </c>
      <c r="R2844" s="22" t="s">
        <v>62</v>
      </c>
      <c r="S2844" s="22" t="s">
        <v>49</v>
      </c>
      <c r="T2844" s="22" t="s">
        <v>78</v>
      </c>
      <c r="U2844" s="22" t="s">
        <v>396</v>
      </c>
      <c r="V2844" s="22" t="s">
        <v>80</v>
      </c>
      <c r="W2844" s="22" t="s">
        <v>109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  <c r="AU2844" s="22" t="s">
        <v>3751</v>
      </c>
    </row>
    <row r="2845" spans="1:47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3404</v>
      </c>
      <c r="K2845" s="29" t="s">
        <v>395</v>
      </c>
      <c r="L2845" s="17" t="s">
        <v>92</v>
      </c>
      <c r="M2845" s="22" t="s">
        <v>60</v>
      </c>
      <c r="N2845" s="22">
        <v>1</v>
      </c>
      <c r="O2845" s="22"/>
      <c r="P2845" s="33" t="str">
        <f t="shared" si="853"/>
        <v>MAIN UNIT</v>
      </c>
      <c r="Q2845" s="13" t="s">
        <v>61</v>
      </c>
      <c r="R2845" s="22" t="s">
        <v>62</v>
      </c>
      <c r="S2845" s="22" t="s">
        <v>49</v>
      </c>
      <c r="T2845" s="22" t="s">
        <v>78</v>
      </c>
      <c r="U2845" s="22" t="s">
        <v>396</v>
      </c>
      <c r="V2845" s="22" t="s">
        <v>80</v>
      </c>
      <c r="W2845" s="22" t="s">
        <v>109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  <c r="AU2845" s="22" t="s">
        <v>3751</v>
      </c>
    </row>
    <row r="2846" spans="1:47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Cancel</v>
      </c>
      <c r="F2846" s="152" t="s">
        <v>185</v>
      </c>
      <c r="G2846" s="152" t="s">
        <v>185</v>
      </c>
      <c r="H2846" s="29"/>
      <c r="I2846" s="33" t="str">
        <f t="shared" si="840"/>
        <v>Cancel</v>
      </c>
      <c r="J2846" s="188" t="s">
        <v>3179</v>
      </c>
      <c r="K2846" s="29" t="s">
        <v>3180</v>
      </c>
      <c r="L2846" s="17" t="s">
        <v>67</v>
      </c>
      <c r="M2846" s="22" t="s">
        <v>60</v>
      </c>
      <c r="N2846" s="22">
        <v>1</v>
      </c>
      <c r="O2846" s="22"/>
      <c r="P2846" s="33" t="str">
        <f t="shared" si="853"/>
        <v>MAIN UNIT</v>
      </c>
      <c r="Q2846" s="13" t="s">
        <v>68</v>
      </c>
      <c r="R2846" s="22" t="s">
        <v>62</v>
      </c>
      <c r="S2846" s="22" t="s">
        <v>49</v>
      </c>
      <c r="T2846" s="22" t="s">
        <v>1071</v>
      </c>
      <c r="U2846" s="22" t="s">
        <v>2110</v>
      </c>
      <c r="V2846" s="22" t="s">
        <v>2011</v>
      </c>
      <c r="W2846" s="22" t="s">
        <v>64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499582152.5142017</v>
      </c>
      <c r="AJ2846" s="27">
        <f t="shared" si="844"/>
        <v>59520528.679470733</v>
      </c>
      <c r="AK2846" s="28">
        <f t="shared" si="845"/>
        <v>0.11914062257814291</v>
      </c>
      <c r="AL2846" s="24"/>
      <c r="AM2846" s="24"/>
      <c r="AN2846" s="24"/>
      <c r="AO2846" s="24"/>
      <c r="AP2846" s="28" t="str">
        <f t="shared" si="846"/>
        <v>CancelCancel</v>
      </c>
      <c r="AQ2846" s="28" t="str">
        <f t="shared" si="847"/>
        <v>CancelCancelRMB</v>
      </c>
      <c r="AR2846" s="206" t="str">
        <f t="shared" si="848"/>
        <v>YAMAHA_Mounter</v>
      </c>
      <c r="AS2846" s="22" t="str">
        <f t="shared" si="849"/>
        <v/>
      </c>
      <c r="AT2846" s="24" t="str">
        <f t="shared" si="850"/>
        <v/>
      </c>
      <c r="AU2846" s="22" t="s">
        <v>3757</v>
      </c>
    </row>
    <row r="2847" spans="1:47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Cancel</v>
      </c>
      <c r="F2847" s="152" t="s">
        <v>185</v>
      </c>
      <c r="G2847" s="152" t="s">
        <v>185</v>
      </c>
      <c r="H2847" s="29"/>
      <c r="I2847" s="33" t="str">
        <f t="shared" si="840"/>
        <v>Cancel</v>
      </c>
      <c r="J2847" s="188" t="s">
        <v>3179</v>
      </c>
      <c r="K2847" s="29" t="s">
        <v>3180</v>
      </c>
      <c r="L2847" s="17" t="s">
        <v>92</v>
      </c>
      <c r="M2847" s="22" t="s">
        <v>60</v>
      </c>
      <c r="N2847" s="22">
        <v>1</v>
      </c>
      <c r="O2847" s="22"/>
      <c r="P2847" s="33" t="str">
        <f t="shared" si="853"/>
        <v>MAIN UNIT</v>
      </c>
      <c r="Q2847" s="13" t="s">
        <v>68</v>
      </c>
      <c r="R2847" s="22" t="s">
        <v>62</v>
      </c>
      <c r="S2847" s="22" t="s">
        <v>49</v>
      </c>
      <c r="T2847" s="22" t="s">
        <v>1071</v>
      </c>
      <c r="U2847" s="22" t="s">
        <v>2110</v>
      </c>
      <c r="V2847" s="22" t="s">
        <v>2011</v>
      </c>
      <c r="W2847" s="22" t="s">
        <v>64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499582152.5142017</v>
      </c>
      <c r="AJ2847" s="27">
        <f t="shared" si="844"/>
        <v>59520528.679470733</v>
      </c>
      <c r="AK2847" s="28">
        <f t="shared" si="845"/>
        <v>0.11914062257814291</v>
      </c>
      <c r="AL2847" s="24"/>
      <c r="AM2847" s="24"/>
      <c r="AN2847" s="24"/>
      <c r="AO2847" s="24"/>
      <c r="AP2847" s="28" t="str">
        <f t="shared" si="846"/>
        <v>CancelCancel</v>
      </c>
      <c r="AQ2847" s="28" t="str">
        <f t="shared" si="847"/>
        <v>CancelCancelRMB</v>
      </c>
      <c r="AR2847" s="206" t="str">
        <f t="shared" si="848"/>
        <v>YAMAHA_Mounter</v>
      </c>
      <c r="AS2847" s="22" t="str">
        <f t="shared" si="849"/>
        <v/>
      </c>
      <c r="AT2847" s="24" t="str">
        <f t="shared" si="850"/>
        <v/>
      </c>
      <c r="AU2847" s="22" t="s">
        <v>3757</v>
      </c>
    </row>
    <row r="2848" spans="1:47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3399</v>
      </c>
      <c r="K2848" s="29" t="s">
        <v>3400</v>
      </c>
      <c r="L2848" s="17" t="s">
        <v>92</v>
      </c>
      <c r="M2848" s="22" t="s">
        <v>60</v>
      </c>
      <c r="N2848" s="22">
        <v>1</v>
      </c>
      <c r="O2848" s="22"/>
      <c r="P2848" s="33" t="str">
        <f t="shared" si="853"/>
        <v>MAIN UNIT</v>
      </c>
      <c r="Q2848" s="13" t="s">
        <v>61</v>
      </c>
      <c r="R2848" s="22" t="s">
        <v>62</v>
      </c>
      <c r="S2848" s="22" t="s">
        <v>49</v>
      </c>
      <c r="T2848" s="22" t="s">
        <v>78</v>
      </c>
      <c r="U2848" s="22" t="s">
        <v>1071</v>
      </c>
      <c r="V2848" s="22" t="s">
        <v>112</v>
      </c>
      <c r="W2848" s="22" t="s">
        <v>109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  <c r="AU2848" s="22" t="s">
        <v>3751</v>
      </c>
    </row>
    <row r="2849" spans="1:47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3399</v>
      </c>
      <c r="K2849" s="29" t="s">
        <v>3400</v>
      </c>
      <c r="L2849" s="17" t="s">
        <v>92</v>
      </c>
      <c r="M2849" s="22" t="s">
        <v>60</v>
      </c>
      <c r="N2849" s="22">
        <v>1</v>
      </c>
      <c r="O2849" s="22"/>
      <c r="P2849" s="33" t="str">
        <f t="shared" si="853"/>
        <v>MAIN UNIT</v>
      </c>
      <c r="Q2849" s="13" t="s">
        <v>61</v>
      </c>
      <c r="R2849" s="22" t="s">
        <v>62</v>
      </c>
      <c r="S2849" s="22" t="s">
        <v>49</v>
      </c>
      <c r="T2849" s="22" t="s">
        <v>78</v>
      </c>
      <c r="U2849" s="22" t="s">
        <v>1071</v>
      </c>
      <c r="V2849" s="22" t="s">
        <v>112</v>
      </c>
      <c r="W2849" s="22" t="s">
        <v>109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  <c r="AU2849" s="22" t="s">
        <v>3751</v>
      </c>
    </row>
    <row r="2850" spans="1:47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3172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3446</v>
      </c>
      <c r="K2850" s="29" t="s">
        <v>3447</v>
      </c>
      <c r="L2850" s="17" t="s">
        <v>67</v>
      </c>
      <c r="M2850" s="22" t="s">
        <v>60</v>
      </c>
      <c r="N2850" s="22">
        <v>1</v>
      </c>
      <c r="O2850" s="22"/>
      <c r="P2850" s="33" t="str">
        <f t="shared" si="853"/>
        <v>MAIN UNIT</v>
      </c>
      <c r="Q2850" s="22" t="s">
        <v>61</v>
      </c>
      <c r="R2850" s="22" t="s">
        <v>62</v>
      </c>
      <c r="S2850" s="22" t="s">
        <v>49</v>
      </c>
      <c r="T2850" s="22" t="s">
        <v>78</v>
      </c>
      <c r="U2850" s="22" t="s">
        <v>78</v>
      </c>
      <c r="V2850" s="22" t="s">
        <v>126</v>
      </c>
      <c r="W2850" s="22" t="s">
        <v>109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  <c r="AU2850" s="22" t="s">
        <v>3752</v>
      </c>
    </row>
    <row r="2851" spans="1:47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53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1846</v>
      </c>
      <c r="K2851" s="155" t="s">
        <v>1847</v>
      </c>
      <c r="L2851" s="17" t="s">
        <v>92</v>
      </c>
      <c r="M2851" s="13" t="s">
        <v>60</v>
      </c>
      <c r="N2851" s="13">
        <v>1</v>
      </c>
      <c r="O2851" s="13"/>
      <c r="P2851" s="33" t="str">
        <f t="shared" si="853"/>
        <v>MAIN UNIT</v>
      </c>
      <c r="Q2851" s="13" t="s">
        <v>61</v>
      </c>
      <c r="R2851" s="13" t="s">
        <v>62</v>
      </c>
      <c r="S2851" s="13" t="s">
        <v>49</v>
      </c>
      <c r="T2851" s="13" t="s">
        <v>78</v>
      </c>
      <c r="U2851" s="13" t="s">
        <v>79</v>
      </c>
      <c r="V2851" s="13" t="s">
        <v>1516</v>
      </c>
      <c r="W2851" s="13" t="s">
        <v>109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  <c r="AU2851" s="22" t="s">
        <v>3751</v>
      </c>
    </row>
    <row r="2852" spans="1:47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53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1846</v>
      </c>
      <c r="K2852" s="155" t="s">
        <v>1847</v>
      </c>
      <c r="L2852" s="17" t="s">
        <v>92</v>
      </c>
      <c r="M2852" s="13" t="s">
        <v>60</v>
      </c>
      <c r="N2852" s="13">
        <v>1</v>
      </c>
      <c r="O2852" s="13"/>
      <c r="P2852" s="33" t="str">
        <f t="shared" si="853"/>
        <v>MAIN UNIT</v>
      </c>
      <c r="Q2852" s="13" t="s">
        <v>61</v>
      </c>
      <c r="R2852" s="13" t="s">
        <v>62</v>
      </c>
      <c r="S2852" s="13" t="s">
        <v>49</v>
      </c>
      <c r="T2852" s="13" t="s">
        <v>78</v>
      </c>
      <c r="U2852" s="13" t="s">
        <v>79</v>
      </c>
      <c r="V2852" s="13" t="s">
        <v>1516</v>
      </c>
      <c r="W2852" s="13" t="s">
        <v>109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  <c r="AU2852" s="22" t="s">
        <v>3751</v>
      </c>
    </row>
    <row r="2853" spans="1:47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53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1846</v>
      </c>
      <c r="K2853" s="155" t="s">
        <v>1847</v>
      </c>
      <c r="L2853" s="17" t="s">
        <v>92</v>
      </c>
      <c r="M2853" s="13" t="s">
        <v>60</v>
      </c>
      <c r="N2853" s="13">
        <v>1</v>
      </c>
      <c r="O2853" s="13"/>
      <c r="P2853" s="33" t="str">
        <f t="shared" si="853"/>
        <v>MAIN UNIT</v>
      </c>
      <c r="Q2853" s="13" t="s">
        <v>61</v>
      </c>
      <c r="R2853" s="13" t="s">
        <v>62</v>
      </c>
      <c r="S2853" s="13" t="s">
        <v>49</v>
      </c>
      <c r="T2853" s="13" t="s">
        <v>78</v>
      </c>
      <c r="U2853" s="13" t="s">
        <v>79</v>
      </c>
      <c r="V2853" s="13" t="s">
        <v>1516</v>
      </c>
      <c r="W2853" s="13" t="s">
        <v>109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  <c r="AU2853" s="22" t="s">
        <v>3751</v>
      </c>
    </row>
    <row r="2854" spans="1:47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54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1846</v>
      </c>
      <c r="K2854" s="155" t="s">
        <v>1847</v>
      </c>
      <c r="L2854" s="17" t="s">
        <v>92</v>
      </c>
      <c r="M2854" s="13" t="s">
        <v>60</v>
      </c>
      <c r="N2854" s="13">
        <v>1</v>
      </c>
      <c r="O2854" s="13"/>
      <c r="P2854" s="33" t="str">
        <f t="shared" si="853"/>
        <v>MAIN UNIT</v>
      </c>
      <c r="Q2854" s="13" t="s">
        <v>61</v>
      </c>
      <c r="R2854" s="13" t="s">
        <v>62</v>
      </c>
      <c r="S2854" s="13" t="s">
        <v>49</v>
      </c>
      <c r="T2854" s="13" t="s">
        <v>78</v>
      </c>
      <c r="U2854" s="13" t="s">
        <v>79</v>
      </c>
      <c r="V2854" s="13" t="s">
        <v>1516</v>
      </c>
      <c r="W2854" s="13" t="s">
        <v>109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  <c r="AU2854" s="22" t="s">
        <v>3751</v>
      </c>
    </row>
    <row r="2855" spans="1:47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54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1846</v>
      </c>
      <c r="K2855" s="155" t="s">
        <v>1847</v>
      </c>
      <c r="L2855" s="17" t="s">
        <v>92</v>
      </c>
      <c r="M2855" s="13" t="s">
        <v>60</v>
      </c>
      <c r="N2855" s="13">
        <v>1</v>
      </c>
      <c r="O2855" s="13"/>
      <c r="P2855" s="33" t="str">
        <f t="shared" si="853"/>
        <v>MAIN UNIT</v>
      </c>
      <c r="Q2855" s="13" t="s">
        <v>61</v>
      </c>
      <c r="R2855" s="13" t="s">
        <v>62</v>
      </c>
      <c r="S2855" s="13" t="s">
        <v>49</v>
      </c>
      <c r="T2855" s="13" t="s">
        <v>78</v>
      </c>
      <c r="U2855" s="13" t="s">
        <v>79</v>
      </c>
      <c r="V2855" s="13" t="s">
        <v>1516</v>
      </c>
      <c r="W2855" s="13" t="s">
        <v>109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  <c r="AU2855" s="22" t="s">
        <v>3751</v>
      </c>
    </row>
    <row r="2856" spans="1:47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54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1846</v>
      </c>
      <c r="K2856" s="155" t="s">
        <v>1847</v>
      </c>
      <c r="L2856" s="17" t="s">
        <v>92</v>
      </c>
      <c r="M2856" s="13" t="s">
        <v>60</v>
      </c>
      <c r="N2856" s="13">
        <v>1</v>
      </c>
      <c r="O2856" s="13"/>
      <c r="P2856" s="33" t="str">
        <f t="shared" si="853"/>
        <v>MAIN UNIT</v>
      </c>
      <c r="Q2856" s="13" t="s">
        <v>61</v>
      </c>
      <c r="R2856" s="13" t="s">
        <v>62</v>
      </c>
      <c r="S2856" s="13" t="s">
        <v>49</v>
      </c>
      <c r="T2856" s="13" t="s">
        <v>78</v>
      </c>
      <c r="U2856" s="13" t="s">
        <v>79</v>
      </c>
      <c r="V2856" s="13" t="s">
        <v>1516</v>
      </c>
      <c r="W2856" s="13" t="s">
        <v>109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  <c r="AU2856" s="22" t="s">
        <v>3751</v>
      </c>
    </row>
    <row r="2857" spans="1:47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185</v>
      </c>
      <c r="F2857" s="13" t="s">
        <v>185</v>
      </c>
      <c r="G2857" s="152" t="s">
        <v>185</v>
      </c>
      <c r="H2857" s="155" t="s">
        <v>1617</v>
      </c>
      <c r="I2857" s="33" t="str">
        <f t="shared" si="840"/>
        <v>Cancel</v>
      </c>
      <c r="J2857" s="186" t="s">
        <v>2360</v>
      </c>
      <c r="K2857" s="155" t="s">
        <v>2361</v>
      </c>
      <c r="L2857" s="17" t="s">
        <v>92</v>
      </c>
      <c r="M2857" s="13" t="s">
        <v>60</v>
      </c>
      <c r="N2857" s="13">
        <v>1</v>
      </c>
      <c r="O2857" s="13"/>
      <c r="P2857" s="33" t="str">
        <f t="shared" si="853"/>
        <v>MAIN UNIT</v>
      </c>
      <c r="Q2857" s="13" t="s">
        <v>68</v>
      </c>
      <c r="R2857" s="13" t="s">
        <v>62</v>
      </c>
      <c r="S2857" s="13" t="s">
        <v>49</v>
      </c>
      <c r="T2857" s="13" t="s">
        <v>78</v>
      </c>
      <c r="U2857" s="13" t="s">
        <v>79</v>
      </c>
      <c r="V2857" s="13" t="s">
        <v>121</v>
      </c>
      <c r="W2857" s="13" t="s">
        <v>109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499582152.5142017</v>
      </c>
      <c r="AJ2857" s="19">
        <f t="shared" si="844"/>
        <v>59520528.679470733</v>
      </c>
      <c r="AK2857" s="20">
        <f t="shared" si="845"/>
        <v>0.11914062257814291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  <c r="AU2857" s="22" t="s">
        <v>3751</v>
      </c>
    </row>
    <row r="2858" spans="1:47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185</v>
      </c>
      <c r="F2858" s="13" t="s">
        <v>185</v>
      </c>
      <c r="G2858" s="152" t="s">
        <v>185</v>
      </c>
      <c r="H2858" s="155" t="s">
        <v>1617</v>
      </c>
      <c r="I2858" s="33" t="str">
        <f t="shared" si="840"/>
        <v>Cancel</v>
      </c>
      <c r="J2858" s="186" t="s">
        <v>2360</v>
      </c>
      <c r="K2858" s="155" t="s">
        <v>2361</v>
      </c>
      <c r="L2858" s="17" t="s">
        <v>92</v>
      </c>
      <c r="M2858" s="13" t="s">
        <v>60</v>
      </c>
      <c r="N2858" s="13">
        <v>1</v>
      </c>
      <c r="O2858" s="13"/>
      <c r="P2858" s="33" t="str">
        <f t="shared" si="853"/>
        <v>MAIN UNIT</v>
      </c>
      <c r="Q2858" s="13" t="s">
        <v>68</v>
      </c>
      <c r="R2858" s="13" t="s">
        <v>62</v>
      </c>
      <c r="S2858" s="13" t="s">
        <v>49</v>
      </c>
      <c r="T2858" s="13" t="s">
        <v>78</v>
      </c>
      <c r="U2858" s="13" t="s">
        <v>79</v>
      </c>
      <c r="V2858" s="13" t="s">
        <v>121</v>
      </c>
      <c r="W2858" s="13" t="s">
        <v>109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499582152.5142017</v>
      </c>
      <c r="AJ2858" s="19">
        <f t="shared" si="844"/>
        <v>59520528.679470733</v>
      </c>
      <c r="AK2858" s="20">
        <f t="shared" si="845"/>
        <v>0.11914062257814291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  <c r="AU2858" s="22" t="s">
        <v>3751</v>
      </c>
    </row>
    <row r="2859" spans="1:47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48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1353</v>
      </c>
      <c r="K2859" s="155" t="s">
        <v>1354</v>
      </c>
      <c r="L2859" s="17" t="s">
        <v>92</v>
      </c>
      <c r="M2859" s="13" t="s">
        <v>60</v>
      </c>
      <c r="N2859" s="13">
        <v>1</v>
      </c>
      <c r="O2859" s="13"/>
      <c r="P2859" s="33" t="str">
        <f t="shared" si="853"/>
        <v>MAIN UNIT</v>
      </c>
      <c r="Q2859" s="13" t="s">
        <v>68</v>
      </c>
      <c r="R2859" s="13" t="s">
        <v>62</v>
      </c>
      <c r="S2859" s="13" t="s">
        <v>49</v>
      </c>
      <c r="T2859" s="13" t="s">
        <v>78</v>
      </c>
      <c r="U2859" s="13" t="s">
        <v>79</v>
      </c>
      <c r="V2859" s="13" t="s">
        <v>121</v>
      </c>
      <c r="W2859" s="13" t="s">
        <v>64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  <c r="AU2859" s="22" t="s">
        <v>3750</v>
      </c>
    </row>
    <row r="2860" spans="1:47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54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2425</v>
      </c>
      <c r="K2860" s="155" t="s">
        <v>2426</v>
      </c>
      <c r="L2860" s="17" t="s">
        <v>67</v>
      </c>
      <c r="M2860" s="13" t="s">
        <v>60</v>
      </c>
      <c r="N2860" s="13">
        <v>1</v>
      </c>
      <c r="O2860" s="13"/>
      <c r="P2860" s="33" t="str">
        <f t="shared" si="853"/>
        <v>MAIN UNIT</v>
      </c>
      <c r="Q2860" s="13" t="s">
        <v>61</v>
      </c>
      <c r="R2860" s="13" t="s">
        <v>62</v>
      </c>
      <c r="S2860" s="13" t="s">
        <v>49</v>
      </c>
      <c r="T2860" s="13" t="s">
        <v>78</v>
      </c>
      <c r="U2860" s="13" t="s">
        <v>79</v>
      </c>
      <c r="V2860" s="13" t="s">
        <v>121</v>
      </c>
      <c r="W2860" s="13" t="s">
        <v>64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  <c r="AU2860" s="22" t="s">
        <v>3757</v>
      </c>
    </row>
    <row r="2861" spans="1:47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54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2425</v>
      </c>
      <c r="K2861" s="155" t="s">
        <v>2426</v>
      </c>
      <c r="L2861" s="17" t="s">
        <v>92</v>
      </c>
      <c r="M2861" s="13" t="s">
        <v>60</v>
      </c>
      <c r="N2861" s="13">
        <v>1</v>
      </c>
      <c r="O2861" s="13"/>
      <c r="P2861" s="33" t="str">
        <f t="shared" si="853"/>
        <v>MAIN UNIT</v>
      </c>
      <c r="Q2861" s="13" t="s">
        <v>61</v>
      </c>
      <c r="R2861" s="13" t="s">
        <v>62</v>
      </c>
      <c r="S2861" s="13" t="s">
        <v>49</v>
      </c>
      <c r="T2861" s="13" t="s">
        <v>78</v>
      </c>
      <c r="U2861" s="13" t="s">
        <v>79</v>
      </c>
      <c r="V2861" s="13" t="s">
        <v>121</v>
      </c>
      <c r="W2861" s="13" t="s">
        <v>64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  <c r="AU2861" s="22" t="s">
        <v>3757</v>
      </c>
    </row>
    <row r="2862" spans="1:47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54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2157</v>
      </c>
      <c r="K2862" s="155" t="s">
        <v>2158</v>
      </c>
      <c r="L2862" s="17" t="s">
        <v>92</v>
      </c>
      <c r="M2862" s="13" t="s">
        <v>60</v>
      </c>
      <c r="N2862" s="13">
        <v>1</v>
      </c>
      <c r="O2862" s="13"/>
      <c r="P2862" s="33" t="str">
        <f t="shared" si="853"/>
        <v>MAIN UNIT</v>
      </c>
      <c r="Q2862" s="13" t="s">
        <v>61</v>
      </c>
      <c r="R2862" s="13" t="s">
        <v>62</v>
      </c>
      <c r="S2862" s="13" t="s">
        <v>49</v>
      </c>
      <c r="T2862" s="13" t="s">
        <v>78</v>
      </c>
      <c r="U2862" s="13" t="s">
        <v>79</v>
      </c>
      <c r="V2862" s="13" t="s">
        <v>112</v>
      </c>
      <c r="W2862" s="13" t="s">
        <v>109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  <c r="AU2862" s="22" t="s">
        <v>3751</v>
      </c>
    </row>
    <row r="2863" spans="1:47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54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2157</v>
      </c>
      <c r="K2863" s="155" t="s">
        <v>2158</v>
      </c>
      <c r="L2863" s="17" t="s">
        <v>92</v>
      </c>
      <c r="M2863" s="13" t="s">
        <v>60</v>
      </c>
      <c r="N2863" s="13">
        <v>1</v>
      </c>
      <c r="O2863" s="13"/>
      <c r="P2863" s="33" t="str">
        <f t="shared" si="853"/>
        <v>MAIN UNIT</v>
      </c>
      <c r="Q2863" s="13" t="s">
        <v>61</v>
      </c>
      <c r="R2863" s="13" t="s">
        <v>62</v>
      </c>
      <c r="S2863" s="13" t="s">
        <v>49</v>
      </c>
      <c r="T2863" s="13" t="s">
        <v>78</v>
      </c>
      <c r="U2863" s="13" t="s">
        <v>79</v>
      </c>
      <c r="V2863" s="13" t="s">
        <v>112</v>
      </c>
      <c r="W2863" s="13" t="s">
        <v>109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  <c r="AU2863" s="22" t="s">
        <v>3751</v>
      </c>
    </row>
    <row r="2864" spans="1:47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54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2157</v>
      </c>
      <c r="K2864" s="155" t="s">
        <v>2158</v>
      </c>
      <c r="L2864" s="17" t="s">
        <v>67</v>
      </c>
      <c r="M2864" s="13" t="s">
        <v>60</v>
      </c>
      <c r="N2864" s="13">
        <v>1</v>
      </c>
      <c r="O2864" s="13"/>
      <c r="P2864" s="33" t="str">
        <f t="shared" si="853"/>
        <v>MAIN UNIT</v>
      </c>
      <c r="Q2864" s="13" t="s">
        <v>61</v>
      </c>
      <c r="R2864" s="13" t="s">
        <v>62</v>
      </c>
      <c r="S2864" s="13" t="s">
        <v>49</v>
      </c>
      <c r="T2864" s="13" t="s">
        <v>78</v>
      </c>
      <c r="U2864" s="13" t="s">
        <v>79</v>
      </c>
      <c r="V2864" s="13" t="s">
        <v>112</v>
      </c>
      <c r="W2864" s="13" t="s">
        <v>109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  <c r="AU2864" s="22" t="s">
        <v>3751</v>
      </c>
    </row>
    <row r="2865" spans="1:47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54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2157</v>
      </c>
      <c r="K2865" s="155" t="s">
        <v>2158</v>
      </c>
      <c r="L2865" s="17" t="s">
        <v>67</v>
      </c>
      <c r="M2865" s="13" t="s">
        <v>60</v>
      </c>
      <c r="N2865" s="13">
        <v>1</v>
      </c>
      <c r="O2865" s="13"/>
      <c r="P2865" s="33" t="str">
        <f t="shared" si="853"/>
        <v>MAIN UNIT</v>
      </c>
      <c r="Q2865" s="13" t="s">
        <v>61</v>
      </c>
      <c r="R2865" s="13" t="s">
        <v>62</v>
      </c>
      <c r="S2865" s="13" t="s">
        <v>49</v>
      </c>
      <c r="T2865" s="13" t="s">
        <v>78</v>
      </c>
      <c r="U2865" s="13" t="s">
        <v>79</v>
      </c>
      <c r="V2865" s="13" t="s">
        <v>112</v>
      </c>
      <c r="W2865" s="13" t="s">
        <v>109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  <c r="AU2865" s="22" t="s">
        <v>3751</v>
      </c>
    </row>
    <row r="2866" spans="1:47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48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1716</v>
      </c>
      <c r="K2866" s="155" t="s">
        <v>1717</v>
      </c>
      <c r="L2866" s="17" t="s">
        <v>67</v>
      </c>
      <c r="M2866" s="13" t="s">
        <v>60</v>
      </c>
      <c r="N2866" s="13">
        <v>1</v>
      </c>
      <c r="O2866" s="13"/>
      <c r="P2866" s="33" t="str">
        <f t="shared" si="853"/>
        <v>MAIN UNIT</v>
      </c>
      <c r="Q2866" s="13" t="s">
        <v>68</v>
      </c>
      <c r="R2866" s="13" t="s">
        <v>62</v>
      </c>
      <c r="S2866" s="13" t="s">
        <v>49</v>
      </c>
      <c r="T2866" s="13" t="s">
        <v>78</v>
      </c>
      <c r="U2866" s="13" t="s">
        <v>79</v>
      </c>
      <c r="V2866" s="13" t="s">
        <v>1407</v>
      </c>
      <c r="W2866" s="13" t="s">
        <v>109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  <c r="AU2866" s="22" t="s">
        <v>3751</v>
      </c>
    </row>
    <row r="2867" spans="1:47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48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1567</v>
      </c>
      <c r="K2867" s="155" t="s">
        <v>1568</v>
      </c>
      <c r="L2867" s="17" t="s">
        <v>67</v>
      </c>
      <c r="M2867" s="13" t="s">
        <v>60</v>
      </c>
      <c r="N2867" s="13">
        <v>1</v>
      </c>
      <c r="O2867" s="13"/>
      <c r="P2867" s="33" t="str">
        <f t="shared" si="853"/>
        <v>MAIN UNIT</v>
      </c>
      <c r="Q2867" s="13" t="s">
        <v>61</v>
      </c>
      <c r="R2867" s="13" t="s">
        <v>62</v>
      </c>
      <c r="S2867" s="13" t="s">
        <v>49</v>
      </c>
      <c r="T2867" s="13" t="s">
        <v>78</v>
      </c>
      <c r="U2867" s="13" t="s">
        <v>79</v>
      </c>
      <c r="V2867" s="13" t="s">
        <v>1212</v>
      </c>
      <c r="W2867" s="13" t="s">
        <v>109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  <c r="AU2867" s="22" t="s">
        <v>3751</v>
      </c>
    </row>
    <row r="2868" spans="1:47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41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2843</v>
      </c>
      <c r="K2868" s="155" t="s">
        <v>2844</v>
      </c>
      <c r="L2868" s="17" t="s">
        <v>2845</v>
      </c>
      <c r="M2868" s="13" t="s">
        <v>2607</v>
      </c>
      <c r="N2868" s="13">
        <v>1</v>
      </c>
      <c r="O2868" s="13"/>
      <c r="P2868" s="33" t="str">
        <f t="shared" si="853"/>
        <v>MAIN UNIT</v>
      </c>
      <c r="Q2868" s="13" t="s">
        <v>68</v>
      </c>
      <c r="R2868" s="13" t="s">
        <v>2055</v>
      </c>
      <c r="S2868" s="13" t="s">
        <v>49</v>
      </c>
      <c r="T2868" s="13" t="s">
        <v>246</v>
      </c>
      <c r="U2868" s="13" t="s">
        <v>79</v>
      </c>
      <c r="V2868" s="13" t="s">
        <v>2779</v>
      </c>
      <c r="W2868" s="13" t="s">
        <v>2507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  <c r="AU2868" s="22" t="s">
        <v>3752</v>
      </c>
    </row>
    <row r="2869" spans="1:47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53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2975</v>
      </c>
      <c r="K2869" s="155" t="s">
        <v>2976</v>
      </c>
      <c r="L2869" s="17" t="s">
        <v>2960</v>
      </c>
      <c r="M2869" s="13" t="s">
        <v>377</v>
      </c>
      <c r="N2869" s="13">
        <v>1</v>
      </c>
      <c r="O2869" s="13"/>
      <c r="P2869" s="33" t="str">
        <f t="shared" si="853"/>
        <v>MAIN UNIT</v>
      </c>
      <c r="Q2869" s="13" t="s">
        <v>61</v>
      </c>
      <c r="R2869" s="13" t="s">
        <v>2055</v>
      </c>
      <c r="S2869" s="13" t="s">
        <v>49</v>
      </c>
      <c r="T2869" s="13" t="s">
        <v>246</v>
      </c>
      <c r="U2869" s="13" t="s">
        <v>2056</v>
      </c>
      <c r="V2869" s="13" t="s">
        <v>2856</v>
      </c>
      <c r="W2869" s="13" t="s">
        <v>2507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  <c r="AU2869" s="22" t="s">
        <v>3752</v>
      </c>
    </row>
    <row r="2870" spans="1:47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53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3024</v>
      </c>
      <c r="K2870" s="155" t="s">
        <v>2976</v>
      </c>
      <c r="L2870" s="17" t="s">
        <v>2060</v>
      </c>
      <c r="M2870" s="13" t="s">
        <v>2054</v>
      </c>
      <c r="N2870" s="13">
        <v>1</v>
      </c>
      <c r="O2870" s="13"/>
      <c r="P2870" s="33" t="str">
        <f t="shared" si="853"/>
        <v>MAIN UNIT</v>
      </c>
      <c r="Q2870" s="13" t="s">
        <v>61</v>
      </c>
      <c r="R2870" s="13" t="s">
        <v>2055</v>
      </c>
      <c r="S2870" s="13" t="s">
        <v>49</v>
      </c>
      <c r="T2870" s="13" t="s">
        <v>246</v>
      </c>
      <c r="U2870" s="13" t="s">
        <v>2056</v>
      </c>
      <c r="V2870" s="13" t="s">
        <v>2856</v>
      </c>
      <c r="W2870" s="13" t="s">
        <v>2507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  <c r="AU2870" s="22" t="s">
        <v>3240</v>
      </c>
    </row>
    <row r="2871" spans="1:47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3390</v>
      </c>
      <c r="K2871" s="29" t="s">
        <v>3391</v>
      </c>
      <c r="L2871" s="17" t="s">
        <v>92</v>
      </c>
      <c r="M2871" s="22" t="s">
        <v>60</v>
      </c>
      <c r="N2871" s="22">
        <v>1</v>
      </c>
      <c r="O2871" s="22"/>
      <c r="P2871" s="33" t="str">
        <f t="shared" si="853"/>
        <v>MAIN UNIT</v>
      </c>
      <c r="Q2871" s="13" t="s">
        <v>68</v>
      </c>
      <c r="R2871" s="22" t="s">
        <v>62</v>
      </c>
      <c r="S2871" s="22" t="s">
        <v>49</v>
      </c>
      <c r="T2871" s="22" t="s">
        <v>78</v>
      </c>
      <c r="U2871" s="22" t="s">
        <v>78</v>
      </c>
      <c r="V2871" s="22" t="s">
        <v>2534</v>
      </c>
      <c r="W2871" s="22" t="s">
        <v>109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  <c r="AU2871" s="22" t="s">
        <v>3751</v>
      </c>
    </row>
    <row r="2872" spans="1:47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3172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3430</v>
      </c>
      <c r="K2872" s="29" t="s">
        <v>3431</v>
      </c>
      <c r="L2872" s="17" t="s">
        <v>67</v>
      </c>
      <c r="M2872" s="22" t="s">
        <v>60</v>
      </c>
      <c r="N2872" s="22">
        <v>1</v>
      </c>
      <c r="O2872" s="22"/>
      <c r="P2872" s="33" t="str">
        <f t="shared" si="853"/>
        <v>MAIN UNIT</v>
      </c>
      <c r="Q2872" s="22" t="s">
        <v>3432</v>
      </c>
      <c r="R2872" s="22" t="s">
        <v>62</v>
      </c>
      <c r="S2872" s="22" t="s">
        <v>49</v>
      </c>
      <c r="T2872" s="22" t="s">
        <v>78</v>
      </c>
      <c r="U2872" s="22" t="s">
        <v>1071</v>
      </c>
      <c r="V2872" s="22" t="s">
        <v>311</v>
      </c>
      <c r="W2872" s="22" t="s">
        <v>109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  <c r="AU2872" s="22" t="s">
        <v>3751</v>
      </c>
    </row>
    <row r="2873" spans="1:47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41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846</v>
      </c>
      <c r="K2873" s="155" t="s">
        <v>847</v>
      </c>
      <c r="L2873" s="17" t="s">
        <v>92</v>
      </c>
      <c r="M2873" s="13" t="s">
        <v>60</v>
      </c>
      <c r="N2873" s="13">
        <v>1</v>
      </c>
      <c r="O2873" s="13"/>
      <c r="P2873" s="33" t="str">
        <f t="shared" si="853"/>
        <v>MAIN UNIT</v>
      </c>
      <c r="Q2873" s="13" t="s">
        <v>68</v>
      </c>
      <c r="R2873" s="13" t="s">
        <v>62</v>
      </c>
      <c r="S2873" s="13" t="s">
        <v>49</v>
      </c>
      <c r="T2873" s="13" t="s">
        <v>78</v>
      </c>
      <c r="U2873" s="13" t="s">
        <v>79</v>
      </c>
      <c r="V2873" s="13" t="s">
        <v>311</v>
      </c>
      <c r="W2873" s="13" t="s">
        <v>109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  <c r="AU2873" s="22" t="s">
        <v>3751</v>
      </c>
    </row>
    <row r="2874" spans="1:47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48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1276</v>
      </c>
      <c r="K2874" s="155" t="s">
        <v>1277</v>
      </c>
      <c r="L2874" s="17" t="s">
        <v>92</v>
      </c>
      <c r="M2874" s="13" t="s">
        <v>60</v>
      </c>
      <c r="N2874" s="13">
        <v>1</v>
      </c>
      <c r="O2874" s="13"/>
      <c r="P2874" s="33" t="str">
        <f t="shared" si="853"/>
        <v>MAIN UNIT</v>
      </c>
      <c r="Q2874" s="13" t="s">
        <v>68</v>
      </c>
      <c r="R2874" s="13" t="s">
        <v>62</v>
      </c>
      <c r="S2874" s="13" t="s">
        <v>49</v>
      </c>
      <c r="T2874" s="13" t="s">
        <v>78</v>
      </c>
      <c r="U2874" s="13" t="s">
        <v>79</v>
      </c>
      <c r="V2874" s="13" t="s">
        <v>672</v>
      </c>
      <c r="W2874" s="13" t="s">
        <v>64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  <c r="AU2874" s="22" t="s">
        <v>3750</v>
      </c>
    </row>
    <row r="2875" spans="1:47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48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1276</v>
      </c>
      <c r="K2875" s="155" t="s">
        <v>1277</v>
      </c>
      <c r="L2875" s="17" t="s">
        <v>92</v>
      </c>
      <c r="M2875" s="13" t="s">
        <v>60</v>
      </c>
      <c r="N2875" s="13">
        <v>1</v>
      </c>
      <c r="O2875" s="13"/>
      <c r="P2875" s="33" t="str">
        <f t="shared" si="853"/>
        <v>MAIN UNIT</v>
      </c>
      <c r="Q2875" s="13" t="s">
        <v>68</v>
      </c>
      <c r="R2875" s="13" t="s">
        <v>62</v>
      </c>
      <c r="S2875" s="13" t="s">
        <v>49</v>
      </c>
      <c r="T2875" s="13" t="s">
        <v>78</v>
      </c>
      <c r="U2875" s="13" t="s">
        <v>79</v>
      </c>
      <c r="V2875" s="13" t="s">
        <v>672</v>
      </c>
      <c r="W2875" s="13" t="s">
        <v>64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  <c r="AU2875" s="22" t="s">
        <v>3750</v>
      </c>
    </row>
    <row r="2876" spans="1:47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48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1276</v>
      </c>
      <c r="K2876" s="155" t="s">
        <v>1277</v>
      </c>
      <c r="L2876" s="17" t="s">
        <v>92</v>
      </c>
      <c r="M2876" s="13" t="s">
        <v>60</v>
      </c>
      <c r="N2876" s="13">
        <v>1</v>
      </c>
      <c r="O2876" s="13"/>
      <c r="P2876" s="33" t="str">
        <f t="shared" si="853"/>
        <v>MAIN UNIT</v>
      </c>
      <c r="Q2876" s="13" t="s">
        <v>68</v>
      </c>
      <c r="R2876" s="13" t="s">
        <v>62</v>
      </c>
      <c r="S2876" s="13" t="s">
        <v>49</v>
      </c>
      <c r="T2876" s="13" t="s">
        <v>78</v>
      </c>
      <c r="U2876" s="13" t="s">
        <v>79</v>
      </c>
      <c r="V2876" s="13" t="s">
        <v>672</v>
      </c>
      <c r="W2876" s="13" t="s">
        <v>64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  <c r="AU2876" s="22" t="s">
        <v>3750</v>
      </c>
    </row>
    <row r="2877" spans="1:47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48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1276</v>
      </c>
      <c r="K2877" s="155" t="s">
        <v>1277</v>
      </c>
      <c r="L2877" s="17" t="s">
        <v>92</v>
      </c>
      <c r="M2877" s="13" t="s">
        <v>60</v>
      </c>
      <c r="N2877" s="13">
        <v>1</v>
      </c>
      <c r="O2877" s="13"/>
      <c r="P2877" s="33" t="str">
        <f t="shared" si="853"/>
        <v>MAIN UNIT</v>
      </c>
      <c r="Q2877" s="13" t="s">
        <v>68</v>
      </c>
      <c r="R2877" s="13" t="s">
        <v>62</v>
      </c>
      <c r="S2877" s="13" t="s">
        <v>49</v>
      </c>
      <c r="T2877" s="13" t="s">
        <v>78</v>
      </c>
      <c r="U2877" s="13" t="s">
        <v>79</v>
      </c>
      <c r="V2877" s="13" t="s">
        <v>672</v>
      </c>
      <c r="W2877" s="13" t="s">
        <v>64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  <c r="AU2877" s="22" t="s">
        <v>3750</v>
      </c>
    </row>
    <row r="2878" spans="1:47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185</v>
      </c>
      <c r="F2878" s="13" t="s">
        <v>185</v>
      </c>
      <c r="G2878" s="152" t="s">
        <v>185</v>
      </c>
      <c r="H2878" s="155"/>
      <c r="I2878" s="33" t="str">
        <f t="shared" si="840"/>
        <v>Cancel</v>
      </c>
      <c r="J2878" s="186" t="s">
        <v>1630</v>
      </c>
      <c r="K2878" s="155" t="s">
        <v>1277</v>
      </c>
      <c r="L2878" s="17" t="s">
        <v>293</v>
      </c>
      <c r="M2878" s="13" t="s">
        <v>60</v>
      </c>
      <c r="N2878" s="13">
        <v>1</v>
      </c>
      <c r="O2878" s="13"/>
      <c r="P2878" s="33" t="str">
        <f t="shared" si="853"/>
        <v>MAIN UNIT</v>
      </c>
      <c r="Q2878" s="13" t="s">
        <v>61</v>
      </c>
      <c r="R2878" s="13" t="s">
        <v>62</v>
      </c>
      <c r="S2878" s="13" t="s">
        <v>49</v>
      </c>
      <c r="T2878" s="13" t="s">
        <v>78</v>
      </c>
      <c r="U2878" s="13" t="s">
        <v>79</v>
      </c>
      <c r="V2878" s="13" t="s">
        <v>672</v>
      </c>
      <c r="W2878" s="13" t="s">
        <v>64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499582152.5142017</v>
      </c>
      <c r="AJ2878" s="19">
        <f t="shared" si="844"/>
        <v>59520528.679470733</v>
      </c>
      <c r="AK2878" s="20">
        <f t="shared" si="845"/>
        <v>0.11914062257814291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  <c r="AU2878" s="22" t="s">
        <v>3240</v>
      </c>
    </row>
    <row r="2879" spans="1:47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53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1687</v>
      </c>
      <c r="K2879" s="155" t="s">
        <v>1277</v>
      </c>
      <c r="L2879" s="17" t="s">
        <v>92</v>
      </c>
      <c r="M2879" s="13" t="s">
        <v>60</v>
      </c>
      <c r="N2879" s="13">
        <v>1</v>
      </c>
      <c r="O2879" s="13"/>
      <c r="P2879" s="33" t="str">
        <f t="shared" si="853"/>
        <v>MAIN UNIT</v>
      </c>
      <c r="Q2879" s="13" t="s">
        <v>61</v>
      </c>
      <c r="R2879" s="13" t="s">
        <v>62</v>
      </c>
      <c r="S2879" s="13" t="s">
        <v>49</v>
      </c>
      <c r="T2879" s="13" t="s">
        <v>78</v>
      </c>
      <c r="U2879" s="13" t="s">
        <v>79</v>
      </c>
      <c r="V2879" s="13" t="s">
        <v>672</v>
      </c>
      <c r="W2879" s="13" t="s">
        <v>109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  <c r="AU2879" s="22" t="s">
        <v>3751</v>
      </c>
    </row>
    <row r="2880" spans="1:47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53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1687</v>
      </c>
      <c r="K2880" s="155" t="s">
        <v>1277</v>
      </c>
      <c r="L2880" s="17" t="s">
        <v>92</v>
      </c>
      <c r="M2880" s="13" t="s">
        <v>60</v>
      </c>
      <c r="N2880" s="13">
        <v>1</v>
      </c>
      <c r="O2880" s="13"/>
      <c r="P2880" s="33" t="str">
        <f t="shared" si="853"/>
        <v>MAIN UNIT</v>
      </c>
      <c r="Q2880" s="13" t="s">
        <v>61</v>
      </c>
      <c r="R2880" s="13" t="s">
        <v>62</v>
      </c>
      <c r="S2880" s="13" t="s">
        <v>49</v>
      </c>
      <c r="T2880" s="13" t="s">
        <v>78</v>
      </c>
      <c r="U2880" s="13" t="s">
        <v>79</v>
      </c>
      <c r="V2880" s="13" t="s">
        <v>672</v>
      </c>
      <c r="W2880" s="13" t="s">
        <v>109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  <c r="AU2880" s="22" t="s">
        <v>3751</v>
      </c>
    </row>
    <row r="2881" spans="1:47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53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1687</v>
      </c>
      <c r="K2881" s="155" t="s">
        <v>1277</v>
      </c>
      <c r="L2881" s="17" t="s">
        <v>92</v>
      </c>
      <c r="M2881" s="13" t="s">
        <v>60</v>
      </c>
      <c r="N2881" s="13">
        <v>1</v>
      </c>
      <c r="O2881" s="13"/>
      <c r="P2881" s="33" t="str">
        <f t="shared" si="853"/>
        <v>MAIN UNIT</v>
      </c>
      <c r="Q2881" s="13" t="s">
        <v>61</v>
      </c>
      <c r="R2881" s="13" t="s">
        <v>62</v>
      </c>
      <c r="S2881" s="13" t="s">
        <v>49</v>
      </c>
      <c r="T2881" s="13" t="s">
        <v>78</v>
      </c>
      <c r="U2881" s="13" t="s">
        <v>79</v>
      </c>
      <c r="V2881" s="13" t="s">
        <v>672</v>
      </c>
      <c r="W2881" s="13" t="s">
        <v>109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  <c r="AU2881" s="22" t="s">
        <v>3751</v>
      </c>
    </row>
    <row r="2882" spans="1:47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53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1687</v>
      </c>
      <c r="K2882" s="155" t="s">
        <v>1277</v>
      </c>
      <c r="L2882" s="17" t="s">
        <v>92</v>
      </c>
      <c r="M2882" s="13" t="s">
        <v>60</v>
      </c>
      <c r="N2882" s="13">
        <v>1</v>
      </c>
      <c r="O2882" s="13"/>
      <c r="P2882" s="33" t="str">
        <f t="shared" si="853"/>
        <v>MAIN UNIT</v>
      </c>
      <c r="Q2882" s="13" t="s">
        <v>61</v>
      </c>
      <c r="R2882" s="13" t="s">
        <v>62</v>
      </c>
      <c r="S2882" s="13" t="s">
        <v>49</v>
      </c>
      <c r="T2882" s="13" t="s">
        <v>78</v>
      </c>
      <c r="U2882" s="13" t="s">
        <v>79</v>
      </c>
      <c r="V2882" s="13" t="s">
        <v>672</v>
      </c>
      <c r="W2882" s="13" t="s">
        <v>109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  <c r="AU2882" s="22" t="s">
        <v>3751</v>
      </c>
    </row>
    <row r="2883" spans="1:47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53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1687</v>
      </c>
      <c r="K2883" s="155" t="s">
        <v>1277</v>
      </c>
      <c r="L2883" s="17" t="s">
        <v>92</v>
      </c>
      <c r="M2883" s="13" t="s">
        <v>60</v>
      </c>
      <c r="N2883" s="13">
        <v>1</v>
      </c>
      <c r="O2883" s="13"/>
      <c r="P2883" s="33" t="str">
        <f t="shared" si="853"/>
        <v>MAIN UNIT</v>
      </c>
      <c r="Q2883" s="13" t="s">
        <v>61</v>
      </c>
      <c r="R2883" s="13" t="s">
        <v>62</v>
      </c>
      <c r="S2883" s="13" t="s">
        <v>49</v>
      </c>
      <c r="T2883" s="13" t="s">
        <v>78</v>
      </c>
      <c r="U2883" s="13" t="s">
        <v>79</v>
      </c>
      <c r="V2883" s="13" t="s">
        <v>672</v>
      </c>
      <c r="W2883" s="13" t="s">
        <v>109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  <c r="AU2883" s="22" t="s">
        <v>3751</v>
      </c>
    </row>
    <row r="2884" spans="1:47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53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1687</v>
      </c>
      <c r="K2884" s="155" t="s">
        <v>1277</v>
      </c>
      <c r="L2884" s="17" t="s">
        <v>92</v>
      </c>
      <c r="M2884" s="13" t="s">
        <v>60</v>
      </c>
      <c r="N2884" s="13">
        <v>1</v>
      </c>
      <c r="O2884" s="13"/>
      <c r="P2884" s="33" t="str">
        <f t="shared" si="853"/>
        <v>MAIN UNIT</v>
      </c>
      <c r="Q2884" s="13" t="s">
        <v>61</v>
      </c>
      <c r="R2884" s="13" t="s">
        <v>62</v>
      </c>
      <c r="S2884" s="13" t="s">
        <v>49</v>
      </c>
      <c r="T2884" s="13" t="s">
        <v>78</v>
      </c>
      <c r="U2884" s="13" t="s">
        <v>79</v>
      </c>
      <c r="V2884" s="13" t="s">
        <v>672</v>
      </c>
      <c r="W2884" s="13" t="s">
        <v>109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  <c r="AU2884" s="22" t="s">
        <v>3751</v>
      </c>
    </row>
    <row r="2885" spans="1:47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54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1687</v>
      </c>
      <c r="K2885" s="155" t="s">
        <v>1277</v>
      </c>
      <c r="L2885" s="17" t="s">
        <v>92</v>
      </c>
      <c r="M2885" s="13" t="s">
        <v>60</v>
      </c>
      <c r="N2885" s="13">
        <v>1</v>
      </c>
      <c r="O2885" s="13"/>
      <c r="P2885" s="33" t="str">
        <f t="shared" si="853"/>
        <v>MAIN UNIT</v>
      </c>
      <c r="Q2885" s="13" t="s">
        <v>61</v>
      </c>
      <c r="R2885" s="13" t="s">
        <v>62</v>
      </c>
      <c r="S2885" s="13" t="s">
        <v>49</v>
      </c>
      <c r="T2885" s="13" t="s">
        <v>78</v>
      </c>
      <c r="U2885" s="13" t="s">
        <v>79</v>
      </c>
      <c r="V2885" s="13" t="s">
        <v>672</v>
      </c>
      <c r="W2885" s="13" t="s">
        <v>109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  <c r="AU2885" s="22" t="s">
        <v>3751</v>
      </c>
    </row>
    <row r="2886" spans="1:47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185</v>
      </c>
      <c r="F2886" s="13" t="s">
        <v>185</v>
      </c>
      <c r="G2886" s="152" t="s">
        <v>185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1687</v>
      </c>
      <c r="K2886" s="155" t="s">
        <v>1277</v>
      </c>
      <c r="L2886" s="17" t="s">
        <v>92</v>
      </c>
      <c r="M2886" s="13" t="s">
        <v>60</v>
      </c>
      <c r="N2886" s="13">
        <v>1</v>
      </c>
      <c r="O2886" s="13"/>
      <c r="P2886" s="33" t="str">
        <f t="shared" si="853"/>
        <v>MAIN UNIT</v>
      </c>
      <c r="Q2886" s="13" t="s">
        <v>61</v>
      </c>
      <c r="R2886" s="13" t="s">
        <v>62</v>
      </c>
      <c r="S2886" s="13" t="s">
        <v>49</v>
      </c>
      <c r="T2886" s="13" t="s">
        <v>78</v>
      </c>
      <c r="U2886" s="13" t="s">
        <v>79</v>
      </c>
      <c r="V2886" s="13" t="s">
        <v>672</v>
      </c>
      <c r="W2886" s="13" t="s">
        <v>109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499582152.5142017</v>
      </c>
      <c r="AJ2886" s="19">
        <f t="shared" ref="AJ2886:AJ2949" si="865">IF(P2886="C66 SERVICE","",SUMIFS(AC:AC,F:F,F2886,G:G,G2886,E:E,E2886))</f>
        <v>59520528.679470733</v>
      </c>
      <c r="AK2886" s="20">
        <f t="shared" ref="AK2886:AK2949" si="866">IF(AJ2886&gt;0,AJ2886/AI2886,"")</f>
        <v>0.11914062257814291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  <c r="AU2886" s="22" t="s">
        <v>3751</v>
      </c>
    </row>
    <row r="2887" spans="1:47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185</v>
      </c>
      <c r="F2887" s="13" t="s">
        <v>185</v>
      </c>
      <c r="G2887" s="152" t="s">
        <v>185</v>
      </c>
      <c r="H2887" s="155"/>
      <c r="I2887" s="33" t="str">
        <f t="shared" si="861"/>
        <v>Cancel</v>
      </c>
      <c r="J2887" s="186" t="s">
        <v>1687</v>
      </c>
      <c r="K2887" s="155" t="s">
        <v>1277</v>
      </c>
      <c r="L2887" s="17" t="s">
        <v>92</v>
      </c>
      <c r="M2887" s="13" t="s">
        <v>60</v>
      </c>
      <c r="N2887" s="13">
        <v>1</v>
      </c>
      <c r="O2887" s="13"/>
      <c r="P2887" s="33" t="str">
        <f t="shared" si="853"/>
        <v>MAIN UNIT</v>
      </c>
      <c r="Q2887" s="13" t="s">
        <v>61</v>
      </c>
      <c r="R2887" s="13" t="s">
        <v>62</v>
      </c>
      <c r="S2887" s="13" t="s">
        <v>49</v>
      </c>
      <c r="T2887" s="13" t="s">
        <v>78</v>
      </c>
      <c r="U2887" s="13" t="s">
        <v>79</v>
      </c>
      <c r="V2887" s="13" t="s">
        <v>672</v>
      </c>
      <c r="W2887" s="13" t="s">
        <v>109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499582152.5142017</v>
      </c>
      <c r="AJ2887" s="19">
        <f t="shared" si="865"/>
        <v>59520528.679470733</v>
      </c>
      <c r="AK2887" s="20">
        <f t="shared" si="866"/>
        <v>0.11914062257814291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  <c r="AU2887" s="22" t="s">
        <v>3751</v>
      </c>
    </row>
    <row r="2888" spans="1:47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185</v>
      </c>
      <c r="F2888" s="13" t="s">
        <v>185</v>
      </c>
      <c r="G2888" s="152" t="s">
        <v>185</v>
      </c>
      <c r="H2888" s="155"/>
      <c r="I2888" s="33" t="str">
        <f t="shared" si="861"/>
        <v>Cancel</v>
      </c>
      <c r="J2888" s="186" t="s">
        <v>1687</v>
      </c>
      <c r="K2888" s="155" t="s">
        <v>1277</v>
      </c>
      <c r="L2888" s="17" t="s">
        <v>92</v>
      </c>
      <c r="M2888" s="13" t="s">
        <v>60</v>
      </c>
      <c r="N2888" s="13">
        <v>1</v>
      </c>
      <c r="O2888" s="13"/>
      <c r="P2888" s="33" t="str">
        <f t="shared" si="853"/>
        <v>MAIN UNIT</v>
      </c>
      <c r="Q2888" s="13" t="s">
        <v>61</v>
      </c>
      <c r="R2888" s="13" t="s">
        <v>62</v>
      </c>
      <c r="S2888" s="13" t="s">
        <v>49</v>
      </c>
      <c r="T2888" s="13" t="s">
        <v>78</v>
      </c>
      <c r="U2888" s="13" t="s">
        <v>79</v>
      </c>
      <c r="V2888" s="13" t="s">
        <v>672</v>
      </c>
      <c r="W2888" s="13" t="s">
        <v>109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499582152.5142017</v>
      </c>
      <c r="AJ2888" s="19">
        <f t="shared" si="865"/>
        <v>59520528.679470733</v>
      </c>
      <c r="AK2888" s="20">
        <f t="shared" si="866"/>
        <v>0.11914062257814291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  <c r="AU2888" s="22" t="s">
        <v>3751</v>
      </c>
    </row>
    <row r="2889" spans="1:47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185</v>
      </c>
      <c r="F2889" s="13" t="s">
        <v>185</v>
      </c>
      <c r="G2889" s="152" t="s">
        <v>185</v>
      </c>
      <c r="H2889" s="155"/>
      <c r="I2889" s="33" t="str">
        <f t="shared" si="861"/>
        <v>Cancel</v>
      </c>
      <c r="J2889" s="186" t="s">
        <v>1687</v>
      </c>
      <c r="K2889" s="155" t="s">
        <v>1277</v>
      </c>
      <c r="L2889" s="17" t="s">
        <v>92</v>
      </c>
      <c r="M2889" s="13" t="s">
        <v>60</v>
      </c>
      <c r="N2889" s="13">
        <v>1</v>
      </c>
      <c r="O2889" s="13"/>
      <c r="P2889" s="33" t="str">
        <f t="shared" si="853"/>
        <v>MAIN UNIT</v>
      </c>
      <c r="Q2889" s="13" t="s">
        <v>61</v>
      </c>
      <c r="R2889" s="13" t="s">
        <v>62</v>
      </c>
      <c r="S2889" s="13" t="s">
        <v>49</v>
      </c>
      <c r="T2889" s="13" t="s">
        <v>78</v>
      </c>
      <c r="U2889" s="13" t="s">
        <v>79</v>
      </c>
      <c r="V2889" s="13" t="s">
        <v>672</v>
      </c>
      <c r="W2889" s="13" t="s">
        <v>109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499582152.5142017</v>
      </c>
      <c r="AJ2889" s="19">
        <f t="shared" si="865"/>
        <v>59520528.679470733</v>
      </c>
      <c r="AK2889" s="20">
        <f t="shared" si="866"/>
        <v>0.11914062257814291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  <c r="AU2889" s="22" t="s">
        <v>3751</v>
      </c>
    </row>
    <row r="2890" spans="1:47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185</v>
      </c>
      <c r="F2890" s="13" t="s">
        <v>185</v>
      </c>
      <c r="G2890" s="152" t="s">
        <v>185</v>
      </c>
      <c r="H2890" s="155" t="s">
        <v>2349</v>
      </c>
      <c r="I2890" s="33" t="str">
        <f t="shared" si="861"/>
        <v>Cancel</v>
      </c>
      <c r="J2890" s="186" t="s">
        <v>2350</v>
      </c>
      <c r="K2890" s="155" t="s">
        <v>1277</v>
      </c>
      <c r="L2890" s="17" t="s">
        <v>293</v>
      </c>
      <c r="M2890" s="13" t="s">
        <v>60</v>
      </c>
      <c r="N2890" s="13">
        <v>1</v>
      </c>
      <c r="O2890" s="13"/>
      <c r="P2890" s="33" t="str">
        <f t="shared" si="853"/>
        <v>MAIN UNIT</v>
      </c>
      <c r="Q2890" s="13" t="s">
        <v>61</v>
      </c>
      <c r="R2890" s="13" t="s">
        <v>62</v>
      </c>
      <c r="S2890" s="13" t="s">
        <v>49</v>
      </c>
      <c r="T2890" s="13" t="s">
        <v>78</v>
      </c>
      <c r="U2890" s="13" t="s">
        <v>79</v>
      </c>
      <c r="V2890" s="13" t="s">
        <v>672</v>
      </c>
      <c r="W2890" s="13" t="s">
        <v>64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499582152.5142017</v>
      </c>
      <c r="AJ2890" s="19">
        <f t="shared" si="865"/>
        <v>59520528.679470733</v>
      </c>
      <c r="AK2890" s="20">
        <f t="shared" si="866"/>
        <v>0.11914062257814291</v>
      </c>
      <c r="AL2890" s="17"/>
      <c r="AM2890" s="17"/>
      <c r="AN2890" s="17"/>
      <c r="AO2890" s="17" t="s">
        <v>2351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  <c r="AU2890" s="22" t="s">
        <v>3757</v>
      </c>
    </row>
    <row r="2891" spans="1:47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53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2128</v>
      </c>
      <c r="K2891" s="155" t="s">
        <v>2129</v>
      </c>
      <c r="L2891" s="17" t="s">
        <v>92</v>
      </c>
      <c r="M2891" s="13" t="s">
        <v>60</v>
      </c>
      <c r="N2891" s="13">
        <v>1</v>
      </c>
      <c r="O2891" s="13"/>
      <c r="P2891" s="33" t="str">
        <f t="shared" si="853"/>
        <v>MAIN UNIT</v>
      </c>
      <c r="Q2891" s="13" t="s">
        <v>68</v>
      </c>
      <c r="R2891" s="13" t="s">
        <v>62</v>
      </c>
      <c r="S2891" s="13" t="s">
        <v>49</v>
      </c>
      <c r="T2891" s="13" t="s">
        <v>78</v>
      </c>
      <c r="U2891" s="13" t="s">
        <v>79</v>
      </c>
      <c r="V2891" s="13" t="s">
        <v>2130</v>
      </c>
      <c r="W2891" s="13" t="s">
        <v>109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  <c r="AU2891" s="22" t="s">
        <v>3751</v>
      </c>
    </row>
    <row r="2892" spans="1:47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54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2128</v>
      </c>
      <c r="K2892" s="155" t="s">
        <v>2129</v>
      </c>
      <c r="L2892" s="17" t="s">
        <v>67</v>
      </c>
      <c r="M2892" s="13" t="s">
        <v>60</v>
      </c>
      <c r="N2892" s="13">
        <v>1</v>
      </c>
      <c r="O2892" s="13"/>
      <c r="P2892" s="33" t="str">
        <f t="shared" si="853"/>
        <v>MAIN UNIT</v>
      </c>
      <c r="Q2892" s="13" t="s">
        <v>68</v>
      </c>
      <c r="R2892" s="13" t="s">
        <v>62</v>
      </c>
      <c r="S2892" s="13" t="s">
        <v>49</v>
      </c>
      <c r="T2892" s="13" t="s">
        <v>78</v>
      </c>
      <c r="U2892" s="13" t="s">
        <v>79</v>
      </c>
      <c r="V2892" s="13" t="s">
        <v>2130</v>
      </c>
      <c r="W2892" s="13" t="s">
        <v>109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  <c r="AU2892" s="22" t="s">
        <v>3751</v>
      </c>
    </row>
    <row r="2893" spans="1:47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53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1740</v>
      </c>
      <c r="K2893" s="155" t="s">
        <v>1741</v>
      </c>
      <c r="L2893" s="17" t="s">
        <v>67</v>
      </c>
      <c r="M2893" s="13" t="s">
        <v>60</v>
      </c>
      <c r="N2893" s="13">
        <v>1</v>
      </c>
      <c r="O2893" s="13"/>
      <c r="P2893" s="33" t="str">
        <f t="shared" si="853"/>
        <v>MAIN UNIT</v>
      </c>
      <c r="Q2893" s="13" t="s">
        <v>68</v>
      </c>
      <c r="R2893" s="13" t="s">
        <v>62</v>
      </c>
      <c r="S2893" s="13" t="s">
        <v>50</v>
      </c>
      <c r="T2893" s="13" t="s">
        <v>88</v>
      </c>
      <c r="U2893" s="13" t="s">
        <v>70</v>
      </c>
      <c r="V2893" s="13" t="s">
        <v>1010</v>
      </c>
      <c r="W2893" s="13" t="s">
        <v>64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  <c r="AU2893" s="22" t="s">
        <v>3240</v>
      </c>
    </row>
    <row r="2894" spans="1:47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47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798</v>
      </c>
      <c r="K2894" s="155" t="s">
        <v>799</v>
      </c>
      <c r="L2894" s="17" t="s">
        <v>67</v>
      </c>
      <c r="M2894" s="13" t="s">
        <v>60</v>
      </c>
      <c r="N2894" s="13">
        <v>1</v>
      </c>
      <c r="O2894" s="13"/>
      <c r="P2894" s="33" t="str">
        <f t="shared" si="853"/>
        <v>MAIN UNIT</v>
      </c>
      <c r="Q2894" s="13" t="s">
        <v>61</v>
      </c>
      <c r="R2894" s="13" t="s">
        <v>62</v>
      </c>
      <c r="S2894" s="13" t="s">
        <v>50</v>
      </c>
      <c r="T2894" s="13" t="s">
        <v>88</v>
      </c>
      <c r="U2894" s="13" t="s">
        <v>70</v>
      </c>
      <c r="V2894" s="13" t="s">
        <v>169</v>
      </c>
      <c r="W2894" s="13" t="s">
        <v>64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  <c r="AU2894" s="22" t="s">
        <v>3240</v>
      </c>
    </row>
    <row r="2895" spans="1:47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54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2196</v>
      </c>
      <c r="K2895" s="155" t="s">
        <v>799</v>
      </c>
      <c r="L2895" s="17" t="s">
        <v>67</v>
      </c>
      <c r="M2895" s="13" t="s">
        <v>60</v>
      </c>
      <c r="N2895" s="13">
        <v>1</v>
      </c>
      <c r="O2895" s="13"/>
      <c r="P2895" s="33" t="str">
        <f t="shared" si="853"/>
        <v>MAIN UNIT</v>
      </c>
      <c r="Q2895" s="13" t="s">
        <v>61</v>
      </c>
      <c r="R2895" s="13" t="s">
        <v>62</v>
      </c>
      <c r="S2895" s="13" t="s">
        <v>50</v>
      </c>
      <c r="T2895" s="13" t="s">
        <v>88</v>
      </c>
      <c r="U2895" s="13" t="s">
        <v>70</v>
      </c>
      <c r="V2895" s="13" t="s">
        <v>169</v>
      </c>
      <c r="W2895" s="13" t="s">
        <v>64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  <c r="AU2895" s="22" t="s">
        <v>3240</v>
      </c>
    </row>
    <row r="2896" spans="1:47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54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2228</v>
      </c>
      <c r="K2896" s="155" t="s">
        <v>799</v>
      </c>
      <c r="L2896" s="17" t="s">
        <v>67</v>
      </c>
      <c r="M2896" s="13" t="s">
        <v>60</v>
      </c>
      <c r="N2896" s="13">
        <v>1</v>
      </c>
      <c r="O2896" s="13"/>
      <c r="P2896" s="33" t="str">
        <f t="shared" si="853"/>
        <v>MAIN UNIT</v>
      </c>
      <c r="Q2896" s="13" t="s">
        <v>61</v>
      </c>
      <c r="R2896" s="13" t="s">
        <v>62</v>
      </c>
      <c r="S2896" s="13" t="s">
        <v>50</v>
      </c>
      <c r="T2896" s="13" t="s">
        <v>88</v>
      </c>
      <c r="U2896" s="13" t="s">
        <v>70</v>
      </c>
      <c r="V2896" s="13" t="s">
        <v>169</v>
      </c>
      <c r="W2896" s="13" t="s">
        <v>64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  <c r="AU2896" s="22" t="s">
        <v>3240</v>
      </c>
    </row>
    <row r="2897" spans="1:47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54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2228</v>
      </c>
      <c r="K2897" s="155" t="s">
        <v>799</v>
      </c>
      <c r="L2897" s="17" t="s">
        <v>67</v>
      </c>
      <c r="M2897" s="13" t="s">
        <v>60</v>
      </c>
      <c r="N2897" s="13">
        <v>1</v>
      </c>
      <c r="O2897" s="13"/>
      <c r="P2897" s="33" t="str">
        <f t="shared" si="853"/>
        <v>MAIN UNIT</v>
      </c>
      <c r="Q2897" s="13" t="s">
        <v>61</v>
      </c>
      <c r="R2897" s="13" t="s">
        <v>62</v>
      </c>
      <c r="S2897" s="13" t="s">
        <v>50</v>
      </c>
      <c r="T2897" s="13" t="s">
        <v>88</v>
      </c>
      <c r="U2897" s="13" t="s">
        <v>70</v>
      </c>
      <c r="V2897" s="13" t="s">
        <v>169</v>
      </c>
      <c r="W2897" s="13" t="s">
        <v>64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  <c r="AU2897" s="22" t="s">
        <v>3240</v>
      </c>
    </row>
    <row r="2898" spans="1:47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3172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3446</v>
      </c>
      <c r="K2898" s="29" t="s">
        <v>3447</v>
      </c>
      <c r="L2898" s="17" t="s">
        <v>67</v>
      </c>
      <c r="M2898" s="22" t="s">
        <v>60</v>
      </c>
      <c r="N2898" s="22">
        <v>1</v>
      </c>
      <c r="O2898" s="22"/>
      <c r="P2898" s="33" t="str">
        <f t="shared" si="853"/>
        <v>MAIN UNIT</v>
      </c>
      <c r="Q2898" s="22" t="s">
        <v>61</v>
      </c>
      <c r="R2898" s="22" t="s">
        <v>62</v>
      </c>
      <c r="S2898" s="22" t="s">
        <v>49</v>
      </c>
      <c r="T2898" s="22" t="s">
        <v>78</v>
      </c>
      <c r="U2898" s="22" t="s">
        <v>78</v>
      </c>
      <c r="V2898" s="22" t="s">
        <v>126</v>
      </c>
      <c r="W2898" s="22" t="s">
        <v>109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  <c r="AU2898" s="22" t="s">
        <v>3752</v>
      </c>
    </row>
    <row r="2899" spans="1:47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41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295</v>
      </c>
      <c r="K2899" s="155" t="s">
        <v>296</v>
      </c>
      <c r="L2899" s="17" t="s">
        <v>67</v>
      </c>
      <c r="M2899" s="13" t="s">
        <v>60</v>
      </c>
      <c r="N2899" s="13">
        <v>1</v>
      </c>
      <c r="O2899" s="13"/>
      <c r="P2899" s="33" t="str">
        <f t="shared" si="853"/>
        <v>MAIN UNIT</v>
      </c>
      <c r="Q2899" s="13" t="s">
        <v>68</v>
      </c>
      <c r="R2899" s="13" t="s">
        <v>62</v>
      </c>
      <c r="S2899" s="13" t="s">
        <v>50</v>
      </c>
      <c r="T2899" s="13" t="s">
        <v>297</v>
      </c>
      <c r="U2899" s="13" t="s">
        <v>70</v>
      </c>
      <c r="V2899" s="13" t="s">
        <v>169</v>
      </c>
      <c r="W2899" s="13" t="s">
        <v>64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298</v>
      </c>
      <c r="AM2899" s="17">
        <v>615000</v>
      </c>
      <c r="AN2899" s="17" t="s">
        <v>299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  <c r="AU2899" s="22" t="s">
        <v>3240</v>
      </c>
    </row>
    <row r="2900" spans="1:47" s="12" customFormat="1">
      <c r="A2900" s="33" t="str">
        <f t="shared" si="859"/>
        <v>cancel</v>
      </c>
      <c r="B2900" s="152"/>
      <c r="C2900" s="152" t="s">
        <v>185</v>
      </c>
      <c r="D2900" s="33" t="str">
        <f t="shared" si="860"/>
        <v/>
      </c>
      <c r="E2900" s="33" t="s">
        <v>185</v>
      </c>
      <c r="F2900" s="13" t="s">
        <v>185</v>
      </c>
      <c r="G2900" s="152" t="s">
        <v>185</v>
      </c>
      <c r="H2900" s="155"/>
      <c r="I2900" s="33" t="str">
        <f t="shared" si="861"/>
        <v>Cancel</v>
      </c>
      <c r="J2900" s="186" t="s">
        <v>2727</v>
      </c>
      <c r="K2900" s="155" t="s">
        <v>2728</v>
      </c>
      <c r="L2900" s="17" t="s">
        <v>92</v>
      </c>
      <c r="M2900" s="13" t="s">
        <v>60</v>
      </c>
      <c r="N2900" s="13">
        <v>1</v>
      </c>
      <c r="O2900" s="13"/>
      <c r="P2900" s="33" t="str">
        <f t="shared" si="853"/>
        <v>MAIN UNIT</v>
      </c>
      <c r="Q2900" s="13" t="s">
        <v>68</v>
      </c>
      <c r="R2900" s="13" t="s">
        <v>62</v>
      </c>
      <c r="S2900" s="13" t="s">
        <v>50</v>
      </c>
      <c r="T2900" s="13" t="s">
        <v>297</v>
      </c>
      <c r="U2900" s="13" t="s">
        <v>70</v>
      </c>
      <c r="V2900" s="13" t="s">
        <v>71</v>
      </c>
      <c r="W2900" s="13" t="s">
        <v>64</v>
      </c>
      <c r="X2900" s="135">
        <v>970000</v>
      </c>
      <c r="Y2900" s="156" t="s">
        <v>1058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499582152.5142017</v>
      </c>
      <c r="AJ2900" s="19">
        <f t="shared" si="865"/>
        <v>59520528.679470733</v>
      </c>
      <c r="AK2900" s="20">
        <f t="shared" si="866"/>
        <v>0.11914062257814291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  <c r="AU2900" s="22" t="s">
        <v>3240</v>
      </c>
    </row>
    <row r="2901" spans="1:47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53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1734</v>
      </c>
      <c r="K2901" s="155" t="s">
        <v>1735</v>
      </c>
      <c r="L2901" s="17" t="s">
        <v>67</v>
      </c>
      <c r="M2901" s="13" t="s">
        <v>60</v>
      </c>
      <c r="N2901" s="13">
        <v>1</v>
      </c>
      <c r="O2901" s="13"/>
      <c r="P2901" s="33" t="str">
        <f t="shared" si="853"/>
        <v>MAIN UNIT</v>
      </c>
      <c r="Q2901" s="13" t="s">
        <v>68</v>
      </c>
      <c r="R2901" s="13" t="s">
        <v>62</v>
      </c>
      <c r="S2901" s="13" t="s">
        <v>50</v>
      </c>
      <c r="T2901" s="13" t="s">
        <v>88</v>
      </c>
      <c r="U2901" s="13" t="s">
        <v>70</v>
      </c>
      <c r="V2901" s="13" t="s">
        <v>1400</v>
      </c>
      <c r="W2901" s="13" t="s">
        <v>64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  <c r="AU2901" s="22" t="s">
        <v>3240</v>
      </c>
    </row>
    <row r="2902" spans="1:47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53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1734</v>
      </c>
      <c r="K2902" s="155" t="s">
        <v>1735</v>
      </c>
      <c r="L2902" s="17" t="s">
        <v>67</v>
      </c>
      <c r="M2902" s="13" t="s">
        <v>60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68</v>
      </c>
      <c r="R2902" s="13" t="s">
        <v>62</v>
      </c>
      <c r="S2902" s="13" t="s">
        <v>50</v>
      </c>
      <c r="T2902" s="13" t="s">
        <v>88</v>
      </c>
      <c r="U2902" s="13" t="s">
        <v>70</v>
      </c>
      <c r="V2902" s="13" t="s">
        <v>1400</v>
      </c>
      <c r="W2902" s="13" t="s">
        <v>64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  <c r="AU2902" s="22" t="s">
        <v>3240</v>
      </c>
    </row>
    <row r="2903" spans="1:47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53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1734</v>
      </c>
      <c r="K2903" s="155" t="s">
        <v>1735</v>
      </c>
      <c r="L2903" s="17" t="s">
        <v>67</v>
      </c>
      <c r="M2903" s="13" t="s">
        <v>60</v>
      </c>
      <c r="N2903" s="13">
        <v>1</v>
      </c>
      <c r="O2903" s="13"/>
      <c r="P2903" s="33" t="str">
        <f t="shared" si="874"/>
        <v>MAIN UNIT</v>
      </c>
      <c r="Q2903" s="13" t="s">
        <v>68</v>
      </c>
      <c r="R2903" s="13" t="s">
        <v>62</v>
      </c>
      <c r="S2903" s="13" t="s">
        <v>50</v>
      </c>
      <c r="T2903" s="13" t="s">
        <v>88</v>
      </c>
      <c r="U2903" s="13" t="s">
        <v>70</v>
      </c>
      <c r="V2903" s="13" t="s">
        <v>1400</v>
      </c>
      <c r="W2903" s="13" t="s">
        <v>64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  <c r="AU2903" s="22" t="s">
        <v>3240</v>
      </c>
    </row>
    <row r="2904" spans="1:47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53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1734</v>
      </c>
      <c r="K2904" s="155" t="s">
        <v>1735</v>
      </c>
      <c r="L2904" s="17" t="s">
        <v>67</v>
      </c>
      <c r="M2904" s="13" t="s">
        <v>60</v>
      </c>
      <c r="N2904" s="13">
        <v>1</v>
      </c>
      <c r="O2904" s="13"/>
      <c r="P2904" s="33" t="str">
        <f t="shared" si="874"/>
        <v>MAIN UNIT</v>
      </c>
      <c r="Q2904" s="13" t="s">
        <v>68</v>
      </c>
      <c r="R2904" s="13" t="s">
        <v>62</v>
      </c>
      <c r="S2904" s="13" t="s">
        <v>50</v>
      </c>
      <c r="T2904" s="13" t="s">
        <v>88</v>
      </c>
      <c r="U2904" s="13" t="s">
        <v>70</v>
      </c>
      <c r="V2904" s="13" t="s">
        <v>1400</v>
      </c>
      <c r="W2904" s="13" t="s">
        <v>64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  <c r="AU2904" s="22" t="s">
        <v>3240</v>
      </c>
    </row>
    <row r="2905" spans="1:47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185</v>
      </c>
      <c r="F2905" s="13" t="s">
        <v>185</v>
      </c>
      <c r="G2905" s="152" t="s">
        <v>1616</v>
      </c>
      <c r="H2905" s="155" t="s">
        <v>2070</v>
      </c>
      <c r="I2905" s="33" t="str">
        <f t="shared" si="861"/>
        <v>Cancel</v>
      </c>
      <c r="J2905" s="186" t="s">
        <v>2076</v>
      </c>
      <c r="K2905" s="155" t="s">
        <v>2077</v>
      </c>
      <c r="L2905" s="17" t="s">
        <v>67</v>
      </c>
      <c r="M2905" s="13" t="s">
        <v>60</v>
      </c>
      <c r="N2905" s="13">
        <v>1</v>
      </c>
      <c r="O2905" s="13"/>
      <c r="P2905" s="33" t="str">
        <f t="shared" si="874"/>
        <v>MAIN UNIT</v>
      </c>
      <c r="Q2905" s="13" t="s">
        <v>68</v>
      </c>
      <c r="R2905" s="13" t="s">
        <v>62</v>
      </c>
      <c r="S2905" s="13" t="s">
        <v>50</v>
      </c>
      <c r="T2905" s="13" t="s">
        <v>297</v>
      </c>
      <c r="U2905" s="13" t="s">
        <v>70</v>
      </c>
      <c r="V2905" s="13" t="s">
        <v>71</v>
      </c>
      <c r="W2905" s="13" t="s">
        <v>64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499582152.5142017</v>
      </c>
      <c r="AJ2905" s="19">
        <f t="shared" si="865"/>
        <v>59520528.679470733</v>
      </c>
      <c r="AK2905" s="20">
        <f t="shared" si="866"/>
        <v>0.11914062257814291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  <c r="AU2905" s="22" t="s">
        <v>3240</v>
      </c>
    </row>
    <row r="2906" spans="1:47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54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2314</v>
      </c>
      <c r="K2906" s="155" t="s">
        <v>2315</v>
      </c>
      <c r="L2906" s="17" t="s">
        <v>67</v>
      </c>
      <c r="M2906" s="13" t="s">
        <v>60</v>
      </c>
      <c r="N2906" s="13">
        <v>1</v>
      </c>
      <c r="O2906" s="13"/>
      <c r="P2906" s="33" t="str">
        <f t="shared" si="874"/>
        <v>MAIN UNIT</v>
      </c>
      <c r="Q2906" s="13" t="s">
        <v>68</v>
      </c>
      <c r="R2906" s="13" t="s">
        <v>62</v>
      </c>
      <c r="S2906" s="13" t="s">
        <v>52</v>
      </c>
      <c r="T2906" s="13" t="s">
        <v>141</v>
      </c>
      <c r="U2906" s="13" t="s">
        <v>1077</v>
      </c>
      <c r="V2906" s="13" t="s">
        <v>143</v>
      </c>
      <c r="W2906" s="13" t="s">
        <v>64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  <c r="AU2906" s="22" t="s">
        <v>3240</v>
      </c>
    </row>
    <row r="2907" spans="1:47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54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2314</v>
      </c>
      <c r="K2907" s="155" t="s">
        <v>2315</v>
      </c>
      <c r="L2907" s="17" t="s">
        <v>92</v>
      </c>
      <c r="M2907" s="13" t="s">
        <v>60</v>
      </c>
      <c r="N2907" s="13">
        <v>1</v>
      </c>
      <c r="O2907" s="13"/>
      <c r="P2907" s="33" t="str">
        <f t="shared" si="874"/>
        <v>MAIN UNIT</v>
      </c>
      <c r="Q2907" s="13" t="s">
        <v>68</v>
      </c>
      <c r="R2907" s="13" t="s">
        <v>62</v>
      </c>
      <c r="S2907" s="13" t="s">
        <v>52</v>
      </c>
      <c r="T2907" s="13" t="s">
        <v>141</v>
      </c>
      <c r="U2907" s="13" t="s">
        <v>1077</v>
      </c>
      <c r="V2907" s="13" t="s">
        <v>143</v>
      </c>
      <c r="W2907" s="13" t="s">
        <v>64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  <c r="AU2907" s="22" t="s">
        <v>3240</v>
      </c>
    </row>
    <row r="2908" spans="1:47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53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1917</v>
      </c>
      <c r="K2908" s="155" t="s">
        <v>1918</v>
      </c>
      <c r="L2908" s="17" t="s">
        <v>67</v>
      </c>
      <c r="M2908" s="13" t="s">
        <v>60</v>
      </c>
      <c r="N2908" s="13">
        <v>1</v>
      </c>
      <c r="O2908" s="13"/>
      <c r="P2908" s="33" t="str">
        <f t="shared" si="874"/>
        <v>MAIN UNIT</v>
      </c>
      <c r="Q2908" s="13" t="s">
        <v>61</v>
      </c>
      <c r="R2908" s="13" t="s">
        <v>62</v>
      </c>
      <c r="S2908" s="13" t="s">
        <v>49</v>
      </c>
      <c r="T2908" s="13" t="s">
        <v>479</v>
      </c>
      <c r="U2908" s="13" t="s">
        <v>479</v>
      </c>
      <c r="V2908" s="13" t="s">
        <v>112</v>
      </c>
      <c r="W2908" s="13" t="s">
        <v>64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  <c r="AU2908" s="22" t="s">
        <v>3757</v>
      </c>
    </row>
    <row r="2909" spans="1:47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53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1917</v>
      </c>
      <c r="K2909" s="155" t="s">
        <v>1918</v>
      </c>
      <c r="L2909" s="17" t="s">
        <v>67</v>
      </c>
      <c r="M2909" s="13" t="s">
        <v>60</v>
      </c>
      <c r="N2909" s="13">
        <v>1</v>
      </c>
      <c r="O2909" s="13"/>
      <c r="P2909" s="33" t="str">
        <f t="shared" si="874"/>
        <v>MAIN UNIT</v>
      </c>
      <c r="Q2909" s="13" t="s">
        <v>61</v>
      </c>
      <c r="R2909" s="13" t="s">
        <v>62</v>
      </c>
      <c r="S2909" s="13" t="s">
        <v>49</v>
      </c>
      <c r="T2909" s="13" t="s">
        <v>479</v>
      </c>
      <c r="U2909" s="13" t="s">
        <v>479</v>
      </c>
      <c r="V2909" s="13" t="s">
        <v>112</v>
      </c>
      <c r="W2909" s="13" t="s">
        <v>64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  <c r="AU2909" s="22" t="s">
        <v>3757</v>
      </c>
    </row>
    <row r="2910" spans="1:47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53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1936</v>
      </c>
      <c r="K2910" s="155" t="s">
        <v>1937</v>
      </c>
      <c r="L2910" s="17" t="s">
        <v>67</v>
      </c>
      <c r="M2910" s="13" t="s">
        <v>60</v>
      </c>
      <c r="N2910" s="13">
        <v>1</v>
      </c>
      <c r="O2910" s="13"/>
      <c r="P2910" s="33" t="str">
        <f t="shared" si="874"/>
        <v>MAIN UNIT</v>
      </c>
      <c r="Q2910" s="13" t="s">
        <v>68</v>
      </c>
      <c r="R2910" s="13" t="s">
        <v>62</v>
      </c>
      <c r="S2910" s="13" t="s">
        <v>49</v>
      </c>
      <c r="T2910" s="13" t="s">
        <v>78</v>
      </c>
      <c r="U2910" s="13" t="s">
        <v>79</v>
      </c>
      <c r="V2910" s="13" t="s">
        <v>1938</v>
      </c>
      <c r="W2910" s="13" t="s">
        <v>109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  <c r="AU2910" s="22" t="s">
        <v>3751</v>
      </c>
    </row>
    <row r="2911" spans="1:47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53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1987</v>
      </c>
      <c r="K2911" s="155" t="s">
        <v>1988</v>
      </c>
      <c r="L2911" s="17" t="s">
        <v>293</v>
      </c>
      <c r="M2911" s="13" t="s">
        <v>60</v>
      </c>
      <c r="N2911" s="13">
        <v>1</v>
      </c>
      <c r="O2911" s="13"/>
      <c r="P2911" s="33" t="str">
        <f t="shared" si="874"/>
        <v>MAIN UNIT</v>
      </c>
      <c r="Q2911" s="13" t="s">
        <v>61</v>
      </c>
      <c r="R2911" s="13" t="s">
        <v>62</v>
      </c>
      <c r="S2911" s="13" t="s">
        <v>49</v>
      </c>
      <c r="T2911" s="13" t="s">
        <v>78</v>
      </c>
      <c r="U2911" s="13" t="s">
        <v>79</v>
      </c>
      <c r="V2911" s="13" t="s">
        <v>112</v>
      </c>
      <c r="W2911" s="13" t="s">
        <v>64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  <c r="AU2911" s="22" t="s">
        <v>3757</v>
      </c>
    </row>
    <row r="2912" spans="1:47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53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1987</v>
      </c>
      <c r="K2912" s="155" t="s">
        <v>1988</v>
      </c>
      <c r="L2912" s="17" t="s">
        <v>293</v>
      </c>
      <c r="M2912" s="13" t="s">
        <v>60</v>
      </c>
      <c r="N2912" s="13">
        <v>1</v>
      </c>
      <c r="O2912" s="13"/>
      <c r="P2912" s="33" t="str">
        <f t="shared" si="874"/>
        <v>MAIN UNIT</v>
      </c>
      <c r="Q2912" s="13" t="s">
        <v>61</v>
      </c>
      <c r="R2912" s="13" t="s">
        <v>62</v>
      </c>
      <c r="S2912" s="13" t="s">
        <v>49</v>
      </c>
      <c r="T2912" s="13" t="s">
        <v>78</v>
      </c>
      <c r="U2912" s="13" t="s">
        <v>79</v>
      </c>
      <c r="V2912" s="13" t="s">
        <v>112</v>
      </c>
      <c r="W2912" s="13" t="s">
        <v>64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  <c r="AU2912" s="22" t="s">
        <v>3757</v>
      </c>
    </row>
    <row r="2913" spans="1:47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54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2229</v>
      </c>
      <c r="K2913" s="155" t="s">
        <v>2230</v>
      </c>
      <c r="L2913" s="17" t="s">
        <v>67</v>
      </c>
      <c r="M2913" s="13" t="s">
        <v>60</v>
      </c>
      <c r="N2913" s="13">
        <v>1</v>
      </c>
      <c r="O2913" s="13"/>
      <c r="P2913" s="33" t="str">
        <f t="shared" si="874"/>
        <v>MAIN UNIT</v>
      </c>
      <c r="Q2913" s="13" t="s">
        <v>68</v>
      </c>
      <c r="R2913" s="13" t="s">
        <v>62</v>
      </c>
      <c r="S2913" s="13" t="s">
        <v>49</v>
      </c>
      <c r="T2913" s="13" t="s">
        <v>78</v>
      </c>
      <c r="U2913" s="13" t="s">
        <v>79</v>
      </c>
      <c r="V2913" s="13" t="s">
        <v>2011</v>
      </c>
      <c r="W2913" s="13" t="s">
        <v>64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  <c r="AU2913" s="22" t="s">
        <v>3757</v>
      </c>
    </row>
    <row r="2914" spans="1:47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55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2508</v>
      </c>
      <c r="K2914" s="155" t="s">
        <v>2509</v>
      </c>
      <c r="L2914" s="17" t="s">
        <v>67</v>
      </c>
      <c r="M2914" s="13" t="s">
        <v>60</v>
      </c>
      <c r="N2914" s="13">
        <v>1</v>
      </c>
      <c r="O2914" s="13"/>
      <c r="P2914" s="33" t="str">
        <f t="shared" si="874"/>
        <v>MAIN UNIT</v>
      </c>
      <c r="Q2914" s="13" t="s">
        <v>68</v>
      </c>
      <c r="R2914" s="13" t="s">
        <v>62</v>
      </c>
      <c r="S2914" s="13" t="s">
        <v>49</v>
      </c>
      <c r="T2914" s="13" t="s">
        <v>78</v>
      </c>
      <c r="U2914" s="13" t="s">
        <v>79</v>
      </c>
      <c r="V2914" s="13" t="s">
        <v>80</v>
      </c>
      <c r="W2914" s="13" t="s">
        <v>64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  <c r="AU2914" s="22" t="s">
        <v>3757</v>
      </c>
    </row>
    <row r="2915" spans="1:47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3106</v>
      </c>
      <c r="K2915" s="155" t="s">
        <v>2509</v>
      </c>
      <c r="L2915" s="17" t="s">
        <v>67</v>
      </c>
      <c r="M2915" s="13" t="s">
        <v>60</v>
      </c>
      <c r="N2915" s="13">
        <v>1</v>
      </c>
      <c r="O2915" s="13"/>
      <c r="P2915" s="33" t="str">
        <f t="shared" si="874"/>
        <v>MAIN UNIT</v>
      </c>
      <c r="Q2915" s="13" t="s">
        <v>61</v>
      </c>
      <c r="R2915" s="13" t="s">
        <v>62</v>
      </c>
      <c r="S2915" s="13" t="s">
        <v>49</v>
      </c>
      <c r="T2915" s="13" t="s">
        <v>78</v>
      </c>
      <c r="U2915" s="13" t="s">
        <v>3107</v>
      </c>
      <c r="V2915" s="13" t="s">
        <v>80</v>
      </c>
      <c r="W2915" s="13" t="s">
        <v>64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  <c r="AU2915" s="22" t="s">
        <v>3757</v>
      </c>
    </row>
    <row r="2916" spans="1:47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3186</v>
      </c>
      <c r="K2916" s="29" t="s">
        <v>2509</v>
      </c>
      <c r="L2916" s="17" t="s">
        <v>67</v>
      </c>
      <c r="M2916" s="13" t="s">
        <v>60</v>
      </c>
      <c r="N2916" s="13">
        <v>1</v>
      </c>
      <c r="O2916" s="22"/>
      <c r="P2916" s="33" t="str">
        <f t="shared" si="874"/>
        <v>MAIN UNIT</v>
      </c>
      <c r="Q2916" s="13" t="s">
        <v>61</v>
      </c>
      <c r="R2916" s="22" t="s">
        <v>62</v>
      </c>
      <c r="S2916" s="22" t="s">
        <v>49</v>
      </c>
      <c r="T2916" s="22" t="s">
        <v>78</v>
      </c>
      <c r="U2916" s="22" t="s">
        <v>3107</v>
      </c>
      <c r="V2916" s="22" t="s">
        <v>80</v>
      </c>
      <c r="W2916" s="22" t="s">
        <v>64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21241742.157380536</v>
      </c>
      <c r="AJ2916" s="27">
        <f t="shared" si="865"/>
        <v>2987081.1613773629</v>
      </c>
      <c r="AK2916" s="28">
        <f t="shared" si="866"/>
        <v>0.14062317201884914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  <c r="AU2916" s="22" t="s">
        <v>3757</v>
      </c>
    </row>
    <row r="2917" spans="1:47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48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1541</v>
      </c>
      <c r="K2917" s="155" t="s">
        <v>1542</v>
      </c>
      <c r="L2917" s="17" t="s">
        <v>67</v>
      </c>
      <c r="M2917" s="13" t="s">
        <v>60</v>
      </c>
      <c r="N2917" s="13">
        <v>1</v>
      </c>
      <c r="O2917" s="13"/>
      <c r="P2917" s="33" t="str">
        <f t="shared" si="874"/>
        <v>MAIN UNIT</v>
      </c>
      <c r="Q2917" s="13" t="s">
        <v>61</v>
      </c>
      <c r="R2917" s="13" t="s">
        <v>62</v>
      </c>
      <c r="S2917" s="13" t="s">
        <v>49</v>
      </c>
      <c r="T2917" s="13" t="s">
        <v>78</v>
      </c>
      <c r="U2917" s="13" t="s">
        <v>79</v>
      </c>
      <c r="V2917" s="13" t="s">
        <v>121</v>
      </c>
      <c r="W2917" s="13" t="s">
        <v>109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  <c r="AU2917" s="22" t="s">
        <v>3751</v>
      </c>
    </row>
    <row r="2918" spans="1:47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185</v>
      </c>
      <c r="F2918" s="13" t="s">
        <v>185</v>
      </c>
      <c r="G2918" s="152" t="s">
        <v>185</v>
      </c>
      <c r="H2918" s="155"/>
      <c r="I2918" s="33" t="str">
        <f t="shared" si="861"/>
        <v>Cancel</v>
      </c>
      <c r="J2918" s="186" t="s">
        <v>2590</v>
      </c>
      <c r="K2918" s="155" t="s">
        <v>2591</v>
      </c>
      <c r="L2918" s="17" t="s">
        <v>67</v>
      </c>
      <c r="M2918" s="13" t="s">
        <v>60</v>
      </c>
      <c r="N2918" s="13">
        <v>1</v>
      </c>
      <c r="O2918" s="13"/>
      <c r="P2918" s="33" t="str">
        <f t="shared" si="874"/>
        <v>MAIN UNIT</v>
      </c>
      <c r="Q2918" s="13" t="s">
        <v>68</v>
      </c>
      <c r="R2918" s="13" t="s">
        <v>62</v>
      </c>
      <c r="S2918" s="13" t="s">
        <v>49</v>
      </c>
      <c r="T2918" s="13" t="s">
        <v>78</v>
      </c>
      <c r="U2918" s="13" t="s">
        <v>79</v>
      </c>
      <c r="V2918" s="13" t="s">
        <v>112</v>
      </c>
      <c r="W2918" s="13" t="s">
        <v>64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499582152.5142017</v>
      </c>
      <c r="AJ2918" s="19">
        <f t="shared" si="865"/>
        <v>59520528.679470733</v>
      </c>
      <c r="AK2918" s="20">
        <f t="shared" si="866"/>
        <v>0.11914062257814291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  <c r="AU2918" s="22" t="s">
        <v>3757</v>
      </c>
    </row>
    <row r="2919" spans="1:47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185</v>
      </c>
      <c r="F2919" s="13" t="s">
        <v>185</v>
      </c>
      <c r="G2919" s="152" t="s">
        <v>185</v>
      </c>
      <c r="H2919" s="155"/>
      <c r="I2919" s="33" t="str">
        <f t="shared" si="861"/>
        <v>Cancel</v>
      </c>
      <c r="J2919" s="186" t="s">
        <v>2590</v>
      </c>
      <c r="K2919" s="155" t="s">
        <v>2591</v>
      </c>
      <c r="L2919" s="17" t="s">
        <v>67</v>
      </c>
      <c r="M2919" s="13" t="s">
        <v>60</v>
      </c>
      <c r="N2919" s="13">
        <v>1</v>
      </c>
      <c r="O2919" s="13"/>
      <c r="P2919" s="33" t="str">
        <f t="shared" si="874"/>
        <v>MAIN UNIT</v>
      </c>
      <c r="Q2919" s="13" t="s">
        <v>68</v>
      </c>
      <c r="R2919" s="13" t="s">
        <v>62</v>
      </c>
      <c r="S2919" s="13" t="s">
        <v>49</v>
      </c>
      <c r="T2919" s="13" t="s">
        <v>78</v>
      </c>
      <c r="U2919" s="13" t="s">
        <v>79</v>
      </c>
      <c r="V2919" s="13" t="s">
        <v>112</v>
      </c>
      <c r="W2919" s="13" t="s">
        <v>64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499582152.5142017</v>
      </c>
      <c r="AJ2919" s="19">
        <f t="shared" si="865"/>
        <v>59520528.679470733</v>
      </c>
      <c r="AK2919" s="20">
        <f t="shared" si="866"/>
        <v>0.11914062257814291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  <c r="AU2919" s="22" t="s">
        <v>3757</v>
      </c>
    </row>
    <row r="2920" spans="1:47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185</v>
      </c>
      <c r="F2920" s="13" t="s">
        <v>185</v>
      </c>
      <c r="G2920" s="152" t="s">
        <v>185</v>
      </c>
      <c r="H2920" s="155"/>
      <c r="I2920" s="33" t="str">
        <f t="shared" si="861"/>
        <v>Cancel</v>
      </c>
      <c r="J2920" s="186" t="s">
        <v>2590</v>
      </c>
      <c r="K2920" s="155" t="s">
        <v>2591</v>
      </c>
      <c r="L2920" s="17" t="s">
        <v>92</v>
      </c>
      <c r="M2920" s="13" t="s">
        <v>60</v>
      </c>
      <c r="N2920" s="13">
        <v>1</v>
      </c>
      <c r="O2920" s="13"/>
      <c r="P2920" s="33" t="str">
        <f t="shared" si="874"/>
        <v>MAIN UNIT</v>
      </c>
      <c r="Q2920" s="13" t="s">
        <v>68</v>
      </c>
      <c r="R2920" s="13" t="s">
        <v>62</v>
      </c>
      <c r="S2920" s="13" t="s">
        <v>49</v>
      </c>
      <c r="T2920" s="13" t="s">
        <v>78</v>
      </c>
      <c r="U2920" s="13" t="s">
        <v>79</v>
      </c>
      <c r="V2920" s="13" t="s">
        <v>112</v>
      </c>
      <c r="W2920" s="13" t="s">
        <v>64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499582152.5142017</v>
      </c>
      <c r="AJ2920" s="19">
        <f t="shared" si="865"/>
        <v>59520528.679470733</v>
      </c>
      <c r="AK2920" s="20">
        <f t="shared" si="866"/>
        <v>0.11914062257814291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  <c r="AU2920" s="22" t="s">
        <v>3757</v>
      </c>
    </row>
    <row r="2921" spans="1:47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185</v>
      </c>
      <c r="F2921" s="13" t="s">
        <v>185</v>
      </c>
      <c r="G2921" s="152" t="s">
        <v>185</v>
      </c>
      <c r="H2921" s="155"/>
      <c r="I2921" s="33" t="str">
        <f t="shared" si="861"/>
        <v>Cancel</v>
      </c>
      <c r="J2921" s="186" t="s">
        <v>2590</v>
      </c>
      <c r="K2921" s="155" t="s">
        <v>2591</v>
      </c>
      <c r="L2921" s="17" t="s">
        <v>92</v>
      </c>
      <c r="M2921" s="13" t="s">
        <v>60</v>
      </c>
      <c r="N2921" s="13">
        <v>1</v>
      </c>
      <c r="O2921" s="13"/>
      <c r="P2921" s="33" t="str">
        <f t="shared" si="874"/>
        <v>MAIN UNIT</v>
      </c>
      <c r="Q2921" s="13" t="s">
        <v>68</v>
      </c>
      <c r="R2921" s="13" t="s">
        <v>62</v>
      </c>
      <c r="S2921" s="13" t="s">
        <v>49</v>
      </c>
      <c r="T2921" s="13" t="s">
        <v>78</v>
      </c>
      <c r="U2921" s="13" t="s">
        <v>79</v>
      </c>
      <c r="V2921" s="13" t="s">
        <v>112</v>
      </c>
      <c r="W2921" s="13" t="s">
        <v>64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499582152.5142017</v>
      </c>
      <c r="AJ2921" s="19">
        <f t="shared" si="865"/>
        <v>59520528.679470733</v>
      </c>
      <c r="AK2921" s="20">
        <f t="shared" si="866"/>
        <v>0.11914062257814291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  <c r="AU2921" s="22" t="s">
        <v>3757</v>
      </c>
    </row>
    <row r="2922" spans="1:47" s="12" customFormat="1">
      <c r="A2922" s="33" t="str">
        <f t="shared" si="859"/>
        <v>cancel</v>
      </c>
      <c r="B2922" s="152"/>
      <c r="C2922" s="152" t="s">
        <v>185</v>
      </c>
      <c r="D2922" s="33" t="str">
        <f t="shared" si="860"/>
        <v/>
      </c>
      <c r="E2922" s="33" t="s">
        <v>185</v>
      </c>
      <c r="F2922" s="13" t="s">
        <v>185</v>
      </c>
      <c r="G2922" s="152" t="s">
        <v>185</v>
      </c>
      <c r="H2922" s="155"/>
      <c r="I2922" s="33" t="str">
        <f t="shared" si="861"/>
        <v>Cancel</v>
      </c>
      <c r="J2922" s="186" t="s">
        <v>2691</v>
      </c>
      <c r="K2922" s="155" t="s">
        <v>2692</v>
      </c>
      <c r="L2922" s="17" t="s">
        <v>67</v>
      </c>
      <c r="M2922" s="13" t="s">
        <v>60</v>
      </c>
      <c r="N2922" s="13">
        <v>1</v>
      </c>
      <c r="O2922" s="13"/>
      <c r="P2922" s="33" t="str">
        <f t="shared" si="874"/>
        <v>MAIN UNIT</v>
      </c>
      <c r="Q2922" s="13" t="s">
        <v>61</v>
      </c>
      <c r="R2922" s="13" t="s">
        <v>701</v>
      </c>
      <c r="S2922" s="13" t="s">
        <v>49</v>
      </c>
      <c r="T2922" s="13" t="s">
        <v>78</v>
      </c>
      <c r="U2922" s="13" t="s">
        <v>79</v>
      </c>
      <c r="V2922" s="13" t="s">
        <v>751</v>
      </c>
      <c r="W2922" s="13" t="s">
        <v>777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499582152.5142017</v>
      </c>
      <c r="AJ2922" s="19">
        <f t="shared" si="865"/>
        <v>59520528.679470733</v>
      </c>
      <c r="AK2922" s="20">
        <f t="shared" si="866"/>
        <v>0.11914062257814291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  <c r="AU2922" s="22" t="s">
        <v>3752</v>
      </c>
    </row>
    <row r="2923" spans="1:47" s="12" customFormat="1">
      <c r="A2923" s="33" t="str">
        <f t="shared" si="859"/>
        <v>cancel</v>
      </c>
      <c r="B2923" s="152"/>
      <c r="C2923" s="152" t="s">
        <v>185</v>
      </c>
      <c r="D2923" s="33" t="str">
        <f t="shared" si="860"/>
        <v/>
      </c>
      <c r="E2923" s="33" t="s">
        <v>185</v>
      </c>
      <c r="F2923" s="13" t="s">
        <v>185</v>
      </c>
      <c r="G2923" s="152" t="s">
        <v>185</v>
      </c>
      <c r="H2923" s="155"/>
      <c r="I2923" s="33" t="str">
        <f t="shared" si="861"/>
        <v>Cancel</v>
      </c>
      <c r="J2923" s="186" t="s">
        <v>2691</v>
      </c>
      <c r="K2923" s="155" t="s">
        <v>2693</v>
      </c>
      <c r="L2923" s="17" t="s">
        <v>92</v>
      </c>
      <c r="M2923" s="13" t="s">
        <v>60</v>
      </c>
      <c r="N2923" s="13">
        <v>1</v>
      </c>
      <c r="O2923" s="13"/>
      <c r="P2923" s="33" t="str">
        <f t="shared" si="874"/>
        <v>MAIN UNIT</v>
      </c>
      <c r="Q2923" s="13" t="s">
        <v>61</v>
      </c>
      <c r="R2923" s="13" t="s">
        <v>701</v>
      </c>
      <c r="S2923" s="13" t="s">
        <v>49</v>
      </c>
      <c r="T2923" s="13" t="s">
        <v>78</v>
      </c>
      <c r="U2923" s="13" t="s">
        <v>79</v>
      </c>
      <c r="V2923" s="13" t="s">
        <v>751</v>
      </c>
      <c r="W2923" s="13" t="s">
        <v>777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499582152.5142017</v>
      </c>
      <c r="AJ2923" s="19">
        <f t="shared" si="865"/>
        <v>59520528.679470733</v>
      </c>
      <c r="AK2923" s="20">
        <f t="shared" si="866"/>
        <v>0.11914062257814291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  <c r="AU2923" s="22" t="s">
        <v>3752</v>
      </c>
    </row>
    <row r="2924" spans="1:47" s="12" customFormat="1">
      <c r="A2924" s="33" t="str">
        <f t="shared" si="859"/>
        <v>cancel</v>
      </c>
      <c r="B2924" s="152"/>
      <c r="C2924" s="152" t="s">
        <v>185</v>
      </c>
      <c r="D2924" s="33" t="str">
        <f t="shared" si="860"/>
        <v/>
      </c>
      <c r="E2924" s="33" t="s">
        <v>185</v>
      </c>
      <c r="F2924" s="13" t="s">
        <v>185</v>
      </c>
      <c r="G2924" s="152" t="s">
        <v>185</v>
      </c>
      <c r="H2924" s="155"/>
      <c r="I2924" s="33" t="str">
        <f t="shared" si="861"/>
        <v>Cancel</v>
      </c>
      <c r="J2924" s="186" t="s">
        <v>2694</v>
      </c>
      <c r="K2924" s="155" t="s">
        <v>2693</v>
      </c>
      <c r="L2924" s="17" t="s">
        <v>67</v>
      </c>
      <c r="M2924" s="13" t="s">
        <v>60</v>
      </c>
      <c r="N2924" s="13">
        <v>1</v>
      </c>
      <c r="O2924" s="13"/>
      <c r="P2924" s="33" t="str">
        <f t="shared" si="874"/>
        <v>MAIN UNIT</v>
      </c>
      <c r="Q2924" s="13" t="s">
        <v>61</v>
      </c>
      <c r="R2924" s="13" t="s">
        <v>701</v>
      </c>
      <c r="S2924" s="13" t="s">
        <v>49</v>
      </c>
      <c r="T2924" s="13" t="s">
        <v>78</v>
      </c>
      <c r="U2924" s="13" t="s">
        <v>79</v>
      </c>
      <c r="V2924" s="13" t="s">
        <v>751</v>
      </c>
      <c r="W2924" s="13" t="s">
        <v>777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499582152.5142017</v>
      </c>
      <c r="AJ2924" s="19">
        <f t="shared" si="865"/>
        <v>59520528.679470733</v>
      </c>
      <c r="AK2924" s="20">
        <f t="shared" si="866"/>
        <v>0.11914062257814291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  <c r="AU2924" s="22" t="s">
        <v>3752</v>
      </c>
    </row>
    <row r="2925" spans="1:47" s="12" customFormat="1">
      <c r="A2925" s="33" t="str">
        <f t="shared" si="859"/>
        <v>cancel</v>
      </c>
      <c r="B2925" s="152"/>
      <c r="C2925" s="152" t="s">
        <v>185</v>
      </c>
      <c r="D2925" s="33" t="str">
        <f t="shared" si="860"/>
        <v/>
      </c>
      <c r="E2925" s="33" t="s">
        <v>185</v>
      </c>
      <c r="F2925" s="13" t="s">
        <v>185</v>
      </c>
      <c r="G2925" s="152" t="s">
        <v>185</v>
      </c>
      <c r="H2925" s="155"/>
      <c r="I2925" s="33" t="str">
        <f t="shared" si="861"/>
        <v>Cancel</v>
      </c>
      <c r="J2925" s="186" t="s">
        <v>2695</v>
      </c>
      <c r="K2925" s="155" t="s">
        <v>2693</v>
      </c>
      <c r="L2925" s="17" t="s">
        <v>92</v>
      </c>
      <c r="M2925" s="13" t="s">
        <v>60</v>
      </c>
      <c r="N2925" s="13">
        <v>1</v>
      </c>
      <c r="O2925" s="13"/>
      <c r="P2925" s="33" t="str">
        <f t="shared" si="874"/>
        <v>MAIN UNIT</v>
      </c>
      <c r="Q2925" s="13" t="s">
        <v>61</v>
      </c>
      <c r="R2925" s="13" t="s">
        <v>701</v>
      </c>
      <c r="S2925" s="13" t="s">
        <v>49</v>
      </c>
      <c r="T2925" s="13" t="s">
        <v>78</v>
      </c>
      <c r="U2925" s="13" t="s">
        <v>79</v>
      </c>
      <c r="V2925" s="13" t="s">
        <v>751</v>
      </c>
      <c r="W2925" s="13" t="s">
        <v>777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499582152.5142017</v>
      </c>
      <c r="AJ2925" s="19">
        <f t="shared" si="865"/>
        <v>59520528.679470733</v>
      </c>
      <c r="AK2925" s="20">
        <f t="shared" si="866"/>
        <v>0.11914062257814291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  <c r="AU2925" s="22" t="s">
        <v>3752</v>
      </c>
    </row>
    <row r="2926" spans="1:47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48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1149</v>
      </c>
      <c r="K2926" s="155" t="s">
        <v>1150</v>
      </c>
      <c r="L2926" s="17" t="s">
        <v>92</v>
      </c>
      <c r="M2926" s="13" t="s">
        <v>60</v>
      </c>
      <c r="N2926" s="13">
        <v>1</v>
      </c>
      <c r="O2926" s="13"/>
      <c r="P2926" s="33" t="str">
        <f t="shared" si="874"/>
        <v>MAIN UNIT</v>
      </c>
      <c r="Q2926" s="13" t="s">
        <v>68</v>
      </c>
      <c r="R2926" s="13" t="s">
        <v>62</v>
      </c>
      <c r="S2926" s="13" t="s">
        <v>51</v>
      </c>
      <c r="T2926" s="13" t="s">
        <v>349</v>
      </c>
      <c r="U2926" s="13" t="s">
        <v>149</v>
      </c>
      <c r="V2926" s="13" t="s">
        <v>954</v>
      </c>
      <c r="W2926" s="13" t="s">
        <v>64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  <c r="AU2926" s="22" t="s">
        <v>3240</v>
      </c>
    </row>
    <row r="2927" spans="1:47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3132</v>
      </c>
      <c r="K2927" s="29" t="s">
        <v>3133</v>
      </c>
      <c r="L2927" s="17" t="s">
        <v>92</v>
      </c>
      <c r="M2927" s="22" t="s">
        <v>60</v>
      </c>
      <c r="N2927" s="22">
        <v>1</v>
      </c>
      <c r="O2927" s="22"/>
      <c r="P2927" s="33" t="str">
        <f t="shared" si="874"/>
        <v>MAIN UNIT</v>
      </c>
      <c r="Q2927" s="13" t="s">
        <v>68</v>
      </c>
      <c r="R2927" s="22" t="s">
        <v>62</v>
      </c>
      <c r="S2927" s="22" t="s">
        <v>49</v>
      </c>
      <c r="T2927" s="22" t="s">
        <v>78</v>
      </c>
      <c r="U2927" s="22" t="s">
        <v>79</v>
      </c>
      <c r="V2927" s="22" t="s">
        <v>3134</v>
      </c>
      <c r="W2927" s="22" t="s">
        <v>109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  <c r="AU2927" s="22" t="s">
        <v>3751</v>
      </c>
    </row>
    <row r="2928" spans="1:47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55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2466</v>
      </c>
      <c r="K2928" s="155" t="s">
        <v>2467</v>
      </c>
      <c r="L2928" s="17" t="s">
        <v>92</v>
      </c>
      <c r="M2928" s="13" t="s">
        <v>60</v>
      </c>
      <c r="N2928" s="13">
        <v>1</v>
      </c>
      <c r="O2928" s="13"/>
      <c r="P2928" s="33" t="str">
        <f t="shared" si="874"/>
        <v>MAIN UNIT</v>
      </c>
      <c r="Q2928" s="13" t="s">
        <v>68</v>
      </c>
      <c r="R2928" s="13" t="s">
        <v>62</v>
      </c>
      <c r="S2928" s="13" t="s">
        <v>49</v>
      </c>
      <c r="T2928" s="13" t="s">
        <v>78</v>
      </c>
      <c r="U2928" s="13" t="s">
        <v>79</v>
      </c>
      <c r="V2928" s="13" t="s">
        <v>2468</v>
      </c>
      <c r="W2928" s="13" t="s">
        <v>64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  <c r="AU2928" s="22" t="s">
        <v>3757</v>
      </c>
    </row>
    <row r="2929" spans="1:47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55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2466</v>
      </c>
      <c r="K2929" s="155" t="s">
        <v>2467</v>
      </c>
      <c r="L2929" s="17" t="s">
        <v>67</v>
      </c>
      <c r="M2929" s="13" t="s">
        <v>60</v>
      </c>
      <c r="N2929" s="13">
        <v>1</v>
      </c>
      <c r="O2929" s="13"/>
      <c r="P2929" s="33" t="str">
        <f t="shared" si="874"/>
        <v>MAIN UNIT</v>
      </c>
      <c r="Q2929" s="13" t="s">
        <v>68</v>
      </c>
      <c r="R2929" s="13" t="s">
        <v>62</v>
      </c>
      <c r="S2929" s="13" t="s">
        <v>49</v>
      </c>
      <c r="T2929" s="13" t="s">
        <v>78</v>
      </c>
      <c r="U2929" s="13" t="s">
        <v>79</v>
      </c>
      <c r="V2929" s="13" t="s">
        <v>2468</v>
      </c>
      <c r="W2929" s="13" t="s">
        <v>64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  <c r="AU2929" s="22" t="s">
        <v>3757</v>
      </c>
    </row>
    <row r="2930" spans="1:47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55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2613</v>
      </c>
      <c r="K2930" s="155" t="s">
        <v>2467</v>
      </c>
      <c r="L2930" s="17" t="s">
        <v>92</v>
      </c>
      <c r="M2930" s="13" t="s">
        <v>60</v>
      </c>
      <c r="N2930" s="13">
        <v>1</v>
      </c>
      <c r="O2930" s="13"/>
      <c r="P2930" s="33" t="str">
        <f t="shared" si="874"/>
        <v>MAIN UNIT</v>
      </c>
      <c r="Q2930" s="13" t="s">
        <v>61</v>
      </c>
      <c r="R2930" s="13" t="s">
        <v>62</v>
      </c>
      <c r="S2930" s="13" t="s">
        <v>49</v>
      </c>
      <c r="T2930" s="13" t="s">
        <v>120</v>
      </c>
      <c r="U2930" s="13" t="s">
        <v>2370</v>
      </c>
      <c r="V2930" s="13" t="s">
        <v>2468</v>
      </c>
      <c r="W2930" s="13" t="s">
        <v>109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  <c r="AU2930" s="22" t="s">
        <v>3240</v>
      </c>
    </row>
    <row r="2931" spans="1:47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185</v>
      </c>
      <c r="F2931" s="152" t="s">
        <v>185</v>
      </c>
      <c r="G2931" s="152" t="s">
        <v>185</v>
      </c>
      <c r="H2931" s="155"/>
      <c r="I2931" s="33" t="str">
        <f t="shared" si="861"/>
        <v>Cancel</v>
      </c>
      <c r="J2931" s="186" t="s">
        <v>2614</v>
      </c>
      <c r="K2931" s="155" t="s">
        <v>2467</v>
      </c>
      <c r="L2931" s="17" t="s">
        <v>92</v>
      </c>
      <c r="M2931" s="13" t="s">
        <v>60</v>
      </c>
      <c r="N2931" s="13">
        <v>1</v>
      </c>
      <c r="O2931" s="13"/>
      <c r="P2931" s="33" t="str">
        <f t="shared" si="874"/>
        <v>MAIN UNIT</v>
      </c>
      <c r="Q2931" s="13" t="s">
        <v>61</v>
      </c>
      <c r="R2931" s="13" t="s">
        <v>62</v>
      </c>
      <c r="S2931" s="13" t="s">
        <v>49</v>
      </c>
      <c r="T2931" s="13" t="s">
        <v>120</v>
      </c>
      <c r="U2931" s="13" t="s">
        <v>2370</v>
      </c>
      <c r="V2931" s="13" t="s">
        <v>2468</v>
      </c>
      <c r="W2931" s="13" t="s">
        <v>109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499582152.5142017</v>
      </c>
      <c r="AJ2931" s="19">
        <f t="shared" si="865"/>
        <v>59520528.679470733</v>
      </c>
      <c r="AK2931" s="20">
        <f t="shared" si="866"/>
        <v>0.11914062257814291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  <c r="AU2931" s="22" t="s">
        <v>3751</v>
      </c>
    </row>
    <row r="2932" spans="1:47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55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2613</v>
      </c>
      <c r="K2932" s="155" t="s">
        <v>2467</v>
      </c>
      <c r="L2932" s="17" t="s">
        <v>67</v>
      </c>
      <c r="M2932" s="13" t="s">
        <v>60</v>
      </c>
      <c r="N2932" s="13">
        <v>1</v>
      </c>
      <c r="O2932" s="13"/>
      <c r="P2932" s="33" t="str">
        <f t="shared" si="874"/>
        <v>MAIN UNIT</v>
      </c>
      <c r="Q2932" s="13" t="s">
        <v>61</v>
      </c>
      <c r="R2932" s="13" t="s">
        <v>62</v>
      </c>
      <c r="S2932" s="13" t="s">
        <v>49</v>
      </c>
      <c r="T2932" s="13" t="s">
        <v>120</v>
      </c>
      <c r="U2932" s="13" t="s">
        <v>2370</v>
      </c>
      <c r="V2932" s="13" t="s">
        <v>2468</v>
      </c>
      <c r="W2932" s="13" t="s">
        <v>109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  <c r="AU2932" s="22" t="s">
        <v>3240</v>
      </c>
    </row>
    <row r="2933" spans="1:47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185</v>
      </c>
      <c r="F2933" s="152" t="s">
        <v>185</v>
      </c>
      <c r="G2933" s="152" t="s">
        <v>185</v>
      </c>
      <c r="H2933" s="155"/>
      <c r="I2933" s="33" t="str">
        <f t="shared" si="861"/>
        <v>Cancel</v>
      </c>
      <c r="J2933" s="186" t="s">
        <v>2614</v>
      </c>
      <c r="K2933" s="155" t="s">
        <v>2467</v>
      </c>
      <c r="L2933" s="17" t="s">
        <v>67</v>
      </c>
      <c r="M2933" s="13" t="s">
        <v>60</v>
      </c>
      <c r="N2933" s="13">
        <v>1</v>
      </c>
      <c r="O2933" s="13"/>
      <c r="P2933" s="33" t="str">
        <f t="shared" si="874"/>
        <v>MAIN UNIT</v>
      </c>
      <c r="Q2933" s="13" t="s">
        <v>61</v>
      </c>
      <c r="R2933" s="13" t="s">
        <v>62</v>
      </c>
      <c r="S2933" s="13" t="s">
        <v>49</v>
      </c>
      <c r="T2933" s="13" t="s">
        <v>120</v>
      </c>
      <c r="U2933" s="13" t="s">
        <v>2370</v>
      </c>
      <c r="V2933" s="13" t="s">
        <v>2468</v>
      </c>
      <c r="W2933" s="13" t="s">
        <v>109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499582152.5142017</v>
      </c>
      <c r="AJ2933" s="19">
        <f t="shared" si="865"/>
        <v>59520528.679470733</v>
      </c>
      <c r="AK2933" s="20">
        <f t="shared" si="866"/>
        <v>0.11914062257814291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  <c r="AU2933" s="22" t="s">
        <v>3751</v>
      </c>
    </row>
    <row r="2934" spans="1:47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55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1035</v>
      </c>
      <c r="K2934" s="155" t="s">
        <v>1036</v>
      </c>
      <c r="L2934" s="17" t="s">
        <v>67</v>
      </c>
      <c r="M2934" s="13" t="s">
        <v>1037</v>
      </c>
      <c r="N2934" s="13">
        <v>1</v>
      </c>
      <c r="O2934" s="13"/>
      <c r="P2934" s="33" t="str">
        <f t="shared" si="874"/>
        <v>MAIN UNIT</v>
      </c>
      <c r="Q2934" s="13" t="s">
        <v>61</v>
      </c>
      <c r="R2934" s="13" t="s">
        <v>62</v>
      </c>
      <c r="S2934" s="13" t="s">
        <v>49</v>
      </c>
      <c r="T2934" s="13" t="s">
        <v>78</v>
      </c>
      <c r="U2934" s="13" t="s">
        <v>1038</v>
      </c>
      <c r="V2934" s="13" t="s">
        <v>80</v>
      </c>
      <c r="W2934" s="13" t="s">
        <v>901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  <c r="AU2934" s="22" t="s">
        <v>3752</v>
      </c>
    </row>
    <row r="2935" spans="1:47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3189</v>
      </c>
      <c r="K2935" s="29" t="s">
        <v>1036</v>
      </c>
      <c r="L2935" s="17" t="s">
        <v>92</v>
      </c>
      <c r="M2935" s="13" t="s">
        <v>60</v>
      </c>
      <c r="N2935" s="22">
        <v>1</v>
      </c>
      <c r="O2935" s="22"/>
      <c r="P2935" s="33" t="str">
        <f t="shared" si="874"/>
        <v>MAIN UNIT</v>
      </c>
      <c r="Q2935" s="13" t="s">
        <v>61</v>
      </c>
      <c r="R2935" s="22" t="s">
        <v>62</v>
      </c>
      <c r="S2935" s="22" t="s">
        <v>49</v>
      </c>
      <c r="T2935" s="22" t="s">
        <v>78</v>
      </c>
      <c r="U2935" s="22" t="s">
        <v>1038</v>
      </c>
      <c r="V2935" s="22" t="s">
        <v>80</v>
      </c>
      <c r="W2935" s="22" t="s">
        <v>901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21241742.157380536</v>
      </c>
      <c r="AJ2935" s="27">
        <f t="shared" si="865"/>
        <v>2987081.1613773629</v>
      </c>
      <c r="AK2935" s="28">
        <f t="shared" si="866"/>
        <v>0.14062317201884914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  <c r="AU2935" s="22" t="s">
        <v>3758</v>
      </c>
    </row>
    <row r="2936" spans="1:47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53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1708</v>
      </c>
      <c r="K2936" s="155" t="s">
        <v>1709</v>
      </c>
      <c r="L2936" s="17" t="s">
        <v>67</v>
      </c>
      <c r="M2936" s="13" t="s">
        <v>60</v>
      </c>
      <c r="N2936" s="13">
        <v>1</v>
      </c>
      <c r="O2936" s="13"/>
      <c r="P2936" s="33" t="str">
        <f t="shared" si="874"/>
        <v>MAIN UNIT</v>
      </c>
      <c r="Q2936" s="13" t="s">
        <v>61</v>
      </c>
      <c r="R2936" s="13" t="s">
        <v>62</v>
      </c>
      <c r="S2936" s="13" t="s">
        <v>49</v>
      </c>
      <c r="T2936" s="13" t="s">
        <v>78</v>
      </c>
      <c r="U2936" s="13" t="s">
        <v>79</v>
      </c>
      <c r="V2936" s="13" t="s">
        <v>311</v>
      </c>
      <c r="W2936" s="13" t="s">
        <v>109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  <c r="AU2936" s="22" t="s">
        <v>3751</v>
      </c>
    </row>
    <row r="2937" spans="1:47" s="12" customFormat="1">
      <c r="A2937" s="33" t="str">
        <f t="shared" si="859"/>
        <v>cancel</v>
      </c>
      <c r="B2937" s="152"/>
      <c r="C2937" s="152" t="s">
        <v>185</v>
      </c>
      <c r="D2937" s="33" t="str">
        <f t="shared" si="860"/>
        <v/>
      </c>
      <c r="E2937" s="33" t="s">
        <v>185</v>
      </c>
      <c r="F2937" s="13" t="s">
        <v>185</v>
      </c>
      <c r="G2937" s="152" t="s">
        <v>185</v>
      </c>
      <c r="H2937" s="155"/>
      <c r="I2937" s="33" t="str">
        <f t="shared" si="861"/>
        <v>Cancel</v>
      </c>
      <c r="J2937" s="186" t="s">
        <v>2743</v>
      </c>
      <c r="K2937" s="155" t="s">
        <v>2744</v>
      </c>
      <c r="L2937" s="17" t="s">
        <v>67</v>
      </c>
      <c r="M2937" s="13" t="s">
        <v>60</v>
      </c>
      <c r="N2937" s="13">
        <v>1</v>
      </c>
      <c r="O2937" s="13"/>
      <c r="P2937" s="33" t="str">
        <f t="shared" si="874"/>
        <v>MAIN UNIT</v>
      </c>
      <c r="Q2937" s="13" t="s">
        <v>61</v>
      </c>
      <c r="R2937" s="13" t="s">
        <v>62</v>
      </c>
      <c r="S2937" s="13" t="s">
        <v>49</v>
      </c>
      <c r="T2937" s="13" t="s">
        <v>78</v>
      </c>
      <c r="U2937" s="13" t="s">
        <v>79</v>
      </c>
      <c r="V2937" s="13" t="s">
        <v>1486</v>
      </c>
      <c r="W2937" s="13" t="s">
        <v>1341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499582152.5142017</v>
      </c>
      <c r="AJ2937" s="19">
        <f t="shared" si="865"/>
        <v>59520528.679470733</v>
      </c>
      <c r="AK2937" s="20">
        <f t="shared" si="866"/>
        <v>0.11914062257814291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  <c r="AU2937" s="22" t="s">
        <v>3240</v>
      </c>
    </row>
    <row r="2938" spans="1:47" s="12" customFormat="1">
      <c r="A2938" s="33" t="str">
        <f t="shared" si="859"/>
        <v>cancel</v>
      </c>
      <c r="B2938" s="152"/>
      <c r="C2938" s="152" t="s">
        <v>185</v>
      </c>
      <c r="D2938" s="33" t="str">
        <f t="shared" si="860"/>
        <v/>
      </c>
      <c r="E2938" s="33" t="s">
        <v>185</v>
      </c>
      <c r="F2938" s="13" t="s">
        <v>185</v>
      </c>
      <c r="G2938" s="152" t="s">
        <v>185</v>
      </c>
      <c r="H2938" s="155"/>
      <c r="I2938" s="33" t="str">
        <f t="shared" si="861"/>
        <v>Cancel</v>
      </c>
      <c r="J2938" s="186" t="s">
        <v>2743</v>
      </c>
      <c r="K2938" s="155" t="s">
        <v>2744</v>
      </c>
      <c r="L2938" s="17" t="s">
        <v>67</v>
      </c>
      <c r="M2938" s="13" t="s">
        <v>60</v>
      </c>
      <c r="N2938" s="13">
        <v>1</v>
      </c>
      <c r="O2938" s="13"/>
      <c r="P2938" s="33" t="str">
        <f t="shared" si="874"/>
        <v>MAIN UNIT</v>
      </c>
      <c r="Q2938" s="13" t="s">
        <v>61</v>
      </c>
      <c r="R2938" s="13" t="s">
        <v>62</v>
      </c>
      <c r="S2938" s="13" t="s">
        <v>49</v>
      </c>
      <c r="T2938" s="13" t="s">
        <v>78</v>
      </c>
      <c r="U2938" s="13" t="s">
        <v>79</v>
      </c>
      <c r="V2938" s="13" t="s">
        <v>1486</v>
      </c>
      <c r="W2938" s="13" t="s">
        <v>1341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499582152.5142017</v>
      </c>
      <c r="AJ2938" s="19">
        <f t="shared" si="865"/>
        <v>59520528.679470733</v>
      </c>
      <c r="AK2938" s="20">
        <f t="shared" si="866"/>
        <v>0.11914062257814291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  <c r="AU2938" s="22" t="s">
        <v>3240</v>
      </c>
    </row>
    <row r="2939" spans="1:47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41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378</v>
      </c>
      <c r="K2939" s="155" t="s">
        <v>379</v>
      </c>
      <c r="L2939" s="17" t="s">
        <v>77</v>
      </c>
      <c r="M2939" s="13" t="s">
        <v>60</v>
      </c>
      <c r="N2939" s="13">
        <v>1</v>
      </c>
      <c r="O2939" s="13"/>
      <c r="P2939" s="33" t="str">
        <f t="shared" si="874"/>
        <v>MAIN UNIT</v>
      </c>
      <c r="Q2939" s="13" t="s">
        <v>68</v>
      </c>
      <c r="R2939" s="13" t="s">
        <v>62</v>
      </c>
      <c r="S2939" s="13" t="s">
        <v>49</v>
      </c>
      <c r="T2939" s="13" t="s">
        <v>120</v>
      </c>
      <c r="U2939" s="13" t="s">
        <v>79</v>
      </c>
      <c r="V2939" s="13" t="s">
        <v>112</v>
      </c>
      <c r="W2939" s="13" t="s">
        <v>109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  <c r="AU2939" s="22" t="s">
        <v>3751</v>
      </c>
    </row>
    <row r="2940" spans="1:47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47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711</v>
      </c>
      <c r="K2940" s="155" t="s">
        <v>712</v>
      </c>
      <c r="L2940" s="17" t="s">
        <v>293</v>
      </c>
      <c r="M2940" s="13" t="s">
        <v>60</v>
      </c>
      <c r="N2940" s="13">
        <v>1</v>
      </c>
      <c r="O2940" s="13"/>
      <c r="P2940" s="33" t="str">
        <f t="shared" si="874"/>
        <v>MAIN UNIT</v>
      </c>
      <c r="Q2940" s="13" t="s">
        <v>61</v>
      </c>
      <c r="R2940" s="13" t="s">
        <v>62</v>
      </c>
      <c r="S2940" s="13" t="s">
        <v>49</v>
      </c>
      <c r="T2940" s="13" t="s">
        <v>120</v>
      </c>
      <c r="U2940" s="13" t="s">
        <v>79</v>
      </c>
      <c r="V2940" s="13" t="s">
        <v>112</v>
      </c>
      <c r="W2940" s="13" t="s">
        <v>64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  <c r="AU2940" s="22" t="s">
        <v>3757</v>
      </c>
    </row>
    <row r="2941" spans="1:47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47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782</v>
      </c>
      <c r="K2941" s="155" t="s">
        <v>712</v>
      </c>
      <c r="L2941" s="17" t="s">
        <v>67</v>
      </c>
      <c r="M2941" s="13" t="s">
        <v>60</v>
      </c>
      <c r="N2941" s="13">
        <v>1</v>
      </c>
      <c r="O2941" s="13"/>
      <c r="P2941" s="33" t="str">
        <f t="shared" si="874"/>
        <v>MAIN UNIT</v>
      </c>
      <c r="Q2941" s="13" t="s">
        <v>61</v>
      </c>
      <c r="R2941" s="13" t="s">
        <v>701</v>
      </c>
      <c r="S2941" s="13" t="s">
        <v>261</v>
      </c>
      <c r="T2941" s="13" t="s">
        <v>783</v>
      </c>
      <c r="U2941" s="13" t="s">
        <v>691</v>
      </c>
      <c r="V2941" s="13" t="s">
        <v>270</v>
      </c>
      <c r="W2941" s="13" t="s">
        <v>737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  <c r="AU2941" s="22" t="s">
        <v>3750</v>
      </c>
    </row>
    <row r="2942" spans="1:47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48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1121</v>
      </c>
      <c r="K2942" s="155" t="s">
        <v>1122</v>
      </c>
      <c r="L2942" s="17" t="s">
        <v>67</v>
      </c>
      <c r="M2942" s="13" t="s">
        <v>60</v>
      </c>
      <c r="N2942" s="13">
        <v>1</v>
      </c>
      <c r="O2942" s="13"/>
      <c r="P2942" s="33" t="str">
        <f t="shared" si="874"/>
        <v>MAIN UNIT</v>
      </c>
      <c r="Q2942" s="13" t="s">
        <v>61</v>
      </c>
      <c r="R2942" s="13" t="s">
        <v>62</v>
      </c>
      <c r="S2942" s="13" t="s">
        <v>49</v>
      </c>
      <c r="T2942" s="13" t="s">
        <v>78</v>
      </c>
      <c r="U2942" s="13" t="s">
        <v>79</v>
      </c>
      <c r="V2942" s="13" t="s">
        <v>112</v>
      </c>
      <c r="W2942" s="13" t="s">
        <v>1105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  <c r="AU2942" s="22" t="s">
        <v>3751</v>
      </c>
    </row>
    <row r="2943" spans="1:47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48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1121</v>
      </c>
      <c r="K2943" s="155" t="s">
        <v>1122</v>
      </c>
      <c r="L2943" s="17" t="s">
        <v>67</v>
      </c>
      <c r="M2943" s="13" t="s">
        <v>60</v>
      </c>
      <c r="N2943" s="13">
        <v>1</v>
      </c>
      <c r="O2943" s="13"/>
      <c r="P2943" s="33" t="str">
        <f t="shared" si="874"/>
        <v>MAIN UNIT</v>
      </c>
      <c r="Q2943" s="13" t="s">
        <v>61</v>
      </c>
      <c r="R2943" s="13" t="s">
        <v>62</v>
      </c>
      <c r="S2943" s="13" t="s">
        <v>49</v>
      </c>
      <c r="T2943" s="13" t="s">
        <v>78</v>
      </c>
      <c r="U2943" s="13" t="s">
        <v>79</v>
      </c>
      <c r="V2943" s="13" t="s">
        <v>112</v>
      </c>
      <c r="W2943" s="13" t="s">
        <v>1105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  <c r="AU2943" s="22" t="s">
        <v>3751</v>
      </c>
    </row>
    <row r="2944" spans="1:47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48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1652</v>
      </c>
      <c r="K2944" s="155" t="s">
        <v>712</v>
      </c>
      <c r="L2944" s="17" t="s">
        <v>67</v>
      </c>
      <c r="M2944" s="13" t="s">
        <v>60</v>
      </c>
      <c r="N2944" s="13">
        <v>1</v>
      </c>
      <c r="O2944" s="13"/>
      <c r="P2944" s="33" t="str">
        <f t="shared" si="874"/>
        <v>MAIN UNIT</v>
      </c>
      <c r="Q2944" s="13" t="s">
        <v>61</v>
      </c>
      <c r="R2944" s="13" t="s">
        <v>62</v>
      </c>
      <c r="S2944" s="13" t="s">
        <v>49</v>
      </c>
      <c r="T2944" s="13" t="s">
        <v>78</v>
      </c>
      <c r="U2944" s="13" t="s">
        <v>79</v>
      </c>
      <c r="V2944" s="13" t="s">
        <v>112</v>
      </c>
      <c r="W2944" s="13" t="s">
        <v>109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  <c r="AU2944" s="22" t="s">
        <v>3751</v>
      </c>
    </row>
    <row r="2945" spans="1:47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53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1877</v>
      </c>
      <c r="K2945" s="155" t="s">
        <v>712</v>
      </c>
      <c r="L2945" s="17" t="s">
        <v>293</v>
      </c>
      <c r="M2945" s="13" t="s">
        <v>60</v>
      </c>
      <c r="N2945" s="13">
        <v>1</v>
      </c>
      <c r="O2945" s="13"/>
      <c r="P2945" s="33" t="str">
        <f t="shared" si="874"/>
        <v>MAIN UNIT</v>
      </c>
      <c r="Q2945" s="13" t="s">
        <v>61</v>
      </c>
      <c r="R2945" s="13" t="s">
        <v>62</v>
      </c>
      <c r="S2945" s="13" t="s">
        <v>49</v>
      </c>
      <c r="T2945" s="13" t="s">
        <v>78</v>
      </c>
      <c r="U2945" s="13" t="s">
        <v>79</v>
      </c>
      <c r="V2945" s="13" t="s">
        <v>112</v>
      </c>
      <c r="W2945" s="13" t="s">
        <v>109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  <c r="AU2945" s="22" t="s">
        <v>3751</v>
      </c>
    </row>
    <row r="2946" spans="1:47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54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2305</v>
      </c>
      <c r="K2946" s="155" t="s">
        <v>712</v>
      </c>
      <c r="L2946" s="17" t="s">
        <v>92</v>
      </c>
      <c r="M2946" s="13" t="s">
        <v>60</v>
      </c>
      <c r="N2946" s="13">
        <v>1</v>
      </c>
      <c r="O2946" s="13"/>
      <c r="P2946" s="33" t="str">
        <f t="shared" si="874"/>
        <v>MAIN UNIT</v>
      </c>
      <c r="Q2946" s="13" t="s">
        <v>61</v>
      </c>
      <c r="R2946" s="13" t="s">
        <v>62</v>
      </c>
      <c r="S2946" s="13" t="s">
        <v>49</v>
      </c>
      <c r="T2946" s="13" t="s">
        <v>78</v>
      </c>
      <c r="U2946" s="13" t="s">
        <v>79</v>
      </c>
      <c r="V2946" s="13" t="s">
        <v>112</v>
      </c>
      <c r="W2946" s="13" t="s">
        <v>64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  <c r="AU2946" s="22" t="s">
        <v>3757</v>
      </c>
    </row>
    <row r="2947" spans="1:47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55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2367</v>
      </c>
      <c r="K2947" s="155" t="s">
        <v>712</v>
      </c>
      <c r="L2947" s="17" t="s">
        <v>67</v>
      </c>
      <c r="M2947" s="13" t="s">
        <v>60</v>
      </c>
      <c r="N2947" s="13">
        <v>1</v>
      </c>
      <c r="O2947" s="13"/>
      <c r="P2947" s="33" t="str">
        <f t="shared" si="874"/>
        <v>MAIN UNIT</v>
      </c>
      <c r="Q2947" s="13" t="s">
        <v>61</v>
      </c>
      <c r="R2947" s="13" t="s">
        <v>62</v>
      </c>
      <c r="S2947" s="13" t="s">
        <v>49</v>
      </c>
      <c r="T2947" s="13" t="s">
        <v>78</v>
      </c>
      <c r="U2947" s="13" t="s">
        <v>79</v>
      </c>
      <c r="V2947" s="13" t="s">
        <v>112</v>
      </c>
      <c r="W2947" s="13" t="s">
        <v>64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  <c r="AU2947" s="22" t="s">
        <v>3757</v>
      </c>
    </row>
    <row r="2948" spans="1:47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54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2421</v>
      </c>
      <c r="K2948" s="155" t="s">
        <v>712</v>
      </c>
      <c r="L2948" s="17" t="s">
        <v>67</v>
      </c>
      <c r="M2948" s="13" t="s">
        <v>60</v>
      </c>
      <c r="N2948" s="13">
        <v>1</v>
      </c>
      <c r="O2948" s="13"/>
      <c r="P2948" s="33" t="str">
        <f t="shared" si="874"/>
        <v>MAIN UNIT</v>
      </c>
      <c r="Q2948" s="13" t="s">
        <v>61</v>
      </c>
      <c r="R2948" s="13" t="s">
        <v>62</v>
      </c>
      <c r="S2948" s="13" t="s">
        <v>49</v>
      </c>
      <c r="T2948" s="13" t="s">
        <v>78</v>
      </c>
      <c r="U2948" s="13" t="s">
        <v>79</v>
      </c>
      <c r="V2948" s="13" t="s">
        <v>112</v>
      </c>
      <c r="W2948" s="13" t="s">
        <v>64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  <c r="AU2948" s="22" t="s">
        <v>3757</v>
      </c>
    </row>
    <row r="2949" spans="1:47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54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2421</v>
      </c>
      <c r="K2949" s="155" t="s">
        <v>712</v>
      </c>
      <c r="L2949" s="17" t="s">
        <v>67</v>
      </c>
      <c r="M2949" s="13" t="s">
        <v>60</v>
      </c>
      <c r="N2949" s="13">
        <v>1</v>
      </c>
      <c r="O2949" s="13"/>
      <c r="P2949" s="33" t="str">
        <f t="shared" si="874"/>
        <v>MAIN UNIT</v>
      </c>
      <c r="Q2949" s="13" t="s">
        <v>61</v>
      </c>
      <c r="R2949" s="13" t="s">
        <v>62</v>
      </c>
      <c r="S2949" s="13" t="s">
        <v>49</v>
      </c>
      <c r="T2949" s="13" t="s">
        <v>78</v>
      </c>
      <c r="U2949" s="13" t="s">
        <v>79</v>
      </c>
      <c r="V2949" s="13" t="s">
        <v>112</v>
      </c>
      <c r="W2949" s="13" t="s">
        <v>64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  <c r="AU2949" s="22" t="s">
        <v>3757</v>
      </c>
    </row>
    <row r="2950" spans="1:47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54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2421</v>
      </c>
      <c r="K2950" s="155" t="s">
        <v>712</v>
      </c>
      <c r="L2950" s="17" t="s">
        <v>67</v>
      </c>
      <c r="M2950" s="13" t="s">
        <v>60</v>
      </c>
      <c r="N2950" s="13">
        <v>1</v>
      </c>
      <c r="O2950" s="13"/>
      <c r="P2950" s="33" t="str">
        <f t="shared" si="874"/>
        <v>MAIN UNIT</v>
      </c>
      <c r="Q2950" s="13" t="s">
        <v>61</v>
      </c>
      <c r="R2950" s="13" t="s">
        <v>62</v>
      </c>
      <c r="S2950" s="13" t="s">
        <v>49</v>
      </c>
      <c r="T2950" s="13" t="s">
        <v>78</v>
      </c>
      <c r="U2950" s="13" t="s">
        <v>79</v>
      </c>
      <c r="V2950" s="13" t="s">
        <v>112</v>
      </c>
      <c r="W2950" s="13" t="s">
        <v>64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  <c r="AU2950" s="22" t="s">
        <v>3757</v>
      </c>
    </row>
    <row r="2951" spans="1:47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3088</v>
      </c>
      <c r="K2951" s="155" t="s">
        <v>712</v>
      </c>
      <c r="L2951" s="17" t="s">
        <v>92</v>
      </c>
      <c r="M2951" s="13" t="s">
        <v>60</v>
      </c>
      <c r="N2951" s="13">
        <v>1</v>
      </c>
      <c r="O2951" s="13"/>
      <c r="P2951" s="33" t="str">
        <f t="shared" si="874"/>
        <v>MAIN UNIT</v>
      </c>
      <c r="Q2951" s="13" t="s">
        <v>61</v>
      </c>
      <c r="R2951" s="13" t="s">
        <v>62</v>
      </c>
      <c r="S2951" s="13" t="s">
        <v>49</v>
      </c>
      <c r="T2951" s="13" t="s">
        <v>78</v>
      </c>
      <c r="U2951" s="13" t="s">
        <v>79</v>
      </c>
      <c r="V2951" s="13" t="s">
        <v>112</v>
      </c>
      <c r="W2951" s="13" t="s">
        <v>109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  <c r="AU2951" s="22" t="s">
        <v>3751</v>
      </c>
    </row>
    <row r="2952" spans="1:47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3088</v>
      </c>
      <c r="K2952" s="155" t="s">
        <v>712</v>
      </c>
      <c r="L2952" s="17" t="s">
        <v>67</v>
      </c>
      <c r="M2952" s="13" t="s">
        <v>60</v>
      </c>
      <c r="N2952" s="13">
        <v>1</v>
      </c>
      <c r="O2952" s="13"/>
      <c r="P2952" s="33" t="str">
        <f t="shared" si="874"/>
        <v>MAIN UNIT</v>
      </c>
      <c r="Q2952" s="13" t="s">
        <v>61</v>
      </c>
      <c r="R2952" s="13" t="s">
        <v>62</v>
      </c>
      <c r="S2952" s="13" t="s">
        <v>49</v>
      </c>
      <c r="T2952" s="13" t="s">
        <v>78</v>
      </c>
      <c r="U2952" s="13" t="s">
        <v>79</v>
      </c>
      <c r="V2952" s="13" t="s">
        <v>112</v>
      </c>
      <c r="W2952" s="13" t="s">
        <v>109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  <c r="AU2952" s="22" t="s">
        <v>3751</v>
      </c>
    </row>
    <row r="2953" spans="1:47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3143</v>
      </c>
      <c r="K2953" s="155" t="s">
        <v>712</v>
      </c>
      <c r="L2953" s="17" t="s">
        <v>2620</v>
      </c>
      <c r="M2953" s="13" t="s">
        <v>60</v>
      </c>
      <c r="N2953" s="13">
        <v>1</v>
      </c>
      <c r="O2953" s="13"/>
      <c r="P2953" s="33" t="str">
        <f t="shared" si="874"/>
        <v>MAIN UNIT</v>
      </c>
      <c r="Q2953" s="13" t="s">
        <v>61</v>
      </c>
      <c r="R2953" s="13" t="s">
        <v>2055</v>
      </c>
      <c r="S2953" s="13" t="s">
        <v>49</v>
      </c>
      <c r="T2953" s="13" t="s">
        <v>78</v>
      </c>
      <c r="U2953" s="13" t="s">
        <v>79</v>
      </c>
      <c r="V2953" s="13" t="s">
        <v>112</v>
      </c>
      <c r="W2953" s="13" t="s">
        <v>109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21241742.157380536</v>
      </c>
      <c r="AJ2953" s="19">
        <f t="shared" si="885"/>
        <v>2987081.1613773629</v>
      </c>
      <c r="AK2953" s="20">
        <f t="shared" si="886"/>
        <v>0.14062317201884914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  <c r="AU2953" s="22" t="s">
        <v>3751</v>
      </c>
    </row>
    <row r="2954" spans="1:47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3312</v>
      </c>
      <c r="K2954" s="29" t="s">
        <v>712</v>
      </c>
      <c r="L2954" s="17" t="s">
        <v>92</v>
      </c>
      <c r="M2954" s="13" t="s">
        <v>60</v>
      </c>
      <c r="N2954" s="22">
        <v>1</v>
      </c>
      <c r="O2954" s="22"/>
      <c r="P2954" s="33" t="str">
        <f t="shared" si="874"/>
        <v>MAIN UNIT</v>
      </c>
      <c r="Q2954" s="13" t="s">
        <v>61</v>
      </c>
      <c r="R2954" s="22" t="s">
        <v>62</v>
      </c>
      <c r="S2954" s="22" t="s">
        <v>49</v>
      </c>
      <c r="T2954" s="22" t="s">
        <v>78</v>
      </c>
      <c r="U2954" s="22" t="s">
        <v>2370</v>
      </c>
      <c r="V2954" s="22" t="s">
        <v>112</v>
      </c>
      <c r="W2954" s="22" t="s">
        <v>64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21241742.157380536</v>
      </c>
      <c r="AJ2954" s="27">
        <f t="shared" si="885"/>
        <v>2987081.1613773629</v>
      </c>
      <c r="AK2954" s="28">
        <f t="shared" si="886"/>
        <v>0.14062317201884914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  <c r="AU2954" s="22" t="s">
        <v>3757</v>
      </c>
    </row>
    <row r="2955" spans="1:47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3312</v>
      </c>
      <c r="K2955" s="29" t="s">
        <v>712</v>
      </c>
      <c r="L2955" s="17" t="s">
        <v>92</v>
      </c>
      <c r="M2955" s="13" t="s">
        <v>60</v>
      </c>
      <c r="N2955" s="22">
        <v>1</v>
      </c>
      <c r="O2955" s="22"/>
      <c r="P2955" s="33" t="str">
        <f t="shared" si="874"/>
        <v>MAIN UNIT</v>
      </c>
      <c r="Q2955" s="13" t="s">
        <v>61</v>
      </c>
      <c r="R2955" s="22" t="s">
        <v>62</v>
      </c>
      <c r="S2955" s="22" t="s">
        <v>49</v>
      </c>
      <c r="T2955" s="22" t="s">
        <v>78</v>
      </c>
      <c r="U2955" s="22" t="s">
        <v>2370</v>
      </c>
      <c r="V2955" s="22" t="s">
        <v>112</v>
      </c>
      <c r="W2955" s="22" t="s">
        <v>64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21241742.157380536</v>
      </c>
      <c r="AJ2955" s="27">
        <f t="shared" si="885"/>
        <v>2987081.1613773629</v>
      </c>
      <c r="AK2955" s="28">
        <f t="shared" si="886"/>
        <v>0.14062317201884914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  <c r="AU2955" s="22" t="s">
        <v>3757</v>
      </c>
    </row>
    <row r="2956" spans="1:47" s="12" customFormat="1">
      <c r="A2956" s="33" t="str">
        <f t="shared" si="879"/>
        <v>cancel</v>
      </c>
      <c r="B2956" s="152"/>
      <c r="C2956" s="152" t="s">
        <v>185</v>
      </c>
      <c r="D2956" s="33" t="str">
        <f t="shared" si="880"/>
        <v/>
      </c>
      <c r="E2956" s="33" t="s">
        <v>185</v>
      </c>
      <c r="F2956" s="13" t="s">
        <v>185</v>
      </c>
      <c r="G2956" s="152" t="s">
        <v>185</v>
      </c>
      <c r="H2956" s="155"/>
      <c r="I2956" s="33" t="str">
        <f t="shared" si="881"/>
        <v>Cancel</v>
      </c>
      <c r="J2956" s="186" t="s">
        <v>2752</v>
      </c>
      <c r="K2956" s="155" t="s">
        <v>2753</v>
      </c>
      <c r="L2956" s="17" t="s">
        <v>67</v>
      </c>
      <c r="M2956" s="13" t="s">
        <v>60</v>
      </c>
      <c r="N2956" s="13">
        <v>1</v>
      </c>
      <c r="O2956" s="13"/>
      <c r="P2956" s="33" t="str">
        <f t="shared" si="874"/>
        <v>MAIN UNIT</v>
      </c>
      <c r="Q2956" s="13" t="s">
        <v>68</v>
      </c>
      <c r="R2956" s="13" t="s">
        <v>62</v>
      </c>
      <c r="S2956" s="13" t="s">
        <v>49</v>
      </c>
      <c r="T2956" s="13" t="s">
        <v>78</v>
      </c>
      <c r="U2956" s="13" t="s">
        <v>79</v>
      </c>
      <c r="V2956" s="13" t="s">
        <v>311</v>
      </c>
      <c r="W2956" s="13" t="s">
        <v>109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499582152.5142017</v>
      </c>
      <c r="AJ2956" s="19">
        <f t="shared" si="885"/>
        <v>59520528.679470733</v>
      </c>
      <c r="AK2956" s="20">
        <f t="shared" si="886"/>
        <v>0.11914062257814291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  <c r="AU2956" s="22" t="s">
        <v>3751</v>
      </c>
    </row>
    <row r="2957" spans="1:47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41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517</v>
      </c>
      <c r="K2957" s="155" t="s">
        <v>518</v>
      </c>
      <c r="L2957" s="17" t="s">
        <v>67</v>
      </c>
      <c r="M2957" s="13" t="s">
        <v>60</v>
      </c>
      <c r="N2957" s="13">
        <v>1</v>
      </c>
      <c r="O2957" s="13"/>
      <c r="P2957" s="33" t="str">
        <f t="shared" si="874"/>
        <v>MAIN UNIT</v>
      </c>
      <c r="Q2957" s="13" t="s">
        <v>61</v>
      </c>
      <c r="R2957" s="13" t="s">
        <v>62</v>
      </c>
      <c r="S2957" s="13" t="s">
        <v>49</v>
      </c>
      <c r="T2957" s="13" t="s">
        <v>78</v>
      </c>
      <c r="U2957" s="13" t="s">
        <v>79</v>
      </c>
      <c r="V2957" s="13" t="s">
        <v>134</v>
      </c>
      <c r="W2957" s="13" t="s">
        <v>109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  <c r="AU2957" s="22" t="s">
        <v>3752</v>
      </c>
    </row>
    <row r="2958" spans="1:47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41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517</v>
      </c>
      <c r="K2958" s="155" t="s">
        <v>518</v>
      </c>
      <c r="L2958" s="17" t="s">
        <v>92</v>
      </c>
      <c r="M2958" s="13" t="s">
        <v>60</v>
      </c>
      <c r="N2958" s="13">
        <v>1</v>
      </c>
      <c r="O2958" s="13"/>
      <c r="P2958" s="33" t="str">
        <f t="shared" si="874"/>
        <v>MAIN UNIT</v>
      </c>
      <c r="Q2958" s="13" t="s">
        <v>61</v>
      </c>
      <c r="R2958" s="13" t="s">
        <v>62</v>
      </c>
      <c r="S2958" s="13" t="s">
        <v>49</v>
      </c>
      <c r="T2958" s="13" t="s">
        <v>78</v>
      </c>
      <c r="U2958" s="13" t="s">
        <v>79</v>
      </c>
      <c r="V2958" s="13" t="s">
        <v>134</v>
      </c>
      <c r="W2958" s="13" t="s">
        <v>109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  <c r="AU2958" s="22" t="s">
        <v>3752</v>
      </c>
    </row>
    <row r="2959" spans="1:47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41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517</v>
      </c>
      <c r="K2959" s="155" t="s">
        <v>518</v>
      </c>
      <c r="L2959" s="17" t="s">
        <v>92</v>
      </c>
      <c r="M2959" s="13" t="s">
        <v>60</v>
      </c>
      <c r="N2959" s="13">
        <v>1</v>
      </c>
      <c r="O2959" s="13"/>
      <c r="P2959" s="33" t="str">
        <f t="shared" si="874"/>
        <v>MAIN UNIT</v>
      </c>
      <c r="Q2959" s="13" t="s">
        <v>61</v>
      </c>
      <c r="R2959" s="13" t="s">
        <v>62</v>
      </c>
      <c r="S2959" s="13" t="s">
        <v>49</v>
      </c>
      <c r="T2959" s="13" t="s">
        <v>78</v>
      </c>
      <c r="U2959" s="13" t="s">
        <v>79</v>
      </c>
      <c r="V2959" s="13" t="s">
        <v>134</v>
      </c>
      <c r="W2959" s="13" t="s">
        <v>109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  <c r="AU2959" s="22" t="s">
        <v>3752</v>
      </c>
    </row>
    <row r="2960" spans="1:47" s="12" customFormat="1">
      <c r="A2960" s="33" t="str">
        <f t="shared" si="879"/>
        <v>cancel</v>
      </c>
      <c r="B2960" s="152"/>
      <c r="C2960" s="152" t="s">
        <v>185</v>
      </c>
      <c r="D2960" s="33" t="str">
        <f t="shared" si="880"/>
        <v/>
      </c>
      <c r="E2960" s="33" t="s">
        <v>185</v>
      </c>
      <c r="F2960" s="13" t="s">
        <v>185</v>
      </c>
      <c r="G2960" s="152" t="s">
        <v>185</v>
      </c>
      <c r="H2960" s="155"/>
      <c r="I2960" s="33" t="str">
        <f t="shared" si="881"/>
        <v>Cancel</v>
      </c>
      <c r="J2960" s="186" t="s">
        <v>2673</v>
      </c>
      <c r="K2960" s="155" t="s">
        <v>2674</v>
      </c>
      <c r="L2960" s="17" t="s">
        <v>67</v>
      </c>
      <c r="M2960" s="13" t="s">
        <v>60</v>
      </c>
      <c r="N2960" s="13">
        <v>1</v>
      </c>
      <c r="O2960" s="13"/>
      <c r="P2960" s="33" t="str">
        <f t="shared" si="874"/>
        <v>MAIN UNIT</v>
      </c>
      <c r="Q2960" s="13" t="s">
        <v>61</v>
      </c>
      <c r="R2960" s="13" t="s">
        <v>62</v>
      </c>
      <c r="S2960" s="13" t="s">
        <v>49</v>
      </c>
      <c r="T2960" s="13" t="s">
        <v>78</v>
      </c>
      <c r="U2960" s="13" t="s">
        <v>79</v>
      </c>
      <c r="V2960" s="13" t="s">
        <v>134</v>
      </c>
      <c r="W2960" s="13" t="s">
        <v>109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499582152.5142017</v>
      </c>
      <c r="AJ2960" s="19">
        <f t="shared" si="885"/>
        <v>59520528.679470733</v>
      </c>
      <c r="AK2960" s="20">
        <f t="shared" si="886"/>
        <v>0.11914062257814291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  <c r="AU2960" s="22" t="s">
        <v>3752</v>
      </c>
    </row>
    <row r="2961" spans="1:47" s="12" customFormat="1">
      <c r="A2961" s="33" t="str">
        <f t="shared" si="879"/>
        <v>cancel</v>
      </c>
      <c r="B2961" s="152"/>
      <c r="C2961" s="152" t="s">
        <v>185</v>
      </c>
      <c r="D2961" s="33" t="str">
        <f t="shared" si="880"/>
        <v/>
      </c>
      <c r="E2961" s="33" t="s">
        <v>185</v>
      </c>
      <c r="F2961" s="13" t="s">
        <v>185</v>
      </c>
      <c r="G2961" s="152" t="s">
        <v>185</v>
      </c>
      <c r="H2961" s="155"/>
      <c r="I2961" s="33" t="str">
        <f t="shared" si="881"/>
        <v>Cancel</v>
      </c>
      <c r="J2961" s="186" t="s">
        <v>2673</v>
      </c>
      <c r="K2961" s="155" t="s">
        <v>2674</v>
      </c>
      <c r="L2961" s="17" t="s">
        <v>67</v>
      </c>
      <c r="M2961" s="13" t="s">
        <v>60</v>
      </c>
      <c r="N2961" s="13">
        <v>1</v>
      </c>
      <c r="O2961" s="13"/>
      <c r="P2961" s="33" t="str">
        <f t="shared" si="874"/>
        <v>MAIN UNIT</v>
      </c>
      <c r="Q2961" s="13" t="s">
        <v>61</v>
      </c>
      <c r="R2961" s="13" t="s">
        <v>62</v>
      </c>
      <c r="S2961" s="13" t="s">
        <v>49</v>
      </c>
      <c r="T2961" s="13" t="s">
        <v>78</v>
      </c>
      <c r="U2961" s="13" t="s">
        <v>79</v>
      </c>
      <c r="V2961" s="13" t="s">
        <v>134</v>
      </c>
      <c r="W2961" s="13" t="s">
        <v>109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499582152.5142017</v>
      </c>
      <c r="AJ2961" s="19">
        <f t="shared" si="885"/>
        <v>59520528.679470733</v>
      </c>
      <c r="AK2961" s="20">
        <f t="shared" si="886"/>
        <v>0.11914062257814291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  <c r="AU2961" s="22" t="s">
        <v>3752</v>
      </c>
    </row>
    <row r="2962" spans="1:47" s="12" customFormat="1">
      <c r="A2962" s="33" t="str">
        <f t="shared" si="879"/>
        <v>cancel</v>
      </c>
      <c r="B2962" s="152"/>
      <c r="C2962" s="152" t="s">
        <v>185</v>
      </c>
      <c r="D2962" s="33" t="str">
        <f t="shared" si="880"/>
        <v/>
      </c>
      <c r="E2962" s="33" t="s">
        <v>185</v>
      </c>
      <c r="F2962" s="13" t="s">
        <v>185</v>
      </c>
      <c r="G2962" s="152" t="s">
        <v>185</v>
      </c>
      <c r="H2962" s="155"/>
      <c r="I2962" s="33" t="str">
        <f t="shared" si="881"/>
        <v>Cancel</v>
      </c>
      <c r="J2962" s="186" t="s">
        <v>2673</v>
      </c>
      <c r="K2962" s="155" t="s">
        <v>2674</v>
      </c>
      <c r="L2962" s="17" t="s">
        <v>92</v>
      </c>
      <c r="M2962" s="13" t="s">
        <v>60</v>
      </c>
      <c r="N2962" s="13">
        <v>1</v>
      </c>
      <c r="O2962" s="13"/>
      <c r="P2962" s="33" t="str">
        <f t="shared" si="874"/>
        <v>MAIN UNIT</v>
      </c>
      <c r="Q2962" s="13" t="s">
        <v>61</v>
      </c>
      <c r="R2962" s="13" t="s">
        <v>62</v>
      </c>
      <c r="S2962" s="13" t="s">
        <v>49</v>
      </c>
      <c r="T2962" s="13" t="s">
        <v>78</v>
      </c>
      <c r="U2962" s="13" t="s">
        <v>79</v>
      </c>
      <c r="V2962" s="13" t="s">
        <v>134</v>
      </c>
      <c r="W2962" s="13" t="s">
        <v>109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499582152.5142017</v>
      </c>
      <c r="AJ2962" s="19">
        <f t="shared" si="885"/>
        <v>59520528.679470733</v>
      </c>
      <c r="AK2962" s="20">
        <f t="shared" si="886"/>
        <v>0.11914062257814291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  <c r="AU2962" s="22" t="s">
        <v>3752</v>
      </c>
    </row>
    <row r="2963" spans="1:47" s="12" customFormat="1">
      <c r="A2963" s="33" t="str">
        <f t="shared" si="879"/>
        <v>cancel</v>
      </c>
      <c r="B2963" s="152"/>
      <c r="C2963" s="152" t="s">
        <v>185</v>
      </c>
      <c r="D2963" s="33" t="str">
        <f t="shared" si="880"/>
        <v/>
      </c>
      <c r="E2963" s="33" t="s">
        <v>185</v>
      </c>
      <c r="F2963" s="13" t="s">
        <v>185</v>
      </c>
      <c r="G2963" s="152" t="s">
        <v>185</v>
      </c>
      <c r="H2963" s="155"/>
      <c r="I2963" s="33" t="str">
        <f t="shared" si="881"/>
        <v>Cancel</v>
      </c>
      <c r="J2963" s="186" t="s">
        <v>2673</v>
      </c>
      <c r="K2963" s="155" t="s">
        <v>2674</v>
      </c>
      <c r="L2963" s="17" t="s">
        <v>92</v>
      </c>
      <c r="M2963" s="13" t="s">
        <v>60</v>
      </c>
      <c r="N2963" s="13">
        <v>1</v>
      </c>
      <c r="O2963" s="13"/>
      <c r="P2963" s="33" t="str">
        <f t="shared" si="874"/>
        <v>MAIN UNIT</v>
      </c>
      <c r="Q2963" s="13" t="s">
        <v>61</v>
      </c>
      <c r="R2963" s="13" t="s">
        <v>62</v>
      </c>
      <c r="S2963" s="13" t="s">
        <v>49</v>
      </c>
      <c r="T2963" s="13" t="s">
        <v>78</v>
      </c>
      <c r="U2963" s="13" t="s">
        <v>79</v>
      </c>
      <c r="V2963" s="13" t="s">
        <v>134</v>
      </c>
      <c r="W2963" s="13" t="s">
        <v>109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499582152.5142017</v>
      </c>
      <c r="AJ2963" s="19">
        <f t="shared" si="885"/>
        <v>59520528.679470733</v>
      </c>
      <c r="AK2963" s="20">
        <f t="shared" si="886"/>
        <v>0.11914062257814291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  <c r="AU2963" s="22" t="s">
        <v>3752</v>
      </c>
    </row>
    <row r="2964" spans="1:47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47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1252</v>
      </c>
      <c r="K2964" s="155" t="s">
        <v>1253</v>
      </c>
      <c r="L2964" s="17" t="s">
        <v>92</v>
      </c>
      <c r="M2964" s="13" t="s">
        <v>60</v>
      </c>
      <c r="N2964" s="13">
        <v>1</v>
      </c>
      <c r="O2964" s="13"/>
      <c r="P2964" s="33" t="str">
        <f t="shared" si="874"/>
        <v>MAIN UNIT</v>
      </c>
      <c r="Q2964" s="13" t="s">
        <v>68</v>
      </c>
      <c r="R2964" s="13" t="s">
        <v>62</v>
      </c>
      <c r="S2964" s="13" t="s">
        <v>49</v>
      </c>
      <c r="T2964" s="13" t="s">
        <v>78</v>
      </c>
      <c r="U2964" s="13" t="s">
        <v>79</v>
      </c>
      <c r="V2964" s="13" t="s">
        <v>725</v>
      </c>
      <c r="W2964" s="13" t="s">
        <v>109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  <c r="AU2964" s="22" t="s">
        <v>3751</v>
      </c>
    </row>
    <row r="2965" spans="1:47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185</v>
      </c>
      <c r="G2965" s="152" t="s">
        <v>185</v>
      </c>
      <c r="H2965" s="155"/>
      <c r="I2965" s="33" t="str">
        <f t="shared" si="881"/>
        <v>Cancel</v>
      </c>
      <c r="J2965" s="186" t="s">
        <v>2241</v>
      </c>
      <c r="K2965" s="155" t="s">
        <v>1747</v>
      </c>
      <c r="L2965" s="17" t="s">
        <v>92</v>
      </c>
      <c r="M2965" s="13" t="s">
        <v>60</v>
      </c>
      <c r="N2965" s="13">
        <v>1</v>
      </c>
      <c r="O2965" s="13"/>
      <c r="P2965" s="33" t="str">
        <f t="shared" si="874"/>
        <v>MAIN UNIT</v>
      </c>
      <c r="Q2965" s="13" t="s">
        <v>61</v>
      </c>
      <c r="R2965" s="22" t="s">
        <v>62</v>
      </c>
      <c r="S2965" s="13" t="s">
        <v>49</v>
      </c>
      <c r="T2965" s="13" t="s">
        <v>78</v>
      </c>
      <c r="U2965" s="13" t="s">
        <v>79</v>
      </c>
      <c r="V2965" s="13" t="s">
        <v>126</v>
      </c>
      <c r="W2965" s="13" t="s">
        <v>109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499582152.5142017</v>
      </c>
      <c r="AJ2965" s="19">
        <f t="shared" si="885"/>
        <v>59520528.679470733</v>
      </c>
      <c r="AK2965" s="20">
        <f t="shared" si="886"/>
        <v>0.11914062257814291</v>
      </c>
      <c r="AL2965" s="17"/>
      <c r="AM2965" s="17"/>
      <c r="AN2965" s="17"/>
      <c r="AO2965" s="17"/>
      <c r="AP2965" s="28" t="str">
        <f t="shared" si="887"/>
        <v>CancelCancel</v>
      </c>
      <c r="AQ2965" s="28" t="str">
        <f t="shared" si="888"/>
        <v>CancelCancelJPY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  <c r="AU2965" s="22" t="s">
        <v>3752</v>
      </c>
    </row>
    <row r="2966" spans="1:47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185</v>
      </c>
      <c r="G2966" s="152" t="s">
        <v>185</v>
      </c>
      <c r="H2966" s="155"/>
      <c r="I2966" s="33" t="str">
        <f t="shared" si="881"/>
        <v>Cancel</v>
      </c>
      <c r="J2966" s="186" t="s">
        <v>2241</v>
      </c>
      <c r="K2966" s="155" t="s">
        <v>1747</v>
      </c>
      <c r="L2966" s="17" t="s">
        <v>92</v>
      </c>
      <c r="M2966" s="13" t="s">
        <v>60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61</v>
      </c>
      <c r="R2966" s="22" t="s">
        <v>62</v>
      </c>
      <c r="S2966" s="13" t="s">
        <v>49</v>
      </c>
      <c r="T2966" s="13" t="s">
        <v>78</v>
      </c>
      <c r="U2966" s="13" t="s">
        <v>79</v>
      </c>
      <c r="V2966" s="13" t="s">
        <v>126</v>
      </c>
      <c r="W2966" s="13" t="s">
        <v>109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499582152.5142017</v>
      </c>
      <c r="AJ2966" s="19">
        <f t="shared" si="885"/>
        <v>59520528.679470733</v>
      </c>
      <c r="AK2966" s="20">
        <f t="shared" si="886"/>
        <v>0.11914062257814291</v>
      </c>
      <c r="AL2966" s="17"/>
      <c r="AM2966" s="17"/>
      <c r="AN2966" s="17"/>
      <c r="AO2966" s="17"/>
      <c r="AP2966" s="28" t="str">
        <f t="shared" si="887"/>
        <v>CancelCancel</v>
      </c>
      <c r="AQ2966" s="28" t="str">
        <f t="shared" si="888"/>
        <v>CancelCancelJPY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  <c r="AU2966" s="22" t="s">
        <v>3752</v>
      </c>
    </row>
    <row r="2967" spans="1:47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185</v>
      </c>
      <c r="G2967" s="23" t="s">
        <v>185</v>
      </c>
      <c r="H2967" s="29"/>
      <c r="I2967" s="33" t="str">
        <f t="shared" si="881"/>
        <v>Cancel</v>
      </c>
      <c r="J2967" s="188" t="s">
        <v>3414</v>
      </c>
      <c r="K2967" s="29" t="s">
        <v>3309</v>
      </c>
      <c r="L2967" s="17" t="s">
        <v>3429</v>
      </c>
      <c r="M2967" s="13" t="s">
        <v>60</v>
      </c>
      <c r="N2967" s="22">
        <v>1</v>
      </c>
      <c r="O2967" s="22"/>
      <c r="P2967" s="33" t="str">
        <f t="shared" si="893"/>
        <v>MAIN UNIT</v>
      </c>
      <c r="Q2967" s="13" t="s">
        <v>68</v>
      </c>
      <c r="R2967" s="22" t="s">
        <v>62</v>
      </c>
      <c r="S2967" s="22" t="s">
        <v>50</v>
      </c>
      <c r="T2967" s="22" t="s">
        <v>238</v>
      </c>
      <c r="U2967" s="22" t="s">
        <v>3310</v>
      </c>
      <c r="V2967" s="22" t="s">
        <v>121</v>
      </c>
      <c r="W2967" s="22" t="s">
        <v>109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499582152.5142017</v>
      </c>
      <c r="AJ2967" s="27">
        <f t="shared" si="885"/>
        <v>59520528.679470733</v>
      </c>
      <c r="AK2967" s="28">
        <f t="shared" si="886"/>
        <v>0.11914062257814291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  <c r="AU2967" s="22" t="s">
        <v>3751</v>
      </c>
    </row>
    <row r="2968" spans="1:47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47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748</v>
      </c>
      <c r="K2968" s="155" t="s">
        <v>749</v>
      </c>
      <c r="L2968" s="17" t="s">
        <v>92</v>
      </c>
      <c r="M2968" s="13" t="s">
        <v>60</v>
      </c>
      <c r="N2968" s="13">
        <v>1</v>
      </c>
      <c r="O2968" s="13"/>
      <c r="P2968" s="33" t="str">
        <f t="shared" si="893"/>
        <v>MAIN UNIT</v>
      </c>
      <c r="Q2968" s="13" t="s">
        <v>61</v>
      </c>
      <c r="R2968" s="13" t="s">
        <v>701</v>
      </c>
      <c r="S2968" s="13" t="s">
        <v>750</v>
      </c>
      <c r="T2968" s="13" t="s">
        <v>78</v>
      </c>
      <c r="U2968" s="13" t="s">
        <v>79</v>
      </c>
      <c r="V2968" s="13" t="s">
        <v>751</v>
      </c>
      <c r="W2968" s="13" t="s">
        <v>109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  <c r="AU2968" s="22" t="s">
        <v>3752</v>
      </c>
    </row>
    <row r="2969" spans="1:47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47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869</v>
      </c>
      <c r="K2969" s="155" t="s">
        <v>870</v>
      </c>
      <c r="L2969" s="17" t="s">
        <v>67</v>
      </c>
      <c r="M2969" s="13" t="s">
        <v>60</v>
      </c>
      <c r="N2969" s="13">
        <v>1</v>
      </c>
      <c r="O2969" s="13"/>
      <c r="P2969" s="33" t="str">
        <f t="shared" si="893"/>
        <v>MAIN UNIT</v>
      </c>
      <c r="Q2969" s="13" t="s">
        <v>61</v>
      </c>
      <c r="R2969" s="13" t="s">
        <v>701</v>
      </c>
      <c r="S2969" s="13" t="s">
        <v>750</v>
      </c>
      <c r="T2969" s="13" t="s">
        <v>78</v>
      </c>
      <c r="U2969" s="13" t="s">
        <v>79</v>
      </c>
      <c r="V2969" s="13" t="s">
        <v>751</v>
      </c>
      <c r="W2969" s="13" t="s">
        <v>871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  <c r="AU2969" s="22" t="s">
        <v>3752</v>
      </c>
    </row>
    <row r="2970" spans="1:47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47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753</v>
      </c>
      <c r="K2970" s="155" t="s">
        <v>749</v>
      </c>
      <c r="L2970" s="17" t="s">
        <v>92</v>
      </c>
      <c r="M2970" s="13" t="s">
        <v>60</v>
      </c>
      <c r="N2970" s="13">
        <v>1</v>
      </c>
      <c r="O2970" s="13"/>
      <c r="P2970" s="33" t="str">
        <f t="shared" si="893"/>
        <v>MAIN UNIT</v>
      </c>
      <c r="Q2970" s="13" t="s">
        <v>68</v>
      </c>
      <c r="R2970" s="13" t="s">
        <v>62</v>
      </c>
      <c r="S2970" s="13" t="s">
        <v>49</v>
      </c>
      <c r="T2970" s="13" t="s">
        <v>78</v>
      </c>
      <c r="U2970" s="13" t="s">
        <v>79</v>
      </c>
      <c r="V2970" s="13" t="s">
        <v>80</v>
      </c>
      <c r="W2970" s="13" t="s">
        <v>109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  <c r="AU2970" s="22" t="s">
        <v>3752</v>
      </c>
    </row>
    <row r="2971" spans="1:47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47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2865</v>
      </c>
      <c r="K2971" s="155" t="s">
        <v>870</v>
      </c>
      <c r="L2971" s="17" t="s">
        <v>2802</v>
      </c>
      <c r="M2971" s="13" t="s">
        <v>2607</v>
      </c>
      <c r="N2971" s="13">
        <v>1</v>
      </c>
      <c r="O2971" s="13"/>
      <c r="P2971" s="33" t="str">
        <f t="shared" si="893"/>
        <v>MAIN UNIT</v>
      </c>
      <c r="Q2971" s="13" t="s">
        <v>61</v>
      </c>
      <c r="R2971" s="13" t="s">
        <v>2866</v>
      </c>
      <c r="S2971" s="13" t="s">
        <v>750</v>
      </c>
      <c r="T2971" s="13" t="s">
        <v>78</v>
      </c>
      <c r="U2971" s="13" t="s">
        <v>79</v>
      </c>
      <c r="V2971" s="13" t="s">
        <v>2867</v>
      </c>
      <c r="W2971" s="13" t="s">
        <v>773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  <c r="AU2971" s="22" t="s">
        <v>3750</v>
      </c>
    </row>
    <row r="2972" spans="1:47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47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753</v>
      </c>
      <c r="K2972" s="155" t="s">
        <v>754</v>
      </c>
      <c r="L2972" s="17" t="s">
        <v>92</v>
      </c>
      <c r="M2972" s="13" t="s">
        <v>60</v>
      </c>
      <c r="N2972" s="13">
        <v>1</v>
      </c>
      <c r="O2972" s="13"/>
      <c r="P2972" s="33" t="str">
        <f t="shared" si="893"/>
        <v>MAIN UNIT</v>
      </c>
      <c r="Q2972" s="13" t="s">
        <v>68</v>
      </c>
      <c r="R2972" s="13" t="s">
        <v>62</v>
      </c>
      <c r="S2972" s="13" t="s">
        <v>49</v>
      </c>
      <c r="T2972" s="13" t="s">
        <v>78</v>
      </c>
      <c r="U2972" s="13" t="s">
        <v>79</v>
      </c>
      <c r="V2972" s="13" t="s">
        <v>80</v>
      </c>
      <c r="W2972" s="13" t="s">
        <v>109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  <c r="AU2972" s="22" t="s">
        <v>3752</v>
      </c>
    </row>
    <row r="2973" spans="1:47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54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2145</v>
      </c>
      <c r="K2973" s="155" t="s">
        <v>2146</v>
      </c>
      <c r="L2973" s="17" t="s">
        <v>688</v>
      </c>
      <c r="M2973" s="13" t="s">
        <v>689</v>
      </c>
      <c r="N2973" s="13">
        <v>1</v>
      </c>
      <c r="O2973" s="13"/>
      <c r="P2973" s="33" t="str">
        <f t="shared" si="893"/>
        <v>MAIN UNIT</v>
      </c>
      <c r="Q2973" s="13" t="s">
        <v>68</v>
      </c>
      <c r="R2973" s="13" t="s">
        <v>62</v>
      </c>
      <c r="S2973" s="13" t="s">
        <v>49</v>
      </c>
      <c r="T2973" s="13" t="s">
        <v>78</v>
      </c>
      <c r="U2973" s="13" t="s">
        <v>79</v>
      </c>
      <c r="V2973" s="13" t="s">
        <v>112</v>
      </c>
      <c r="W2973" s="13" t="s">
        <v>109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  <c r="AU2973" s="22" t="s">
        <v>3751</v>
      </c>
    </row>
    <row r="2974" spans="1:47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54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2145</v>
      </c>
      <c r="K2974" s="155" t="s">
        <v>2146</v>
      </c>
      <c r="L2974" s="17" t="s">
        <v>688</v>
      </c>
      <c r="M2974" s="13" t="s">
        <v>689</v>
      </c>
      <c r="N2974" s="13">
        <v>1</v>
      </c>
      <c r="O2974" s="13"/>
      <c r="P2974" s="33" t="str">
        <f t="shared" si="893"/>
        <v>MAIN UNIT</v>
      </c>
      <c r="Q2974" s="13" t="s">
        <v>68</v>
      </c>
      <c r="R2974" s="13" t="s">
        <v>62</v>
      </c>
      <c r="S2974" s="13" t="s">
        <v>49</v>
      </c>
      <c r="T2974" s="13" t="s">
        <v>78</v>
      </c>
      <c r="U2974" s="13" t="s">
        <v>79</v>
      </c>
      <c r="V2974" s="13" t="s">
        <v>112</v>
      </c>
      <c r="W2974" s="13" t="s">
        <v>109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  <c r="AU2974" s="22" t="s">
        <v>3751</v>
      </c>
    </row>
    <row r="2975" spans="1:47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54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2145</v>
      </c>
      <c r="K2975" s="155" t="s">
        <v>2146</v>
      </c>
      <c r="L2975" s="17" t="s">
        <v>688</v>
      </c>
      <c r="M2975" s="13" t="s">
        <v>689</v>
      </c>
      <c r="N2975" s="13">
        <v>1</v>
      </c>
      <c r="O2975" s="13"/>
      <c r="P2975" s="33" t="str">
        <f t="shared" si="893"/>
        <v>MAIN UNIT</v>
      </c>
      <c r="Q2975" s="13" t="s">
        <v>68</v>
      </c>
      <c r="R2975" s="13" t="s">
        <v>62</v>
      </c>
      <c r="S2975" s="13" t="s">
        <v>49</v>
      </c>
      <c r="T2975" s="13" t="s">
        <v>78</v>
      </c>
      <c r="U2975" s="13" t="s">
        <v>79</v>
      </c>
      <c r="V2975" s="13" t="s">
        <v>112</v>
      </c>
      <c r="W2975" s="13" t="s">
        <v>109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  <c r="AU2975" s="22" t="s">
        <v>3751</v>
      </c>
    </row>
    <row r="2976" spans="1:47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54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2145</v>
      </c>
      <c r="K2976" s="155" t="s">
        <v>2146</v>
      </c>
      <c r="L2976" s="17" t="s">
        <v>688</v>
      </c>
      <c r="M2976" s="13" t="s">
        <v>689</v>
      </c>
      <c r="N2976" s="13">
        <v>1</v>
      </c>
      <c r="O2976" s="13"/>
      <c r="P2976" s="33" t="str">
        <f t="shared" si="893"/>
        <v>MAIN UNIT</v>
      </c>
      <c r="Q2976" s="13" t="s">
        <v>68</v>
      </c>
      <c r="R2976" s="13" t="s">
        <v>62</v>
      </c>
      <c r="S2976" s="13" t="s">
        <v>49</v>
      </c>
      <c r="T2976" s="13" t="s">
        <v>78</v>
      </c>
      <c r="U2976" s="13" t="s">
        <v>79</v>
      </c>
      <c r="V2976" s="13" t="s">
        <v>112</v>
      </c>
      <c r="W2976" s="13" t="s">
        <v>109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  <c r="AU2976" s="22" t="s">
        <v>3751</v>
      </c>
    </row>
    <row r="2977" spans="1:47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54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2145</v>
      </c>
      <c r="K2977" s="155" t="s">
        <v>2146</v>
      </c>
      <c r="L2977" s="17" t="s">
        <v>688</v>
      </c>
      <c r="M2977" s="13" t="s">
        <v>689</v>
      </c>
      <c r="N2977" s="13">
        <v>1</v>
      </c>
      <c r="O2977" s="13"/>
      <c r="P2977" s="33" t="str">
        <f t="shared" si="893"/>
        <v>MAIN UNIT</v>
      </c>
      <c r="Q2977" s="13" t="s">
        <v>68</v>
      </c>
      <c r="R2977" s="13" t="s">
        <v>62</v>
      </c>
      <c r="S2977" s="13" t="s">
        <v>49</v>
      </c>
      <c r="T2977" s="13" t="s">
        <v>78</v>
      </c>
      <c r="U2977" s="13" t="s">
        <v>79</v>
      </c>
      <c r="V2977" s="13" t="s">
        <v>112</v>
      </c>
      <c r="W2977" s="13" t="s">
        <v>109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  <c r="AU2977" s="22" t="s">
        <v>3751</v>
      </c>
    </row>
    <row r="2978" spans="1:47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54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2145</v>
      </c>
      <c r="K2978" s="155" t="s">
        <v>2146</v>
      </c>
      <c r="L2978" s="17" t="s">
        <v>688</v>
      </c>
      <c r="M2978" s="13" t="s">
        <v>689</v>
      </c>
      <c r="N2978" s="13">
        <v>1</v>
      </c>
      <c r="O2978" s="13"/>
      <c r="P2978" s="33" t="str">
        <f t="shared" si="893"/>
        <v>MAIN UNIT</v>
      </c>
      <c r="Q2978" s="13" t="s">
        <v>68</v>
      </c>
      <c r="R2978" s="13" t="s">
        <v>62</v>
      </c>
      <c r="S2978" s="13" t="s">
        <v>49</v>
      </c>
      <c r="T2978" s="13" t="s">
        <v>78</v>
      </c>
      <c r="U2978" s="13" t="s">
        <v>79</v>
      </c>
      <c r="V2978" s="13" t="s">
        <v>112</v>
      </c>
      <c r="W2978" s="13" t="s">
        <v>109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  <c r="AU2978" s="22" t="s">
        <v>3751</v>
      </c>
    </row>
    <row r="2979" spans="1:47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54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2437</v>
      </c>
      <c r="K2979" s="155" t="s">
        <v>2438</v>
      </c>
      <c r="L2979" s="17" t="s">
        <v>67</v>
      </c>
      <c r="M2979" s="13" t="s">
        <v>60</v>
      </c>
      <c r="N2979" s="13">
        <v>1</v>
      </c>
      <c r="O2979" s="13"/>
      <c r="P2979" s="33" t="str">
        <f t="shared" si="893"/>
        <v>MAIN UNIT</v>
      </c>
      <c r="Q2979" s="13" t="s">
        <v>68</v>
      </c>
      <c r="R2979" s="13" t="s">
        <v>62</v>
      </c>
      <c r="S2979" s="13" t="s">
        <v>50</v>
      </c>
      <c r="T2979" s="13" t="s">
        <v>88</v>
      </c>
      <c r="U2979" s="13" t="s">
        <v>70</v>
      </c>
      <c r="V2979" s="13" t="s">
        <v>1400</v>
      </c>
      <c r="W2979" s="13" t="s">
        <v>64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  <c r="AU2979" s="22" t="s">
        <v>3240</v>
      </c>
    </row>
    <row r="2980" spans="1:47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54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2039</v>
      </c>
      <c r="K2980" s="155" t="s">
        <v>2040</v>
      </c>
      <c r="L2980" s="17" t="s">
        <v>67</v>
      </c>
      <c r="M2980" s="13" t="s">
        <v>60</v>
      </c>
      <c r="N2980" s="13">
        <v>1</v>
      </c>
      <c r="O2980" s="13"/>
      <c r="P2980" s="33" t="str">
        <f t="shared" si="893"/>
        <v>MAIN UNIT</v>
      </c>
      <c r="Q2980" s="13" t="s">
        <v>68</v>
      </c>
      <c r="R2980" s="13" t="s">
        <v>62</v>
      </c>
      <c r="S2980" s="13" t="s">
        <v>50</v>
      </c>
      <c r="T2980" s="13" t="s">
        <v>325</v>
      </c>
      <c r="U2980" s="13" t="s">
        <v>70</v>
      </c>
      <c r="V2980" s="13" t="s">
        <v>1010</v>
      </c>
      <c r="W2980" s="13" t="s">
        <v>64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  <c r="AU2980" s="22" t="s">
        <v>3240</v>
      </c>
    </row>
    <row r="2981" spans="1:47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48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1264</v>
      </c>
      <c r="K2981" s="155" t="s">
        <v>1265</v>
      </c>
      <c r="L2981" s="17" t="s">
        <v>67</v>
      </c>
      <c r="M2981" s="13" t="s">
        <v>60</v>
      </c>
      <c r="N2981" s="13">
        <v>1</v>
      </c>
      <c r="O2981" s="13"/>
      <c r="P2981" s="33" t="str">
        <f t="shared" si="893"/>
        <v>MAIN UNIT</v>
      </c>
      <c r="Q2981" s="13" t="s">
        <v>68</v>
      </c>
      <c r="R2981" s="13" t="s">
        <v>62</v>
      </c>
      <c r="S2981" s="13" t="s">
        <v>49</v>
      </c>
      <c r="T2981" s="13" t="s">
        <v>78</v>
      </c>
      <c r="U2981" s="13" t="s">
        <v>79</v>
      </c>
      <c r="V2981" s="13" t="s">
        <v>311</v>
      </c>
      <c r="W2981" s="13" t="s">
        <v>109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  <c r="AU2981" s="22" t="s">
        <v>3751</v>
      </c>
    </row>
    <row r="2982" spans="1:47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185</v>
      </c>
      <c r="F2982" s="13" t="s">
        <v>185</v>
      </c>
      <c r="G2982" s="152" t="s">
        <v>1616</v>
      </c>
      <c r="H2982" s="155"/>
      <c r="I2982" s="33" t="str">
        <f t="shared" si="881"/>
        <v>Cancel</v>
      </c>
      <c r="J2982" s="186" t="s">
        <v>1264</v>
      </c>
      <c r="K2982" s="155" t="s">
        <v>1265</v>
      </c>
      <c r="L2982" s="17" t="s">
        <v>67</v>
      </c>
      <c r="M2982" s="13" t="s">
        <v>60</v>
      </c>
      <c r="N2982" s="13">
        <v>1</v>
      </c>
      <c r="O2982" s="13"/>
      <c r="P2982" s="33" t="str">
        <f t="shared" si="893"/>
        <v>MAIN UNIT</v>
      </c>
      <c r="Q2982" s="13" t="s">
        <v>68</v>
      </c>
      <c r="R2982" s="13" t="s">
        <v>62</v>
      </c>
      <c r="S2982" s="13" t="s">
        <v>49</v>
      </c>
      <c r="T2982" s="13" t="s">
        <v>78</v>
      </c>
      <c r="U2982" s="13" t="s">
        <v>79</v>
      </c>
      <c r="V2982" s="13" t="s">
        <v>311</v>
      </c>
      <c r="W2982" s="13" t="s">
        <v>109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499582152.5142017</v>
      </c>
      <c r="AJ2982" s="19">
        <f t="shared" si="885"/>
        <v>59520528.679470733</v>
      </c>
      <c r="AK2982" s="20">
        <f t="shared" si="886"/>
        <v>0.11914062257814291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  <c r="AU2982" s="22" t="s">
        <v>3751</v>
      </c>
    </row>
    <row r="2983" spans="1:47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48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1197</v>
      </c>
      <c r="K2983" s="155" t="s">
        <v>1198</v>
      </c>
      <c r="L2983" s="17" t="s">
        <v>92</v>
      </c>
      <c r="M2983" s="13" t="s">
        <v>60</v>
      </c>
      <c r="N2983" s="13">
        <v>1</v>
      </c>
      <c r="O2983" s="13"/>
      <c r="P2983" s="33" t="str">
        <f t="shared" si="893"/>
        <v>MAIN UNIT</v>
      </c>
      <c r="Q2983" s="13" t="s">
        <v>61</v>
      </c>
      <c r="R2983" s="13" t="s">
        <v>62</v>
      </c>
      <c r="S2983" s="13" t="s">
        <v>49</v>
      </c>
      <c r="T2983" s="13" t="s">
        <v>78</v>
      </c>
      <c r="U2983" s="13" t="s">
        <v>79</v>
      </c>
      <c r="V2983" s="13" t="s">
        <v>1125</v>
      </c>
      <c r="W2983" s="13" t="s">
        <v>1105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  <c r="AU2983" s="22" t="s">
        <v>3751</v>
      </c>
    </row>
    <row r="2984" spans="1:47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41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2859</v>
      </c>
      <c r="K2984" s="155" t="s">
        <v>2860</v>
      </c>
      <c r="L2984" s="17" t="s">
        <v>2831</v>
      </c>
      <c r="M2984" s="13" t="s">
        <v>2832</v>
      </c>
      <c r="N2984" s="13">
        <v>1</v>
      </c>
      <c r="O2984" s="13"/>
      <c r="P2984" s="33" t="str">
        <f t="shared" si="893"/>
        <v>MAIN UNIT</v>
      </c>
      <c r="Q2984" s="13" t="s">
        <v>68</v>
      </c>
      <c r="R2984" s="13" t="s">
        <v>2861</v>
      </c>
      <c r="S2984" s="13" t="s">
        <v>52</v>
      </c>
      <c r="T2984" s="13" t="s">
        <v>444</v>
      </c>
      <c r="U2984" s="13" t="s">
        <v>79</v>
      </c>
      <c r="V2984" s="13" t="s">
        <v>2828</v>
      </c>
      <c r="W2984" s="13" t="s">
        <v>64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  <c r="AU2984" s="22" t="s">
        <v>3240</v>
      </c>
    </row>
    <row r="2985" spans="1:47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185</v>
      </c>
      <c r="F2985" s="13" t="s">
        <v>185</v>
      </c>
      <c r="G2985" s="152" t="s">
        <v>185</v>
      </c>
      <c r="H2985" s="155"/>
      <c r="I2985" s="33" t="str">
        <f t="shared" si="881"/>
        <v>Cancel</v>
      </c>
      <c r="J2985" s="186" t="s">
        <v>611</v>
      </c>
      <c r="K2985" s="155" t="s">
        <v>612</v>
      </c>
      <c r="L2985" s="17" t="s">
        <v>67</v>
      </c>
      <c r="M2985" s="13" t="s">
        <v>60</v>
      </c>
      <c r="N2985" s="13">
        <v>1</v>
      </c>
      <c r="O2985" s="13"/>
      <c r="P2985" s="33" t="str">
        <f t="shared" si="893"/>
        <v>MAIN UNIT</v>
      </c>
      <c r="Q2985" s="13" t="s">
        <v>68</v>
      </c>
      <c r="R2985" s="13" t="s">
        <v>62</v>
      </c>
      <c r="S2985" s="13" t="s">
        <v>49</v>
      </c>
      <c r="T2985" s="13" t="s">
        <v>78</v>
      </c>
      <c r="U2985" s="13" t="s">
        <v>79</v>
      </c>
      <c r="V2985" s="13" t="s">
        <v>311</v>
      </c>
      <c r="W2985" s="13" t="s">
        <v>109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499582152.5142017</v>
      </c>
      <c r="AJ2985" s="19">
        <f t="shared" si="885"/>
        <v>59520528.679470733</v>
      </c>
      <c r="AK2985" s="20">
        <f t="shared" si="886"/>
        <v>0.11914062257814291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  <c r="AU2985" s="22" t="s">
        <v>3751</v>
      </c>
    </row>
    <row r="2986" spans="1:47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185</v>
      </c>
      <c r="F2986" s="13" t="s">
        <v>185</v>
      </c>
      <c r="G2986" s="152" t="s">
        <v>185</v>
      </c>
      <c r="H2986" s="155"/>
      <c r="I2986" s="33" t="str">
        <f t="shared" si="881"/>
        <v>Cancel</v>
      </c>
      <c r="J2986" s="186" t="s">
        <v>611</v>
      </c>
      <c r="K2986" s="155" t="s">
        <v>612</v>
      </c>
      <c r="L2986" s="17" t="s">
        <v>67</v>
      </c>
      <c r="M2986" s="13" t="s">
        <v>60</v>
      </c>
      <c r="N2986" s="13">
        <v>1</v>
      </c>
      <c r="O2986" s="13"/>
      <c r="P2986" s="33" t="str">
        <f t="shared" si="893"/>
        <v>MAIN UNIT</v>
      </c>
      <c r="Q2986" s="13" t="s">
        <v>68</v>
      </c>
      <c r="R2986" s="13" t="s">
        <v>62</v>
      </c>
      <c r="S2986" s="13" t="s">
        <v>49</v>
      </c>
      <c r="T2986" s="13" t="s">
        <v>78</v>
      </c>
      <c r="U2986" s="13" t="s">
        <v>79</v>
      </c>
      <c r="V2986" s="13" t="s">
        <v>311</v>
      </c>
      <c r="W2986" s="13" t="s">
        <v>109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499582152.5142017</v>
      </c>
      <c r="AJ2986" s="19">
        <f t="shared" si="885"/>
        <v>59520528.679470733</v>
      </c>
      <c r="AK2986" s="20">
        <f t="shared" si="886"/>
        <v>0.11914062257814291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  <c r="AU2986" s="22" t="s">
        <v>3751</v>
      </c>
    </row>
    <row r="2987" spans="1:47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47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1026</v>
      </c>
      <c r="K2987" s="155" t="s">
        <v>1027</v>
      </c>
      <c r="L2987" s="17" t="s">
        <v>92</v>
      </c>
      <c r="M2987" s="13" t="s">
        <v>60</v>
      </c>
      <c r="N2987" s="13">
        <v>1</v>
      </c>
      <c r="O2987" s="13"/>
      <c r="P2987" s="33" t="str">
        <f t="shared" si="893"/>
        <v>MAIN UNIT</v>
      </c>
      <c r="Q2987" s="13" t="s">
        <v>61</v>
      </c>
      <c r="R2987" s="13" t="s">
        <v>62</v>
      </c>
      <c r="S2987" s="13" t="s">
        <v>49</v>
      </c>
      <c r="T2987" s="13" t="s">
        <v>78</v>
      </c>
      <c r="U2987" s="13" t="s">
        <v>79</v>
      </c>
      <c r="V2987" s="13" t="s">
        <v>134</v>
      </c>
      <c r="W2987" s="13" t="s">
        <v>109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  <c r="AU2987" s="22" t="s">
        <v>3751</v>
      </c>
    </row>
    <row r="2988" spans="1:47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48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1518</v>
      </c>
      <c r="K2988" s="155" t="s">
        <v>1027</v>
      </c>
      <c r="L2988" s="17" t="s">
        <v>92</v>
      </c>
      <c r="M2988" s="13" t="s">
        <v>60</v>
      </c>
      <c r="N2988" s="13">
        <v>1</v>
      </c>
      <c r="O2988" s="13"/>
      <c r="P2988" s="33" t="str">
        <f t="shared" si="893"/>
        <v>MAIN UNIT</v>
      </c>
      <c r="Q2988" s="13" t="s">
        <v>61</v>
      </c>
      <c r="R2988" s="13" t="s">
        <v>62</v>
      </c>
      <c r="S2988" s="13" t="s">
        <v>49</v>
      </c>
      <c r="T2988" s="13" t="s">
        <v>78</v>
      </c>
      <c r="U2988" s="13" t="s">
        <v>79</v>
      </c>
      <c r="V2988" s="13" t="s">
        <v>1516</v>
      </c>
      <c r="W2988" s="13" t="s">
        <v>109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  <c r="AU2988" s="22" t="s">
        <v>3751</v>
      </c>
    </row>
    <row r="2989" spans="1:47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48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1518</v>
      </c>
      <c r="K2989" s="155" t="s">
        <v>1027</v>
      </c>
      <c r="L2989" s="17" t="s">
        <v>67</v>
      </c>
      <c r="M2989" s="13" t="s">
        <v>60</v>
      </c>
      <c r="N2989" s="13">
        <v>1</v>
      </c>
      <c r="O2989" s="13"/>
      <c r="P2989" s="33" t="str">
        <f t="shared" si="893"/>
        <v>MAIN UNIT</v>
      </c>
      <c r="Q2989" s="13" t="s">
        <v>61</v>
      </c>
      <c r="R2989" s="13" t="s">
        <v>62</v>
      </c>
      <c r="S2989" s="13" t="s">
        <v>49</v>
      </c>
      <c r="T2989" s="13" t="s">
        <v>78</v>
      </c>
      <c r="U2989" s="13" t="s">
        <v>79</v>
      </c>
      <c r="V2989" s="13" t="s">
        <v>1516</v>
      </c>
      <c r="W2989" s="13" t="s">
        <v>109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  <c r="AU2989" s="22" t="s">
        <v>3751</v>
      </c>
    </row>
    <row r="2990" spans="1:47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48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1548</v>
      </c>
      <c r="K2990" s="155" t="s">
        <v>1027</v>
      </c>
      <c r="L2990" s="17" t="s">
        <v>92</v>
      </c>
      <c r="M2990" s="13" t="s">
        <v>60</v>
      </c>
      <c r="N2990" s="13">
        <v>1</v>
      </c>
      <c r="O2990" s="13"/>
      <c r="P2990" s="33" t="str">
        <f t="shared" si="893"/>
        <v>MAIN UNIT</v>
      </c>
      <c r="Q2990" s="13" t="s">
        <v>61</v>
      </c>
      <c r="R2990" s="13" t="s">
        <v>62</v>
      </c>
      <c r="S2990" s="13" t="s">
        <v>49</v>
      </c>
      <c r="T2990" s="13" t="s">
        <v>78</v>
      </c>
      <c r="U2990" s="13" t="s">
        <v>79</v>
      </c>
      <c r="V2990" s="13" t="s">
        <v>1516</v>
      </c>
      <c r="W2990" s="13" t="s">
        <v>109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  <c r="AU2990" s="22" t="s">
        <v>3751</v>
      </c>
    </row>
    <row r="2991" spans="1:47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48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1548</v>
      </c>
      <c r="K2991" s="155" t="s">
        <v>1027</v>
      </c>
      <c r="L2991" s="17" t="s">
        <v>92</v>
      </c>
      <c r="M2991" s="13" t="s">
        <v>60</v>
      </c>
      <c r="N2991" s="13">
        <v>1</v>
      </c>
      <c r="O2991" s="13"/>
      <c r="P2991" s="33" t="str">
        <f t="shared" si="893"/>
        <v>MAIN UNIT</v>
      </c>
      <c r="Q2991" s="13" t="s">
        <v>61</v>
      </c>
      <c r="R2991" s="13" t="s">
        <v>62</v>
      </c>
      <c r="S2991" s="13" t="s">
        <v>49</v>
      </c>
      <c r="T2991" s="13" t="s">
        <v>78</v>
      </c>
      <c r="U2991" s="13" t="s">
        <v>79</v>
      </c>
      <c r="V2991" s="13" t="s">
        <v>1516</v>
      </c>
      <c r="W2991" s="13" t="s">
        <v>109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  <c r="AU2991" s="22" t="s">
        <v>3751</v>
      </c>
    </row>
    <row r="2992" spans="1:47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48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1548</v>
      </c>
      <c r="K2992" s="155" t="s">
        <v>1027</v>
      </c>
      <c r="L2992" s="17" t="s">
        <v>67</v>
      </c>
      <c r="M2992" s="13" t="s">
        <v>60</v>
      </c>
      <c r="N2992" s="13">
        <v>1</v>
      </c>
      <c r="O2992" s="13"/>
      <c r="P2992" s="33" t="str">
        <f t="shared" si="893"/>
        <v>MAIN UNIT</v>
      </c>
      <c r="Q2992" s="13" t="s">
        <v>61</v>
      </c>
      <c r="R2992" s="13" t="s">
        <v>62</v>
      </c>
      <c r="S2992" s="13" t="s">
        <v>49</v>
      </c>
      <c r="T2992" s="13" t="s">
        <v>78</v>
      </c>
      <c r="U2992" s="13" t="s">
        <v>79</v>
      </c>
      <c r="V2992" s="13" t="s">
        <v>1516</v>
      </c>
      <c r="W2992" s="13" t="s">
        <v>109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  <c r="AU2992" s="22" t="s">
        <v>3751</v>
      </c>
    </row>
    <row r="2993" spans="1:47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53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1876</v>
      </c>
      <c r="K2993" s="155" t="s">
        <v>1027</v>
      </c>
      <c r="L2993" s="17" t="s">
        <v>67</v>
      </c>
      <c r="M2993" s="13" t="s">
        <v>60</v>
      </c>
      <c r="N2993" s="13">
        <v>1</v>
      </c>
      <c r="O2993" s="13"/>
      <c r="P2993" s="33" t="str">
        <f t="shared" si="893"/>
        <v>MAIN UNIT</v>
      </c>
      <c r="Q2993" s="13" t="s">
        <v>61</v>
      </c>
      <c r="R2993" s="13" t="s">
        <v>62</v>
      </c>
      <c r="S2993" s="13" t="s">
        <v>49</v>
      </c>
      <c r="T2993" s="13" t="s">
        <v>78</v>
      </c>
      <c r="U2993" s="13" t="s">
        <v>79</v>
      </c>
      <c r="V2993" s="13" t="s">
        <v>1407</v>
      </c>
      <c r="W2993" s="13" t="s">
        <v>109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  <c r="AU2993" s="22" t="s">
        <v>3751</v>
      </c>
    </row>
    <row r="2994" spans="1:47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53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1876</v>
      </c>
      <c r="K2994" s="155" t="s">
        <v>1027</v>
      </c>
      <c r="L2994" s="17" t="s">
        <v>67</v>
      </c>
      <c r="M2994" s="13" t="s">
        <v>60</v>
      </c>
      <c r="N2994" s="13">
        <v>1</v>
      </c>
      <c r="O2994" s="13"/>
      <c r="P2994" s="33" t="str">
        <f t="shared" si="893"/>
        <v>MAIN UNIT</v>
      </c>
      <c r="Q2994" s="13" t="s">
        <v>61</v>
      </c>
      <c r="R2994" s="13" t="s">
        <v>62</v>
      </c>
      <c r="S2994" s="13" t="s">
        <v>49</v>
      </c>
      <c r="T2994" s="13" t="s">
        <v>78</v>
      </c>
      <c r="U2994" s="13" t="s">
        <v>79</v>
      </c>
      <c r="V2994" s="13" t="s">
        <v>1407</v>
      </c>
      <c r="W2994" s="13" t="s">
        <v>109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  <c r="AU2994" s="22" t="s">
        <v>3751</v>
      </c>
    </row>
    <row r="2995" spans="1:47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53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1876</v>
      </c>
      <c r="K2995" s="155" t="s">
        <v>1027</v>
      </c>
      <c r="L2995" s="17" t="s">
        <v>67</v>
      </c>
      <c r="M2995" s="13" t="s">
        <v>60</v>
      </c>
      <c r="N2995" s="13">
        <v>1</v>
      </c>
      <c r="O2995" s="13"/>
      <c r="P2995" s="33" t="str">
        <f t="shared" si="893"/>
        <v>MAIN UNIT</v>
      </c>
      <c r="Q2995" s="13" t="s">
        <v>61</v>
      </c>
      <c r="R2995" s="13" t="s">
        <v>62</v>
      </c>
      <c r="S2995" s="13" t="s">
        <v>49</v>
      </c>
      <c r="T2995" s="13" t="s">
        <v>78</v>
      </c>
      <c r="U2995" s="13" t="s">
        <v>79</v>
      </c>
      <c r="V2995" s="13" t="s">
        <v>1407</v>
      </c>
      <c r="W2995" s="13" t="s">
        <v>109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  <c r="AU2995" s="22" t="s">
        <v>3751</v>
      </c>
    </row>
    <row r="2996" spans="1:47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48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1574</v>
      </c>
      <c r="K2996" s="155" t="s">
        <v>1575</v>
      </c>
      <c r="L2996" s="17" t="s">
        <v>92</v>
      </c>
      <c r="M2996" s="13" t="s">
        <v>60</v>
      </c>
      <c r="N2996" s="13">
        <v>1</v>
      </c>
      <c r="O2996" s="13"/>
      <c r="P2996" s="33" t="str">
        <f t="shared" si="893"/>
        <v>MAIN UNIT</v>
      </c>
      <c r="Q2996" s="13" t="s">
        <v>61</v>
      </c>
      <c r="R2996" s="13" t="s">
        <v>62</v>
      </c>
      <c r="S2996" s="13" t="s">
        <v>49</v>
      </c>
      <c r="T2996" s="13" t="s">
        <v>78</v>
      </c>
      <c r="U2996" s="13" t="s">
        <v>79</v>
      </c>
      <c r="V2996" s="13" t="s">
        <v>121</v>
      </c>
      <c r="W2996" s="13" t="s">
        <v>109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1576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  <c r="AU2996" s="22" t="s">
        <v>3751</v>
      </c>
    </row>
    <row r="2997" spans="1:47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54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2263</v>
      </c>
      <c r="K2997" s="155" t="s">
        <v>2264</v>
      </c>
      <c r="L2997" s="17" t="s">
        <v>67</v>
      </c>
      <c r="M2997" s="13" t="s">
        <v>60</v>
      </c>
      <c r="N2997" s="13">
        <v>1</v>
      </c>
      <c r="O2997" s="13"/>
      <c r="P2997" s="33" t="str">
        <f t="shared" si="893"/>
        <v>MAIN UNIT</v>
      </c>
      <c r="Q2997" s="13" t="s">
        <v>61</v>
      </c>
      <c r="R2997" s="13" t="s">
        <v>62</v>
      </c>
      <c r="S2997" s="13" t="s">
        <v>50</v>
      </c>
      <c r="T2997" s="13" t="s">
        <v>88</v>
      </c>
      <c r="U2997" s="13" t="s">
        <v>70</v>
      </c>
      <c r="V2997" s="13" t="s">
        <v>102</v>
      </c>
      <c r="W2997" s="13" t="s">
        <v>64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  <c r="AU2997" s="22" t="s">
        <v>3240</v>
      </c>
    </row>
    <row r="2998" spans="1:47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54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2263</v>
      </c>
      <c r="K2998" s="155" t="s">
        <v>2264</v>
      </c>
      <c r="L2998" s="17" t="s">
        <v>92</v>
      </c>
      <c r="M2998" s="13" t="s">
        <v>60</v>
      </c>
      <c r="N2998" s="13">
        <v>1</v>
      </c>
      <c r="O2998" s="13"/>
      <c r="P2998" s="33" t="str">
        <f t="shared" si="893"/>
        <v>MAIN UNIT</v>
      </c>
      <c r="Q2998" s="13" t="s">
        <v>61</v>
      </c>
      <c r="R2998" s="13" t="s">
        <v>62</v>
      </c>
      <c r="S2998" s="13" t="s">
        <v>50</v>
      </c>
      <c r="T2998" s="13" t="s">
        <v>88</v>
      </c>
      <c r="U2998" s="13" t="s">
        <v>70</v>
      </c>
      <c r="V2998" s="13" t="s">
        <v>102</v>
      </c>
      <c r="W2998" s="13" t="s">
        <v>64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  <c r="AU2998" s="22" t="s">
        <v>3240</v>
      </c>
    </row>
    <row r="2999" spans="1:47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54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2263</v>
      </c>
      <c r="K2999" s="155" t="s">
        <v>2264</v>
      </c>
      <c r="L2999" s="17" t="s">
        <v>92</v>
      </c>
      <c r="M2999" s="13" t="s">
        <v>60</v>
      </c>
      <c r="N2999" s="13">
        <v>1</v>
      </c>
      <c r="O2999" s="13"/>
      <c r="P2999" s="33" t="str">
        <f t="shared" si="893"/>
        <v>MAIN UNIT</v>
      </c>
      <c r="Q2999" s="13" t="s">
        <v>61</v>
      </c>
      <c r="R2999" s="13" t="s">
        <v>62</v>
      </c>
      <c r="S2999" s="13" t="s">
        <v>50</v>
      </c>
      <c r="T2999" s="13" t="s">
        <v>88</v>
      </c>
      <c r="U2999" s="13" t="s">
        <v>70</v>
      </c>
      <c r="V2999" s="13" t="s">
        <v>102</v>
      </c>
      <c r="W2999" s="13" t="s">
        <v>64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  <c r="AU2999" s="22" t="s">
        <v>3240</v>
      </c>
    </row>
    <row r="3000" spans="1:47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185</v>
      </c>
      <c r="G3000" s="23" t="s">
        <v>185</v>
      </c>
      <c r="H3000" s="29"/>
      <c r="I3000" s="33" t="str">
        <f t="shared" si="881"/>
        <v>Cancel</v>
      </c>
      <c r="J3000" s="188" t="s">
        <v>3414</v>
      </c>
      <c r="K3000" s="29" t="s">
        <v>3309</v>
      </c>
      <c r="L3000" s="17" t="s">
        <v>3429</v>
      </c>
      <c r="M3000" s="13" t="s">
        <v>60</v>
      </c>
      <c r="N3000" s="22">
        <v>1</v>
      </c>
      <c r="O3000" s="22"/>
      <c r="P3000" s="33" t="str">
        <f t="shared" si="893"/>
        <v>MAIN UNIT</v>
      </c>
      <c r="Q3000" s="13" t="s">
        <v>68</v>
      </c>
      <c r="R3000" s="22" t="s">
        <v>62</v>
      </c>
      <c r="S3000" s="22" t="s">
        <v>50</v>
      </c>
      <c r="T3000" s="22" t="s">
        <v>238</v>
      </c>
      <c r="U3000" s="22" t="s">
        <v>3310</v>
      </c>
      <c r="V3000" s="22" t="s">
        <v>121</v>
      </c>
      <c r="W3000" s="22" t="s">
        <v>109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499582152.5142017</v>
      </c>
      <c r="AJ3000" s="27">
        <f t="shared" si="885"/>
        <v>59520528.679470733</v>
      </c>
      <c r="AK3000" s="28">
        <f t="shared" si="886"/>
        <v>0.11914062257814291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  <c r="AU3000" s="22" t="s">
        <v>3751</v>
      </c>
    </row>
    <row r="3001" spans="1:47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3172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3423</v>
      </c>
      <c r="K3001" s="29" t="s">
        <v>1707</v>
      </c>
      <c r="L3001" s="17" t="s">
        <v>92</v>
      </c>
      <c r="M3001" s="22" t="s">
        <v>60</v>
      </c>
      <c r="N3001" s="22">
        <v>1</v>
      </c>
      <c r="O3001" s="22"/>
      <c r="P3001" s="33" t="str">
        <f t="shared" si="893"/>
        <v>MAIN UNIT</v>
      </c>
      <c r="Q3001" s="13" t="s">
        <v>61</v>
      </c>
      <c r="R3001" s="22" t="s">
        <v>62</v>
      </c>
      <c r="S3001" s="22" t="s">
        <v>49</v>
      </c>
      <c r="T3001" s="22" t="s">
        <v>78</v>
      </c>
      <c r="U3001" s="22" t="s">
        <v>120</v>
      </c>
      <c r="V3001" s="22" t="s">
        <v>121</v>
      </c>
      <c r="W3001" s="22" t="s">
        <v>109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  <c r="AU3001" s="22" t="s">
        <v>3751</v>
      </c>
    </row>
    <row r="3002" spans="1:47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3172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3423</v>
      </c>
      <c r="K3002" s="29" t="s">
        <v>1707</v>
      </c>
      <c r="L3002" s="17" t="s">
        <v>67</v>
      </c>
      <c r="M3002" s="22" t="s">
        <v>60</v>
      </c>
      <c r="N3002" s="22">
        <v>1</v>
      </c>
      <c r="O3002" s="22"/>
      <c r="P3002" s="33" t="str">
        <f t="shared" si="893"/>
        <v>MAIN UNIT</v>
      </c>
      <c r="Q3002" s="13" t="s">
        <v>61</v>
      </c>
      <c r="R3002" s="22" t="s">
        <v>62</v>
      </c>
      <c r="S3002" s="22" t="s">
        <v>49</v>
      </c>
      <c r="T3002" s="22" t="s">
        <v>78</v>
      </c>
      <c r="U3002" s="22" t="s">
        <v>120</v>
      </c>
      <c r="V3002" s="22" t="s">
        <v>121</v>
      </c>
      <c r="W3002" s="22" t="s">
        <v>109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  <c r="AU3002" s="22" t="s">
        <v>3751</v>
      </c>
    </row>
    <row r="3003" spans="1:47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3172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3454</v>
      </c>
      <c r="K3003" s="29" t="s">
        <v>2112</v>
      </c>
      <c r="L3003" s="17" t="s">
        <v>67</v>
      </c>
      <c r="M3003" s="22" t="s">
        <v>60</v>
      </c>
      <c r="N3003" s="22">
        <v>1</v>
      </c>
      <c r="O3003" s="22"/>
      <c r="P3003" s="33" t="str">
        <f t="shared" si="893"/>
        <v>MAIN UNIT</v>
      </c>
      <c r="Q3003" s="22" t="s">
        <v>61</v>
      </c>
      <c r="R3003" s="22" t="s">
        <v>62</v>
      </c>
      <c r="S3003" s="22" t="s">
        <v>50</v>
      </c>
      <c r="T3003" s="22" t="s">
        <v>88</v>
      </c>
      <c r="U3003" s="22" t="s">
        <v>70</v>
      </c>
      <c r="V3003" s="22" t="s">
        <v>1400</v>
      </c>
      <c r="W3003" s="22" t="s">
        <v>64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  <c r="AU3003" s="22" t="s">
        <v>3240</v>
      </c>
    </row>
    <row r="3004" spans="1:47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48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1358</v>
      </c>
      <c r="K3004" s="155" t="s">
        <v>1359</v>
      </c>
      <c r="L3004" s="17" t="s">
        <v>92</v>
      </c>
      <c r="M3004" s="13" t="s">
        <v>60</v>
      </c>
      <c r="N3004" s="13">
        <v>1</v>
      </c>
      <c r="O3004" s="13"/>
      <c r="P3004" s="33" t="str">
        <f t="shared" si="893"/>
        <v>MAIN UNIT</v>
      </c>
      <c r="Q3004" s="13" t="s">
        <v>68</v>
      </c>
      <c r="R3004" s="13" t="s">
        <v>62</v>
      </c>
      <c r="S3004" s="13" t="s">
        <v>50</v>
      </c>
      <c r="T3004" s="13" t="s">
        <v>88</v>
      </c>
      <c r="U3004" s="13" t="s">
        <v>70</v>
      </c>
      <c r="V3004" s="13" t="s">
        <v>102</v>
      </c>
      <c r="W3004" s="13" t="s">
        <v>703</v>
      </c>
      <c r="X3004" s="135">
        <v>850000</v>
      </c>
      <c r="Y3004" s="156" t="s">
        <v>1110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  <c r="AU3004" s="22" t="s">
        <v>3240</v>
      </c>
    </row>
    <row r="3005" spans="1:47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48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1358</v>
      </c>
      <c r="K3005" s="155" t="s">
        <v>1359</v>
      </c>
      <c r="L3005" s="17" t="s">
        <v>92</v>
      </c>
      <c r="M3005" s="13" t="s">
        <v>60</v>
      </c>
      <c r="N3005" s="13">
        <v>1</v>
      </c>
      <c r="O3005" s="13"/>
      <c r="P3005" s="33" t="str">
        <f t="shared" si="893"/>
        <v>MAIN UNIT</v>
      </c>
      <c r="Q3005" s="13" t="s">
        <v>68</v>
      </c>
      <c r="R3005" s="13" t="s">
        <v>62</v>
      </c>
      <c r="S3005" s="13" t="s">
        <v>50</v>
      </c>
      <c r="T3005" s="13" t="s">
        <v>88</v>
      </c>
      <c r="U3005" s="13" t="s">
        <v>70</v>
      </c>
      <c r="V3005" s="13" t="s">
        <v>102</v>
      </c>
      <c r="W3005" s="13" t="s">
        <v>703</v>
      </c>
      <c r="X3005" s="135">
        <v>850000</v>
      </c>
      <c r="Y3005" s="156" t="s">
        <v>1110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  <c r="AU3005" s="22" t="s">
        <v>3240</v>
      </c>
    </row>
    <row r="3006" spans="1:47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48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1358</v>
      </c>
      <c r="K3006" s="155" t="s">
        <v>1359</v>
      </c>
      <c r="L3006" s="17" t="s">
        <v>67</v>
      </c>
      <c r="M3006" s="13" t="s">
        <v>60</v>
      </c>
      <c r="N3006" s="13">
        <v>1</v>
      </c>
      <c r="O3006" s="13"/>
      <c r="P3006" s="33" t="str">
        <f t="shared" si="893"/>
        <v>MAIN UNIT</v>
      </c>
      <c r="Q3006" s="13" t="s">
        <v>68</v>
      </c>
      <c r="R3006" s="13" t="s">
        <v>62</v>
      </c>
      <c r="S3006" s="13" t="s">
        <v>50</v>
      </c>
      <c r="T3006" s="13" t="s">
        <v>88</v>
      </c>
      <c r="U3006" s="13" t="s">
        <v>70</v>
      </c>
      <c r="V3006" s="13" t="s">
        <v>102</v>
      </c>
      <c r="W3006" s="13" t="s">
        <v>703</v>
      </c>
      <c r="X3006" s="135">
        <v>900000</v>
      </c>
      <c r="Y3006" s="156" t="s">
        <v>1110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  <c r="AU3006" s="22" t="s">
        <v>3240</v>
      </c>
    </row>
    <row r="3007" spans="1:47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185</v>
      </c>
      <c r="F3007" s="13" t="s">
        <v>185</v>
      </c>
      <c r="G3007" s="152" t="s">
        <v>185</v>
      </c>
      <c r="H3007" s="155"/>
      <c r="I3007" s="33" t="str">
        <f t="shared" si="881"/>
        <v>Cancel</v>
      </c>
      <c r="J3007" s="186" t="s">
        <v>2352</v>
      </c>
      <c r="K3007" s="155" t="s">
        <v>2353</v>
      </c>
      <c r="L3007" s="17" t="s">
        <v>67</v>
      </c>
      <c r="M3007" s="13" t="s">
        <v>60</v>
      </c>
      <c r="N3007" s="13">
        <v>1</v>
      </c>
      <c r="O3007" s="13"/>
      <c r="P3007" s="33" t="str">
        <f t="shared" si="893"/>
        <v>MAIN UNIT</v>
      </c>
      <c r="Q3007" s="13" t="s">
        <v>68</v>
      </c>
      <c r="R3007" s="13" t="s">
        <v>62</v>
      </c>
      <c r="S3007" s="13" t="s">
        <v>49</v>
      </c>
      <c r="T3007" s="13" t="s">
        <v>78</v>
      </c>
      <c r="U3007" s="13" t="s">
        <v>79</v>
      </c>
      <c r="V3007" s="13" t="s">
        <v>1713</v>
      </c>
      <c r="W3007" s="13" t="s">
        <v>64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499582152.5142017</v>
      </c>
      <c r="AJ3007" s="19">
        <f t="shared" si="885"/>
        <v>59520528.679470733</v>
      </c>
      <c r="AK3007" s="20">
        <f t="shared" si="886"/>
        <v>0.11914062257814291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  <c r="AU3007" s="22" t="s">
        <v>3757</v>
      </c>
    </row>
    <row r="3008" spans="1:47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185</v>
      </c>
      <c r="F3008" s="13" t="s">
        <v>185</v>
      </c>
      <c r="G3008" s="152" t="s">
        <v>185</v>
      </c>
      <c r="H3008" s="155"/>
      <c r="I3008" s="33" t="str">
        <f t="shared" si="881"/>
        <v>Cancel</v>
      </c>
      <c r="J3008" s="186" t="s">
        <v>604</v>
      </c>
      <c r="K3008" s="155" t="s">
        <v>605</v>
      </c>
      <c r="L3008" s="17" t="s">
        <v>67</v>
      </c>
      <c r="M3008" s="13" t="s">
        <v>60</v>
      </c>
      <c r="N3008" s="13">
        <v>2</v>
      </c>
      <c r="O3008" s="13"/>
      <c r="P3008" s="33" t="str">
        <f t="shared" si="893"/>
        <v>MAIN UNIT</v>
      </c>
      <c r="Q3008" s="13" t="s">
        <v>68</v>
      </c>
      <c r="R3008" s="13" t="s">
        <v>62</v>
      </c>
      <c r="S3008" s="13" t="s">
        <v>49</v>
      </c>
      <c r="T3008" s="13" t="s">
        <v>78</v>
      </c>
      <c r="U3008" s="13" t="s">
        <v>79</v>
      </c>
      <c r="V3008" s="13" t="s">
        <v>80</v>
      </c>
      <c r="W3008" s="13" t="s">
        <v>109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499582152.5142017</v>
      </c>
      <c r="AJ3008" s="19">
        <f t="shared" si="885"/>
        <v>59520528.679470733</v>
      </c>
      <c r="AK3008" s="20">
        <f t="shared" si="886"/>
        <v>0.11914062257814291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  <c r="AU3008" s="22" t="s">
        <v>3752</v>
      </c>
    </row>
    <row r="3009" spans="1:47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185</v>
      </c>
      <c r="F3009" s="13" t="s">
        <v>185</v>
      </c>
      <c r="G3009" s="152" t="s">
        <v>185</v>
      </c>
      <c r="H3009" s="155"/>
      <c r="I3009" s="33" t="str">
        <f t="shared" si="881"/>
        <v>Cancel</v>
      </c>
      <c r="J3009" s="186" t="s">
        <v>606</v>
      </c>
      <c r="K3009" s="155" t="s">
        <v>605</v>
      </c>
      <c r="L3009" s="17" t="s">
        <v>77</v>
      </c>
      <c r="M3009" s="13" t="s">
        <v>60</v>
      </c>
      <c r="N3009" s="13">
        <v>3</v>
      </c>
      <c r="O3009" s="13"/>
      <c r="P3009" s="33" t="str">
        <f t="shared" si="893"/>
        <v>MAIN UNIT</v>
      </c>
      <c r="Q3009" s="13"/>
      <c r="R3009" s="13" t="s">
        <v>62</v>
      </c>
      <c r="S3009" s="13" t="s">
        <v>49</v>
      </c>
      <c r="T3009" s="13" t="s">
        <v>78</v>
      </c>
      <c r="U3009" s="13" t="s">
        <v>79</v>
      </c>
      <c r="V3009" s="13" t="s">
        <v>80</v>
      </c>
      <c r="W3009" s="13" t="s">
        <v>109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499582152.5142017</v>
      </c>
      <c r="AJ3009" s="19">
        <f t="shared" si="885"/>
        <v>59520528.679470733</v>
      </c>
      <c r="AK3009" s="20">
        <f t="shared" si="886"/>
        <v>0.11914062257814291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  <c r="AU3009" s="22" t="s">
        <v>3752</v>
      </c>
    </row>
    <row r="3010" spans="1:47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185</v>
      </c>
      <c r="F3010" s="13" t="s">
        <v>185</v>
      </c>
      <c r="G3010" s="152" t="s">
        <v>185</v>
      </c>
      <c r="H3010" s="155"/>
      <c r="I3010" s="33" t="str">
        <f t="shared" si="881"/>
        <v>Cancel</v>
      </c>
      <c r="J3010" s="186" t="s">
        <v>604</v>
      </c>
      <c r="K3010" s="155" t="s">
        <v>605</v>
      </c>
      <c r="L3010" s="17" t="s">
        <v>59</v>
      </c>
      <c r="M3010" s="13" t="s">
        <v>60</v>
      </c>
      <c r="N3010" s="13">
        <v>1</v>
      </c>
      <c r="O3010" s="13"/>
      <c r="P3010" s="33" t="str">
        <f t="shared" si="893"/>
        <v>MAIN UNIT</v>
      </c>
      <c r="Q3010" s="13" t="s">
        <v>68</v>
      </c>
      <c r="R3010" s="13" t="s">
        <v>62</v>
      </c>
      <c r="S3010" s="13" t="s">
        <v>49</v>
      </c>
      <c r="T3010" s="13" t="s">
        <v>78</v>
      </c>
      <c r="U3010" s="13" t="s">
        <v>79</v>
      </c>
      <c r="V3010" s="13" t="s">
        <v>80</v>
      </c>
      <c r="W3010" s="13" t="s">
        <v>109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499582152.5142017</v>
      </c>
      <c r="AJ3010" s="19">
        <f t="shared" si="885"/>
        <v>59520528.679470733</v>
      </c>
      <c r="AK3010" s="20">
        <f t="shared" si="886"/>
        <v>0.11914062257814291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  <c r="AU3010" s="22" t="s">
        <v>3752</v>
      </c>
    </row>
    <row r="3011" spans="1:47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185</v>
      </c>
      <c r="F3011" s="13" t="s">
        <v>185</v>
      </c>
      <c r="G3011" s="152" t="s">
        <v>185</v>
      </c>
      <c r="H3011" s="155"/>
      <c r="I3011" s="33" t="str">
        <f t="shared" si="881"/>
        <v>Cancel</v>
      </c>
      <c r="J3011" s="186" t="s">
        <v>604</v>
      </c>
      <c r="K3011" s="155" t="s">
        <v>605</v>
      </c>
      <c r="L3011" s="17" t="s">
        <v>59</v>
      </c>
      <c r="M3011" s="13" t="s">
        <v>60</v>
      </c>
      <c r="N3011" s="13">
        <v>2</v>
      </c>
      <c r="O3011" s="13"/>
      <c r="P3011" s="33" t="str">
        <f t="shared" si="893"/>
        <v>MAIN UNIT</v>
      </c>
      <c r="Q3011" s="13" t="s">
        <v>68</v>
      </c>
      <c r="R3011" s="13" t="s">
        <v>62</v>
      </c>
      <c r="S3011" s="13" t="s">
        <v>49</v>
      </c>
      <c r="T3011" s="13" t="s">
        <v>78</v>
      </c>
      <c r="U3011" s="13" t="s">
        <v>79</v>
      </c>
      <c r="V3011" s="13" t="s">
        <v>80</v>
      </c>
      <c r="W3011" s="13" t="s">
        <v>109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499582152.5142017</v>
      </c>
      <c r="AJ3011" s="19">
        <f t="shared" si="885"/>
        <v>59520528.679470733</v>
      </c>
      <c r="AK3011" s="20">
        <f t="shared" si="886"/>
        <v>0.11914062257814291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  <c r="AU3011" s="22" t="s">
        <v>3752</v>
      </c>
    </row>
    <row r="3012" spans="1:47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185</v>
      </c>
      <c r="F3012" s="13" t="s">
        <v>185</v>
      </c>
      <c r="G3012" s="152" t="s">
        <v>185</v>
      </c>
      <c r="H3012" s="155"/>
      <c r="I3012" s="33" t="str">
        <f t="shared" si="881"/>
        <v>Cancel</v>
      </c>
      <c r="J3012" s="186" t="s">
        <v>606</v>
      </c>
      <c r="K3012" s="155" t="s">
        <v>610</v>
      </c>
      <c r="L3012" s="17" t="s">
        <v>77</v>
      </c>
      <c r="M3012" s="13" t="s">
        <v>60</v>
      </c>
      <c r="N3012" s="13">
        <v>1</v>
      </c>
      <c r="O3012" s="13"/>
      <c r="P3012" s="33" t="str">
        <f t="shared" si="893"/>
        <v>MAIN UNIT</v>
      </c>
      <c r="Q3012" s="13"/>
      <c r="R3012" s="13" t="s">
        <v>62</v>
      </c>
      <c r="S3012" s="13" t="s">
        <v>49</v>
      </c>
      <c r="T3012" s="13" t="s">
        <v>78</v>
      </c>
      <c r="U3012" s="13" t="s">
        <v>79</v>
      </c>
      <c r="V3012" s="13" t="s">
        <v>80</v>
      </c>
      <c r="W3012" s="13" t="s">
        <v>109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499582152.5142017</v>
      </c>
      <c r="AJ3012" s="19">
        <f t="shared" si="885"/>
        <v>59520528.679470733</v>
      </c>
      <c r="AK3012" s="20">
        <f t="shared" si="886"/>
        <v>0.11914062257814291</v>
      </c>
      <c r="AL3012" s="17"/>
      <c r="AM3012" s="17"/>
      <c r="AN3012" s="17"/>
      <c r="AO3012" s="17" t="s">
        <v>185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  <c r="AU3012" s="22" t="s">
        <v>3752</v>
      </c>
    </row>
    <row r="3013" spans="1:47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185</v>
      </c>
      <c r="F3013" s="13" t="s">
        <v>185</v>
      </c>
      <c r="G3013" s="152" t="s">
        <v>185</v>
      </c>
      <c r="H3013" s="155"/>
      <c r="I3013" s="33" t="str">
        <f t="shared" si="881"/>
        <v>Cancel</v>
      </c>
      <c r="J3013" s="186" t="s">
        <v>606</v>
      </c>
      <c r="K3013" s="155" t="s">
        <v>605</v>
      </c>
      <c r="L3013" s="17" t="s">
        <v>77</v>
      </c>
      <c r="M3013" s="13" t="s">
        <v>60</v>
      </c>
      <c r="N3013" s="13">
        <v>2</v>
      </c>
      <c r="O3013" s="13"/>
      <c r="P3013" s="33" t="str">
        <f t="shared" si="893"/>
        <v>MAIN UNIT</v>
      </c>
      <c r="Q3013" s="13"/>
      <c r="R3013" s="13" t="s">
        <v>62</v>
      </c>
      <c r="S3013" s="13" t="s">
        <v>49</v>
      </c>
      <c r="T3013" s="13" t="s">
        <v>78</v>
      </c>
      <c r="U3013" s="13" t="s">
        <v>79</v>
      </c>
      <c r="V3013" s="13" t="s">
        <v>80</v>
      </c>
      <c r="W3013" s="13" t="s">
        <v>109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499582152.5142017</v>
      </c>
      <c r="AJ3013" s="19">
        <f t="shared" si="885"/>
        <v>59520528.679470733</v>
      </c>
      <c r="AK3013" s="20">
        <f t="shared" si="886"/>
        <v>0.11914062257814291</v>
      </c>
      <c r="AL3013" s="17"/>
      <c r="AM3013" s="17"/>
      <c r="AN3013" s="17"/>
      <c r="AO3013" s="17" t="s">
        <v>185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  <c r="AU3013" s="22" t="s">
        <v>3752</v>
      </c>
    </row>
    <row r="3014" spans="1:47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185</v>
      </c>
      <c r="F3014" s="13" t="s">
        <v>185</v>
      </c>
      <c r="G3014" s="152" t="s">
        <v>185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617</v>
      </c>
      <c r="K3014" s="155" t="s">
        <v>610</v>
      </c>
      <c r="L3014" s="17" t="s">
        <v>92</v>
      </c>
      <c r="M3014" s="13" t="s">
        <v>60</v>
      </c>
      <c r="N3014" s="13">
        <v>4</v>
      </c>
      <c r="O3014" s="13"/>
      <c r="P3014" s="33" t="str">
        <f t="shared" si="893"/>
        <v>MAIN UNIT</v>
      </c>
      <c r="Q3014" s="13" t="s">
        <v>61</v>
      </c>
      <c r="R3014" s="13" t="s">
        <v>62</v>
      </c>
      <c r="S3014" s="13" t="s">
        <v>370</v>
      </c>
      <c r="T3014" s="13" t="s">
        <v>78</v>
      </c>
      <c r="U3014" s="13" t="s">
        <v>79</v>
      </c>
      <c r="V3014" s="13" t="s">
        <v>549</v>
      </c>
      <c r="W3014" s="13" t="s">
        <v>372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499582152.5142017</v>
      </c>
      <c r="AJ3014" s="19">
        <f t="shared" ref="AJ3014:AJ3077" si="903">IF(P3014="C66 SERVICE","",SUMIFS(AC:AC,F:F,F3014,G:G,G3014,E:E,E3014))</f>
        <v>59520528.679470733</v>
      </c>
      <c r="AK3014" s="20">
        <f t="shared" ref="AK3014:AK3077" si="904">IF(AJ3014&gt;0,AJ3014/AI3014,"")</f>
        <v>0.11914062257814291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  <c r="AU3014" s="22" t="s">
        <v>3752</v>
      </c>
    </row>
    <row r="3015" spans="1:47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47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665</v>
      </c>
      <c r="K3015" s="155" t="s">
        <v>666</v>
      </c>
      <c r="L3015" s="17" t="s">
        <v>92</v>
      </c>
      <c r="M3015" s="13" t="s">
        <v>60</v>
      </c>
      <c r="N3015" s="13">
        <v>1</v>
      </c>
      <c r="O3015" s="13"/>
      <c r="P3015" s="33" t="str">
        <f t="shared" si="893"/>
        <v>MAIN UNIT</v>
      </c>
      <c r="Q3015" s="13" t="s">
        <v>61</v>
      </c>
      <c r="R3015" s="13" t="s">
        <v>62</v>
      </c>
      <c r="S3015" s="13" t="s">
        <v>49</v>
      </c>
      <c r="T3015" s="13" t="s">
        <v>78</v>
      </c>
      <c r="U3015" s="13" t="s">
        <v>79</v>
      </c>
      <c r="V3015" s="13" t="s">
        <v>80</v>
      </c>
      <c r="W3015" s="13" t="s">
        <v>109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  <c r="AU3015" s="22" t="s">
        <v>3752</v>
      </c>
    </row>
    <row r="3016" spans="1:47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47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665</v>
      </c>
      <c r="K3016" s="155" t="s">
        <v>666</v>
      </c>
      <c r="L3016" s="17" t="s">
        <v>92</v>
      </c>
      <c r="M3016" s="13" t="s">
        <v>60</v>
      </c>
      <c r="N3016" s="13">
        <v>1</v>
      </c>
      <c r="O3016" s="13"/>
      <c r="P3016" s="33" t="str">
        <f t="shared" si="893"/>
        <v>MAIN UNIT</v>
      </c>
      <c r="Q3016" s="13" t="s">
        <v>61</v>
      </c>
      <c r="R3016" s="13" t="s">
        <v>62</v>
      </c>
      <c r="S3016" s="13" t="s">
        <v>49</v>
      </c>
      <c r="T3016" s="13" t="s">
        <v>78</v>
      </c>
      <c r="U3016" s="13" t="s">
        <v>79</v>
      </c>
      <c r="V3016" s="13" t="s">
        <v>80</v>
      </c>
      <c r="W3016" s="13" t="s">
        <v>109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  <c r="AU3016" s="22" t="s">
        <v>3752</v>
      </c>
    </row>
    <row r="3017" spans="1:47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48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1328</v>
      </c>
      <c r="K3017" s="155" t="s">
        <v>1329</v>
      </c>
      <c r="L3017" s="17" t="s">
        <v>92</v>
      </c>
      <c r="M3017" s="13" t="s">
        <v>60</v>
      </c>
      <c r="N3017" s="13">
        <v>1</v>
      </c>
      <c r="O3017" s="13"/>
      <c r="P3017" s="33" t="str">
        <f t="shared" si="893"/>
        <v>MAIN UNIT</v>
      </c>
      <c r="Q3017" s="13" t="s">
        <v>61</v>
      </c>
      <c r="R3017" s="13" t="s">
        <v>62</v>
      </c>
      <c r="S3017" s="13" t="s">
        <v>49</v>
      </c>
      <c r="T3017" s="13" t="s">
        <v>78</v>
      </c>
      <c r="U3017" s="13" t="s">
        <v>79</v>
      </c>
      <c r="V3017" s="13" t="s">
        <v>1140</v>
      </c>
      <c r="W3017" s="13" t="s">
        <v>109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  <c r="AU3017" s="22" t="s">
        <v>3240</v>
      </c>
    </row>
    <row r="3018" spans="1:47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48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1328</v>
      </c>
      <c r="K3018" s="155" t="s">
        <v>1329</v>
      </c>
      <c r="L3018" s="17" t="s">
        <v>92</v>
      </c>
      <c r="M3018" s="13" t="s">
        <v>60</v>
      </c>
      <c r="N3018" s="13">
        <v>1</v>
      </c>
      <c r="O3018" s="13"/>
      <c r="P3018" s="33" t="str">
        <f t="shared" si="893"/>
        <v>MAIN UNIT</v>
      </c>
      <c r="Q3018" s="13" t="s">
        <v>61</v>
      </c>
      <c r="R3018" s="13" t="s">
        <v>62</v>
      </c>
      <c r="S3018" s="13" t="s">
        <v>49</v>
      </c>
      <c r="T3018" s="13" t="s">
        <v>78</v>
      </c>
      <c r="U3018" s="13" t="s">
        <v>79</v>
      </c>
      <c r="V3018" s="13" t="s">
        <v>1140</v>
      </c>
      <c r="W3018" s="13" t="s">
        <v>109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  <c r="AU3018" s="22" t="s">
        <v>3240</v>
      </c>
    </row>
    <row r="3019" spans="1:47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48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1328</v>
      </c>
      <c r="K3019" s="155" t="s">
        <v>1329</v>
      </c>
      <c r="L3019" s="17" t="s">
        <v>67</v>
      </c>
      <c r="M3019" s="13" t="s">
        <v>60</v>
      </c>
      <c r="N3019" s="13">
        <v>1</v>
      </c>
      <c r="O3019" s="13"/>
      <c r="P3019" s="33" t="str">
        <f t="shared" si="893"/>
        <v>MAIN UNIT</v>
      </c>
      <c r="Q3019" s="13" t="s">
        <v>61</v>
      </c>
      <c r="R3019" s="13" t="s">
        <v>62</v>
      </c>
      <c r="S3019" s="13" t="s">
        <v>49</v>
      </c>
      <c r="T3019" s="13" t="s">
        <v>78</v>
      </c>
      <c r="U3019" s="13" t="s">
        <v>79</v>
      </c>
      <c r="V3019" s="13" t="s">
        <v>1140</v>
      </c>
      <c r="W3019" s="13" t="s">
        <v>109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  <c r="AU3019" s="22" t="s">
        <v>3240</v>
      </c>
    </row>
    <row r="3020" spans="1:47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48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1328</v>
      </c>
      <c r="K3020" s="155" t="s">
        <v>1329</v>
      </c>
      <c r="L3020" s="17" t="s">
        <v>67</v>
      </c>
      <c r="M3020" s="13" t="s">
        <v>60</v>
      </c>
      <c r="N3020" s="13">
        <v>1</v>
      </c>
      <c r="O3020" s="13"/>
      <c r="P3020" s="33" t="str">
        <f t="shared" si="893"/>
        <v>MAIN UNIT</v>
      </c>
      <c r="Q3020" s="13" t="s">
        <v>61</v>
      </c>
      <c r="R3020" s="13" t="s">
        <v>62</v>
      </c>
      <c r="S3020" s="13" t="s">
        <v>49</v>
      </c>
      <c r="T3020" s="13" t="s">
        <v>78</v>
      </c>
      <c r="U3020" s="13" t="s">
        <v>79</v>
      </c>
      <c r="V3020" s="13" t="s">
        <v>1140</v>
      </c>
      <c r="W3020" s="13" t="s">
        <v>109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  <c r="AU3020" s="22" t="s">
        <v>3240</v>
      </c>
    </row>
    <row r="3021" spans="1:47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185</v>
      </c>
      <c r="F3021" s="13" t="s">
        <v>185</v>
      </c>
      <c r="G3021" s="152" t="s">
        <v>185</v>
      </c>
      <c r="H3021" s="155"/>
      <c r="I3021" s="33" t="str">
        <f t="shared" si="899"/>
        <v>Cancel</v>
      </c>
      <c r="J3021" s="186" t="s">
        <v>1639</v>
      </c>
      <c r="K3021" s="155" t="s">
        <v>605</v>
      </c>
      <c r="L3021" s="17" t="s">
        <v>92</v>
      </c>
      <c r="M3021" s="13" t="s">
        <v>60</v>
      </c>
      <c r="N3021" s="13">
        <v>1</v>
      </c>
      <c r="O3021" s="13"/>
      <c r="P3021" s="33" t="str">
        <f t="shared" si="893"/>
        <v>MAIN UNIT</v>
      </c>
      <c r="Q3021" s="13" t="s">
        <v>61</v>
      </c>
      <c r="R3021" s="13" t="s">
        <v>62</v>
      </c>
      <c r="S3021" s="13" t="s">
        <v>49</v>
      </c>
      <c r="T3021" s="13" t="s">
        <v>78</v>
      </c>
      <c r="U3021" s="13" t="s">
        <v>79</v>
      </c>
      <c r="V3021" s="13" t="s">
        <v>80</v>
      </c>
      <c r="W3021" s="13" t="s">
        <v>109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499582152.5142017</v>
      </c>
      <c r="AJ3021" s="19">
        <f t="shared" si="903"/>
        <v>59520528.679470733</v>
      </c>
      <c r="AK3021" s="20">
        <f t="shared" si="904"/>
        <v>0.11914062257814291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  <c r="AU3021" s="22" t="s">
        <v>3752</v>
      </c>
    </row>
    <row r="3022" spans="1:47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185</v>
      </c>
      <c r="F3022" s="13" t="s">
        <v>185</v>
      </c>
      <c r="G3022" s="152" t="s">
        <v>185</v>
      </c>
      <c r="H3022" s="155"/>
      <c r="I3022" s="33" t="str">
        <f t="shared" si="899"/>
        <v>Cancel</v>
      </c>
      <c r="J3022" s="186" t="s">
        <v>1639</v>
      </c>
      <c r="K3022" s="155" t="s">
        <v>605</v>
      </c>
      <c r="L3022" s="17" t="s">
        <v>92</v>
      </c>
      <c r="M3022" s="13" t="s">
        <v>60</v>
      </c>
      <c r="N3022" s="13">
        <v>1</v>
      </c>
      <c r="O3022" s="13"/>
      <c r="P3022" s="33" t="str">
        <f t="shared" si="893"/>
        <v>MAIN UNIT</v>
      </c>
      <c r="Q3022" s="13" t="s">
        <v>61</v>
      </c>
      <c r="R3022" s="13" t="s">
        <v>62</v>
      </c>
      <c r="S3022" s="13" t="s">
        <v>49</v>
      </c>
      <c r="T3022" s="13" t="s">
        <v>78</v>
      </c>
      <c r="U3022" s="13" t="s">
        <v>79</v>
      </c>
      <c r="V3022" s="13" t="s">
        <v>80</v>
      </c>
      <c r="W3022" s="13" t="s">
        <v>109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499582152.5142017</v>
      </c>
      <c r="AJ3022" s="19">
        <f t="shared" si="903"/>
        <v>59520528.679470733</v>
      </c>
      <c r="AK3022" s="20">
        <f t="shared" si="904"/>
        <v>0.11914062257814291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  <c r="AU3022" s="22" t="s">
        <v>3752</v>
      </c>
    </row>
    <row r="3023" spans="1:47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185</v>
      </c>
      <c r="F3023" s="13" t="s">
        <v>185</v>
      </c>
      <c r="G3023" s="152" t="s">
        <v>185</v>
      </c>
      <c r="H3023" s="155"/>
      <c r="I3023" s="33" t="str">
        <f t="shared" si="899"/>
        <v>Cancel</v>
      </c>
      <c r="J3023" s="186" t="s">
        <v>1639</v>
      </c>
      <c r="K3023" s="155" t="s">
        <v>605</v>
      </c>
      <c r="L3023" s="17" t="s">
        <v>92</v>
      </c>
      <c r="M3023" s="13" t="s">
        <v>60</v>
      </c>
      <c r="N3023" s="13">
        <v>1</v>
      </c>
      <c r="O3023" s="13"/>
      <c r="P3023" s="33" t="str">
        <f t="shared" si="893"/>
        <v>MAIN UNIT</v>
      </c>
      <c r="Q3023" s="13" t="s">
        <v>61</v>
      </c>
      <c r="R3023" s="13" t="s">
        <v>62</v>
      </c>
      <c r="S3023" s="13" t="s">
        <v>49</v>
      </c>
      <c r="T3023" s="13" t="s">
        <v>78</v>
      </c>
      <c r="U3023" s="13" t="s">
        <v>79</v>
      </c>
      <c r="V3023" s="13" t="s">
        <v>80</v>
      </c>
      <c r="W3023" s="13" t="s">
        <v>109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499582152.5142017</v>
      </c>
      <c r="AJ3023" s="19">
        <f t="shared" si="903"/>
        <v>59520528.679470733</v>
      </c>
      <c r="AK3023" s="20">
        <f t="shared" si="904"/>
        <v>0.11914062257814291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  <c r="AU3023" s="22" t="s">
        <v>3752</v>
      </c>
    </row>
    <row r="3024" spans="1:47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185</v>
      </c>
      <c r="F3024" s="13" t="s">
        <v>185</v>
      </c>
      <c r="G3024" s="152" t="s">
        <v>185</v>
      </c>
      <c r="H3024" s="155"/>
      <c r="I3024" s="33" t="str">
        <f t="shared" si="899"/>
        <v>Cancel</v>
      </c>
      <c r="J3024" s="186" t="s">
        <v>1639</v>
      </c>
      <c r="K3024" s="155" t="s">
        <v>605</v>
      </c>
      <c r="L3024" s="17" t="s">
        <v>92</v>
      </c>
      <c r="M3024" s="13" t="s">
        <v>60</v>
      </c>
      <c r="N3024" s="13">
        <v>1</v>
      </c>
      <c r="O3024" s="13"/>
      <c r="P3024" s="33" t="str">
        <f t="shared" si="893"/>
        <v>MAIN UNIT</v>
      </c>
      <c r="Q3024" s="13" t="s">
        <v>61</v>
      </c>
      <c r="R3024" s="13" t="s">
        <v>62</v>
      </c>
      <c r="S3024" s="13" t="s">
        <v>49</v>
      </c>
      <c r="T3024" s="13" t="s">
        <v>78</v>
      </c>
      <c r="U3024" s="13" t="s">
        <v>79</v>
      </c>
      <c r="V3024" s="13" t="s">
        <v>80</v>
      </c>
      <c r="W3024" s="13" t="s">
        <v>109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499582152.5142017</v>
      </c>
      <c r="AJ3024" s="19">
        <f t="shared" si="903"/>
        <v>59520528.679470733</v>
      </c>
      <c r="AK3024" s="20">
        <f t="shared" si="904"/>
        <v>0.11914062257814291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  <c r="AU3024" s="22" t="s">
        <v>3752</v>
      </c>
    </row>
    <row r="3025" spans="1:47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185</v>
      </c>
      <c r="F3025" s="13" t="s">
        <v>185</v>
      </c>
      <c r="G3025" s="152" t="s">
        <v>185</v>
      </c>
      <c r="H3025" s="155"/>
      <c r="I3025" s="33" t="str">
        <f t="shared" si="899"/>
        <v>Cancel</v>
      </c>
      <c r="J3025" s="186" t="s">
        <v>1639</v>
      </c>
      <c r="K3025" s="155" t="s">
        <v>605</v>
      </c>
      <c r="L3025" s="17" t="s">
        <v>67</v>
      </c>
      <c r="M3025" s="13" t="s">
        <v>60</v>
      </c>
      <c r="N3025" s="13">
        <v>1</v>
      </c>
      <c r="O3025" s="13"/>
      <c r="P3025" s="33" t="str">
        <f t="shared" si="893"/>
        <v>MAIN UNIT</v>
      </c>
      <c r="Q3025" s="13" t="s">
        <v>61</v>
      </c>
      <c r="R3025" s="13" t="s">
        <v>62</v>
      </c>
      <c r="S3025" s="13" t="s">
        <v>49</v>
      </c>
      <c r="T3025" s="13" t="s">
        <v>78</v>
      </c>
      <c r="U3025" s="13" t="s">
        <v>79</v>
      </c>
      <c r="V3025" s="13" t="s">
        <v>80</v>
      </c>
      <c r="W3025" s="13" t="s">
        <v>109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499582152.5142017</v>
      </c>
      <c r="AJ3025" s="19">
        <f t="shared" si="903"/>
        <v>59520528.679470733</v>
      </c>
      <c r="AK3025" s="20">
        <f t="shared" si="904"/>
        <v>0.11914062257814291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  <c r="AU3025" s="22" t="s">
        <v>3752</v>
      </c>
    </row>
    <row r="3026" spans="1:47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185</v>
      </c>
      <c r="F3026" s="13" t="s">
        <v>185</v>
      </c>
      <c r="G3026" s="152" t="s">
        <v>185</v>
      </c>
      <c r="H3026" s="155"/>
      <c r="I3026" s="33" t="str">
        <f t="shared" si="899"/>
        <v>Cancel</v>
      </c>
      <c r="J3026" s="186" t="s">
        <v>1639</v>
      </c>
      <c r="K3026" s="155" t="s">
        <v>605</v>
      </c>
      <c r="L3026" s="17" t="s">
        <v>67</v>
      </c>
      <c r="M3026" s="13" t="s">
        <v>60</v>
      </c>
      <c r="N3026" s="13">
        <v>1</v>
      </c>
      <c r="O3026" s="13"/>
      <c r="P3026" s="33" t="str">
        <f t="shared" si="893"/>
        <v>MAIN UNIT</v>
      </c>
      <c r="Q3026" s="13" t="s">
        <v>61</v>
      </c>
      <c r="R3026" s="13" t="s">
        <v>62</v>
      </c>
      <c r="S3026" s="13" t="s">
        <v>49</v>
      </c>
      <c r="T3026" s="13" t="s">
        <v>78</v>
      </c>
      <c r="U3026" s="13" t="s">
        <v>79</v>
      </c>
      <c r="V3026" s="13" t="s">
        <v>80</v>
      </c>
      <c r="W3026" s="13" t="s">
        <v>109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499582152.5142017</v>
      </c>
      <c r="AJ3026" s="19">
        <f t="shared" si="903"/>
        <v>59520528.679470733</v>
      </c>
      <c r="AK3026" s="20">
        <f t="shared" si="904"/>
        <v>0.11914062257814291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  <c r="AU3026" s="22" t="s">
        <v>3752</v>
      </c>
    </row>
    <row r="3027" spans="1:47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185</v>
      </c>
      <c r="F3027" s="13" t="s">
        <v>185</v>
      </c>
      <c r="G3027" s="152" t="s">
        <v>185</v>
      </c>
      <c r="H3027" s="155"/>
      <c r="I3027" s="33" t="str">
        <f t="shared" si="899"/>
        <v>Cancel</v>
      </c>
      <c r="J3027" s="186" t="s">
        <v>1639</v>
      </c>
      <c r="K3027" s="155" t="s">
        <v>605</v>
      </c>
      <c r="L3027" s="17" t="s">
        <v>67</v>
      </c>
      <c r="M3027" s="13" t="s">
        <v>60</v>
      </c>
      <c r="N3027" s="13">
        <v>1</v>
      </c>
      <c r="O3027" s="13"/>
      <c r="P3027" s="33" t="str">
        <f t="shared" si="893"/>
        <v>MAIN UNIT</v>
      </c>
      <c r="Q3027" s="13" t="s">
        <v>61</v>
      </c>
      <c r="R3027" s="13" t="s">
        <v>62</v>
      </c>
      <c r="S3027" s="13" t="s">
        <v>49</v>
      </c>
      <c r="T3027" s="13" t="s">
        <v>78</v>
      </c>
      <c r="U3027" s="13" t="s">
        <v>79</v>
      </c>
      <c r="V3027" s="13" t="s">
        <v>80</v>
      </c>
      <c r="W3027" s="13" t="s">
        <v>109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499582152.5142017</v>
      </c>
      <c r="AJ3027" s="19">
        <f t="shared" si="903"/>
        <v>59520528.679470733</v>
      </c>
      <c r="AK3027" s="20">
        <f t="shared" si="904"/>
        <v>0.11914062257814291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  <c r="AU3027" s="22" t="s">
        <v>3752</v>
      </c>
    </row>
    <row r="3028" spans="1:47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185</v>
      </c>
      <c r="F3028" s="13" t="s">
        <v>185</v>
      </c>
      <c r="G3028" s="152" t="s">
        <v>185</v>
      </c>
      <c r="H3028" s="155"/>
      <c r="I3028" s="33" t="str">
        <f t="shared" si="899"/>
        <v>Cancel</v>
      </c>
      <c r="J3028" s="186" t="s">
        <v>1639</v>
      </c>
      <c r="K3028" s="155" t="s">
        <v>605</v>
      </c>
      <c r="L3028" s="17" t="s">
        <v>67</v>
      </c>
      <c r="M3028" s="13" t="s">
        <v>60</v>
      </c>
      <c r="N3028" s="13">
        <v>1</v>
      </c>
      <c r="O3028" s="13"/>
      <c r="P3028" s="33" t="str">
        <f t="shared" si="893"/>
        <v>MAIN UNIT</v>
      </c>
      <c r="Q3028" s="13" t="s">
        <v>61</v>
      </c>
      <c r="R3028" s="13" t="s">
        <v>62</v>
      </c>
      <c r="S3028" s="13" t="s">
        <v>49</v>
      </c>
      <c r="T3028" s="13" t="s">
        <v>78</v>
      </c>
      <c r="U3028" s="13" t="s">
        <v>79</v>
      </c>
      <c r="V3028" s="13" t="s">
        <v>80</v>
      </c>
      <c r="W3028" s="13" t="s">
        <v>109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499582152.5142017</v>
      </c>
      <c r="AJ3028" s="19">
        <f t="shared" si="903"/>
        <v>59520528.679470733</v>
      </c>
      <c r="AK3028" s="20">
        <f t="shared" si="904"/>
        <v>0.11914062257814291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  <c r="AU3028" s="22" t="s">
        <v>3752</v>
      </c>
    </row>
    <row r="3029" spans="1:47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53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1727</v>
      </c>
      <c r="K3029" s="155" t="s">
        <v>605</v>
      </c>
      <c r="L3029" s="17" t="s">
        <v>67</v>
      </c>
      <c r="M3029" s="13" t="s">
        <v>60</v>
      </c>
      <c r="N3029" s="13">
        <v>1</v>
      </c>
      <c r="O3029" s="13"/>
      <c r="P3029" s="33" t="str">
        <f t="shared" si="893"/>
        <v>MAIN UNIT</v>
      </c>
      <c r="Q3029" s="13" t="s">
        <v>61</v>
      </c>
      <c r="R3029" s="13" t="s">
        <v>62</v>
      </c>
      <c r="S3029" s="13" t="s">
        <v>49</v>
      </c>
      <c r="T3029" s="13" t="s">
        <v>78</v>
      </c>
      <c r="U3029" s="13" t="s">
        <v>79</v>
      </c>
      <c r="V3029" s="13" t="s">
        <v>80</v>
      </c>
      <c r="W3029" s="13" t="s">
        <v>109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  <c r="AU3029" s="22" t="s">
        <v>3752</v>
      </c>
    </row>
    <row r="3030" spans="1:47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54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1993</v>
      </c>
      <c r="K3030" s="155" t="s">
        <v>605</v>
      </c>
      <c r="L3030" s="17" t="s">
        <v>92</v>
      </c>
      <c r="M3030" s="13" t="s">
        <v>60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61</v>
      </c>
      <c r="R3030" s="13" t="s">
        <v>62</v>
      </c>
      <c r="S3030" s="13" t="s">
        <v>49</v>
      </c>
      <c r="T3030" s="13" t="s">
        <v>78</v>
      </c>
      <c r="U3030" s="13" t="s">
        <v>79</v>
      </c>
      <c r="V3030" s="13" t="s">
        <v>80</v>
      </c>
      <c r="W3030" s="13" t="s">
        <v>109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  <c r="AU3030" s="22" t="s">
        <v>3752</v>
      </c>
    </row>
    <row r="3031" spans="1:47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54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1993</v>
      </c>
      <c r="K3031" s="155" t="s">
        <v>605</v>
      </c>
      <c r="L3031" s="17" t="s">
        <v>67</v>
      </c>
      <c r="M3031" s="13" t="s">
        <v>60</v>
      </c>
      <c r="N3031" s="13">
        <v>1</v>
      </c>
      <c r="O3031" s="13"/>
      <c r="P3031" s="33" t="str">
        <f t="shared" si="912"/>
        <v>MAIN UNIT</v>
      </c>
      <c r="Q3031" s="13" t="s">
        <v>61</v>
      </c>
      <c r="R3031" s="13" t="s">
        <v>62</v>
      </c>
      <c r="S3031" s="13" t="s">
        <v>49</v>
      </c>
      <c r="T3031" s="13" t="s">
        <v>78</v>
      </c>
      <c r="U3031" s="13" t="s">
        <v>79</v>
      </c>
      <c r="V3031" s="13" t="s">
        <v>80</v>
      </c>
      <c r="W3031" s="13" t="s">
        <v>109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  <c r="AU3031" s="22" t="s">
        <v>3752</v>
      </c>
    </row>
    <row r="3032" spans="1:47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54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1993</v>
      </c>
      <c r="K3032" s="155" t="s">
        <v>605</v>
      </c>
      <c r="L3032" s="17" t="s">
        <v>92</v>
      </c>
      <c r="M3032" s="13" t="s">
        <v>60</v>
      </c>
      <c r="N3032" s="13">
        <v>1</v>
      </c>
      <c r="O3032" s="13"/>
      <c r="P3032" s="33" t="str">
        <f t="shared" si="912"/>
        <v>MAIN UNIT</v>
      </c>
      <c r="Q3032" s="13" t="s">
        <v>61</v>
      </c>
      <c r="R3032" s="13" t="s">
        <v>62</v>
      </c>
      <c r="S3032" s="13" t="s">
        <v>49</v>
      </c>
      <c r="T3032" s="13" t="s">
        <v>78</v>
      </c>
      <c r="U3032" s="13" t="s">
        <v>79</v>
      </c>
      <c r="V3032" s="13" t="s">
        <v>80</v>
      </c>
      <c r="W3032" s="13" t="s">
        <v>109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  <c r="AU3032" s="22" t="s">
        <v>3752</v>
      </c>
    </row>
    <row r="3033" spans="1:47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54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1993</v>
      </c>
      <c r="K3033" s="155" t="s">
        <v>605</v>
      </c>
      <c r="L3033" s="17" t="s">
        <v>67</v>
      </c>
      <c r="M3033" s="13" t="s">
        <v>60</v>
      </c>
      <c r="N3033" s="13">
        <v>1</v>
      </c>
      <c r="O3033" s="13"/>
      <c r="P3033" s="33" t="str">
        <f t="shared" si="912"/>
        <v>MAIN UNIT</v>
      </c>
      <c r="Q3033" s="13" t="s">
        <v>61</v>
      </c>
      <c r="R3033" s="13" t="s">
        <v>62</v>
      </c>
      <c r="S3033" s="13" t="s">
        <v>49</v>
      </c>
      <c r="T3033" s="13" t="s">
        <v>78</v>
      </c>
      <c r="U3033" s="13" t="s">
        <v>79</v>
      </c>
      <c r="V3033" s="13" t="s">
        <v>80</v>
      </c>
      <c r="W3033" s="13" t="s">
        <v>109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  <c r="AU3033" s="22" t="s">
        <v>3752</v>
      </c>
    </row>
    <row r="3034" spans="1:47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185</v>
      </c>
      <c r="F3034" s="13" t="s">
        <v>185</v>
      </c>
      <c r="G3034" s="152" t="s">
        <v>185</v>
      </c>
      <c r="H3034" s="155"/>
      <c r="I3034" s="33" t="str">
        <f t="shared" si="899"/>
        <v>Cancel</v>
      </c>
      <c r="J3034" s="186" t="s">
        <v>2623</v>
      </c>
      <c r="K3034" s="155" t="s">
        <v>605</v>
      </c>
      <c r="L3034" s="17" t="s">
        <v>92</v>
      </c>
      <c r="M3034" s="13" t="s">
        <v>60</v>
      </c>
      <c r="N3034" s="13">
        <v>1</v>
      </c>
      <c r="O3034" s="13"/>
      <c r="P3034" s="33" t="str">
        <f t="shared" si="912"/>
        <v>MAIN UNIT</v>
      </c>
      <c r="Q3034" s="13" t="s">
        <v>61</v>
      </c>
      <c r="R3034" s="13" t="s">
        <v>62</v>
      </c>
      <c r="S3034" s="13" t="s">
        <v>49</v>
      </c>
      <c r="T3034" s="13" t="s">
        <v>78</v>
      </c>
      <c r="U3034" s="13" t="s">
        <v>79</v>
      </c>
      <c r="V3034" s="13" t="s">
        <v>80</v>
      </c>
      <c r="W3034" s="13" t="s">
        <v>109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499582152.5142017</v>
      </c>
      <c r="AJ3034" s="19">
        <f t="shared" si="903"/>
        <v>59520528.679470733</v>
      </c>
      <c r="AK3034" s="20">
        <f t="shared" si="904"/>
        <v>0.11914062257814291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  <c r="AU3034" s="22" t="s">
        <v>3751</v>
      </c>
    </row>
    <row r="3035" spans="1:47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185</v>
      </c>
      <c r="F3035" s="13" t="s">
        <v>185</v>
      </c>
      <c r="G3035" s="152" t="s">
        <v>185</v>
      </c>
      <c r="H3035" s="155"/>
      <c r="I3035" s="33" t="str">
        <f t="shared" si="899"/>
        <v>Cancel</v>
      </c>
      <c r="J3035" s="186" t="s">
        <v>2623</v>
      </c>
      <c r="K3035" s="155" t="s">
        <v>605</v>
      </c>
      <c r="L3035" s="17" t="s">
        <v>92</v>
      </c>
      <c r="M3035" s="13" t="s">
        <v>60</v>
      </c>
      <c r="N3035" s="13">
        <v>1</v>
      </c>
      <c r="O3035" s="13"/>
      <c r="P3035" s="33" t="str">
        <f t="shared" si="912"/>
        <v>MAIN UNIT</v>
      </c>
      <c r="Q3035" s="13" t="s">
        <v>61</v>
      </c>
      <c r="R3035" s="13" t="s">
        <v>62</v>
      </c>
      <c r="S3035" s="13" t="s">
        <v>49</v>
      </c>
      <c r="T3035" s="13" t="s">
        <v>78</v>
      </c>
      <c r="U3035" s="13" t="s">
        <v>79</v>
      </c>
      <c r="V3035" s="13" t="s">
        <v>80</v>
      </c>
      <c r="W3035" s="13" t="s">
        <v>109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499582152.5142017</v>
      </c>
      <c r="AJ3035" s="19">
        <f t="shared" si="903"/>
        <v>59520528.679470733</v>
      </c>
      <c r="AK3035" s="20">
        <f t="shared" si="904"/>
        <v>0.11914062257814291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  <c r="AU3035" s="22" t="s">
        <v>3751</v>
      </c>
    </row>
    <row r="3036" spans="1:47" s="12" customFormat="1">
      <c r="A3036" s="33" t="str">
        <f t="shared" si="897"/>
        <v>cancel</v>
      </c>
      <c r="B3036" s="152"/>
      <c r="C3036" s="152" t="s">
        <v>185</v>
      </c>
      <c r="D3036" s="33" t="str">
        <f t="shared" si="898"/>
        <v/>
      </c>
      <c r="E3036" s="33" t="s">
        <v>185</v>
      </c>
      <c r="F3036" s="13" t="s">
        <v>185</v>
      </c>
      <c r="G3036" s="152" t="s">
        <v>185</v>
      </c>
      <c r="H3036" s="155"/>
      <c r="I3036" s="33" t="str">
        <f t="shared" si="899"/>
        <v>Cancel</v>
      </c>
      <c r="J3036" s="186" t="s">
        <v>2745</v>
      </c>
      <c r="K3036" s="155" t="s">
        <v>605</v>
      </c>
      <c r="L3036" s="17" t="s">
        <v>92</v>
      </c>
      <c r="M3036" s="13" t="s">
        <v>60</v>
      </c>
      <c r="N3036" s="13">
        <v>1</v>
      </c>
      <c r="O3036" s="13"/>
      <c r="P3036" s="33" t="str">
        <f t="shared" si="912"/>
        <v>MAIN UNIT</v>
      </c>
      <c r="Q3036" s="13" t="s">
        <v>61</v>
      </c>
      <c r="R3036" s="13" t="s">
        <v>62</v>
      </c>
      <c r="S3036" s="13" t="s">
        <v>49</v>
      </c>
      <c r="T3036" s="13" t="s">
        <v>78</v>
      </c>
      <c r="U3036" s="13" t="s">
        <v>79</v>
      </c>
      <c r="V3036" s="13" t="s">
        <v>80</v>
      </c>
      <c r="W3036" s="13" t="s">
        <v>109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499582152.5142017</v>
      </c>
      <c r="AJ3036" s="19">
        <f t="shared" si="903"/>
        <v>59520528.679470733</v>
      </c>
      <c r="AK3036" s="20">
        <f t="shared" si="904"/>
        <v>0.11914062257814291</v>
      </c>
      <c r="AL3036" s="17" t="s">
        <v>185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  <c r="AU3036" s="22" t="s">
        <v>3752</v>
      </c>
    </row>
    <row r="3037" spans="1:47" s="12" customFormat="1">
      <c r="A3037" s="33" t="str">
        <f t="shared" si="897"/>
        <v>cancel</v>
      </c>
      <c r="B3037" s="152"/>
      <c r="C3037" s="152" t="s">
        <v>185</v>
      </c>
      <c r="D3037" s="33" t="str">
        <f t="shared" si="898"/>
        <v/>
      </c>
      <c r="E3037" s="33" t="s">
        <v>185</v>
      </c>
      <c r="F3037" s="13" t="s">
        <v>185</v>
      </c>
      <c r="G3037" s="152" t="s">
        <v>185</v>
      </c>
      <c r="H3037" s="155"/>
      <c r="I3037" s="33" t="str">
        <f t="shared" si="899"/>
        <v>Cancel</v>
      </c>
      <c r="J3037" s="186" t="s">
        <v>2745</v>
      </c>
      <c r="K3037" s="155" t="s">
        <v>605</v>
      </c>
      <c r="L3037" s="17" t="s">
        <v>92</v>
      </c>
      <c r="M3037" s="13" t="s">
        <v>60</v>
      </c>
      <c r="N3037" s="13">
        <v>1</v>
      </c>
      <c r="O3037" s="13"/>
      <c r="P3037" s="33" t="str">
        <f t="shared" si="912"/>
        <v>MAIN UNIT</v>
      </c>
      <c r="Q3037" s="13" t="s">
        <v>61</v>
      </c>
      <c r="R3037" s="13" t="s">
        <v>62</v>
      </c>
      <c r="S3037" s="13" t="s">
        <v>49</v>
      </c>
      <c r="T3037" s="13" t="s">
        <v>78</v>
      </c>
      <c r="U3037" s="13" t="s">
        <v>79</v>
      </c>
      <c r="V3037" s="13" t="s">
        <v>80</v>
      </c>
      <c r="W3037" s="13" t="s">
        <v>109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499582152.5142017</v>
      </c>
      <c r="AJ3037" s="19">
        <f t="shared" si="903"/>
        <v>59520528.679470733</v>
      </c>
      <c r="AK3037" s="20">
        <f t="shared" si="904"/>
        <v>0.11914062257814291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  <c r="AU3037" s="22" t="s">
        <v>3752</v>
      </c>
    </row>
    <row r="3038" spans="1:47" s="12" customFormat="1">
      <c r="A3038" s="33" t="str">
        <f t="shared" si="897"/>
        <v>cancel</v>
      </c>
      <c r="B3038" s="152"/>
      <c r="C3038" s="152" t="s">
        <v>185</v>
      </c>
      <c r="D3038" s="33" t="str">
        <f t="shared" si="898"/>
        <v/>
      </c>
      <c r="E3038" s="33" t="s">
        <v>185</v>
      </c>
      <c r="F3038" s="13" t="s">
        <v>185</v>
      </c>
      <c r="G3038" s="152" t="s">
        <v>185</v>
      </c>
      <c r="H3038" s="155"/>
      <c r="I3038" s="33" t="str">
        <f t="shared" si="899"/>
        <v>Cancel</v>
      </c>
      <c r="J3038" s="186" t="s">
        <v>2745</v>
      </c>
      <c r="K3038" s="155" t="s">
        <v>605</v>
      </c>
      <c r="L3038" s="17" t="s">
        <v>67</v>
      </c>
      <c r="M3038" s="13" t="s">
        <v>60</v>
      </c>
      <c r="N3038" s="13">
        <v>1</v>
      </c>
      <c r="O3038" s="13"/>
      <c r="P3038" s="33" t="str">
        <f t="shared" si="912"/>
        <v>MAIN UNIT</v>
      </c>
      <c r="Q3038" s="13" t="s">
        <v>61</v>
      </c>
      <c r="R3038" s="13" t="s">
        <v>62</v>
      </c>
      <c r="S3038" s="13" t="s">
        <v>49</v>
      </c>
      <c r="T3038" s="13" t="s">
        <v>78</v>
      </c>
      <c r="U3038" s="13" t="s">
        <v>79</v>
      </c>
      <c r="V3038" s="13" t="s">
        <v>80</v>
      </c>
      <c r="W3038" s="13" t="s">
        <v>109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499582152.5142017</v>
      </c>
      <c r="AJ3038" s="19">
        <f t="shared" si="903"/>
        <v>59520528.679470733</v>
      </c>
      <c r="AK3038" s="20">
        <f t="shared" si="904"/>
        <v>0.11914062257814291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  <c r="AU3038" s="22" t="s">
        <v>3752</v>
      </c>
    </row>
    <row r="3039" spans="1:47" s="12" customFormat="1">
      <c r="A3039" s="33" t="str">
        <f t="shared" si="897"/>
        <v>cancel</v>
      </c>
      <c r="B3039" s="152"/>
      <c r="C3039" s="152" t="s">
        <v>185</v>
      </c>
      <c r="D3039" s="33" t="str">
        <f t="shared" si="898"/>
        <v/>
      </c>
      <c r="E3039" s="33" t="s">
        <v>185</v>
      </c>
      <c r="F3039" s="13" t="s">
        <v>185</v>
      </c>
      <c r="G3039" s="152" t="s">
        <v>185</v>
      </c>
      <c r="H3039" s="155"/>
      <c r="I3039" s="33" t="str">
        <f t="shared" si="899"/>
        <v>Cancel</v>
      </c>
      <c r="J3039" s="186" t="s">
        <v>2745</v>
      </c>
      <c r="K3039" s="155" t="s">
        <v>605</v>
      </c>
      <c r="L3039" s="17" t="s">
        <v>67</v>
      </c>
      <c r="M3039" s="13" t="s">
        <v>60</v>
      </c>
      <c r="N3039" s="13">
        <v>1</v>
      </c>
      <c r="O3039" s="13"/>
      <c r="P3039" s="33" t="str">
        <f t="shared" si="912"/>
        <v>MAIN UNIT</v>
      </c>
      <c r="Q3039" s="13" t="s">
        <v>61</v>
      </c>
      <c r="R3039" s="13" t="s">
        <v>62</v>
      </c>
      <c r="S3039" s="13" t="s">
        <v>49</v>
      </c>
      <c r="T3039" s="13" t="s">
        <v>78</v>
      </c>
      <c r="U3039" s="13" t="s">
        <v>79</v>
      </c>
      <c r="V3039" s="13" t="s">
        <v>80</v>
      </c>
      <c r="W3039" s="13" t="s">
        <v>109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499582152.5142017</v>
      </c>
      <c r="AJ3039" s="19">
        <f t="shared" si="903"/>
        <v>59520528.679470733</v>
      </c>
      <c r="AK3039" s="20">
        <f t="shared" si="904"/>
        <v>0.11914062257814291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  <c r="AU3039" s="22" t="s">
        <v>3752</v>
      </c>
    </row>
    <row r="3040" spans="1:47" s="12" customFormat="1">
      <c r="A3040" s="33" t="str">
        <f t="shared" si="897"/>
        <v>cancel</v>
      </c>
      <c r="B3040" s="152"/>
      <c r="C3040" s="152" t="s">
        <v>185</v>
      </c>
      <c r="D3040" s="33" t="str">
        <f t="shared" si="898"/>
        <v/>
      </c>
      <c r="E3040" s="33" t="s">
        <v>185</v>
      </c>
      <c r="F3040" s="13" t="s">
        <v>185</v>
      </c>
      <c r="G3040" s="152" t="s">
        <v>185</v>
      </c>
      <c r="H3040" s="155"/>
      <c r="I3040" s="33" t="str">
        <f t="shared" si="899"/>
        <v>Cancel</v>
      </c>
      <c r="J3040" s="186" t="s">
        <v>2751</v>
      </c>
      <c r="K3040" s="155" t="s">
        <v>605</v>
      </c>
      <c r="L3040" s="17" t="s">
        <v>92</v>
      </c>
      <c r="M3040" s="13" t="s">
        <v>60</v>
      </c>
      <c r="N3040" s="13">
        <v>1</v>
      </c>
      <c r="O3040" s="13"/>
      <c r="P3040" s="33" t="str">
        <f t="shared" si="912"/>
        <v>MAIN UNIT</v>
      </c>
      <c r="Q3040" s="13" t="s">
        <v>61</v>
      </c>
      <c r="R3040" s="13" t="s">
        <v>62</v>
      </c>
      <c r="S3040" s="13" t="s">
        <v>49</v>
      </c>
      <c r="T3040" s="13" t="s">
        <v>78</v>
      </c>
      <c r="U3040" s="13" t="s">
        <v>79</v>
      </c>
      <c r="V3040" s="13" t="s">
        <v>80</v>
      </c>
      <c r="W3040" s="13" t="s">
        <v>109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499582152.5142017</v>
      </c>
      <c r="AJ3040" s="19">
        <f t="shared" si="903"/>
        <v>59520528.679470733</v>
      </c>
      <c r="AK3040" s="20">
        <f t="shared" si="904"/>
        <v>0.11914062257814291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  <c r="AU3040" s="22" t="s">
        <v>3752</v>
      </c>
    </row>
    <row r="3041" spans="1:47" s="12" customFormat="1">
      <c r="A3041" s="33" t="str">
        <f t="shared" si="897"/>
        <v>cancel</v>
      </c>
      <c r="B3041" s="152"/>
      <c r="C3041" s="152" t="s">
        <v>185</v>
      </c>
      <c r="D3041" s="33" t="str">
        <f t="shared" si="898"/>
        <v/>
      </c>
      <c r="E3041" s="33" t="s">
        <v>185</v>
      </c>
      <c r="F3041" s="13" t="s">
        <v>185</v>
      </c>
      <c r="G3041" s="152" t="s">
        <v>185</v>
      </c>
      <c r="H3041" s="155"/>
      <c r="I3041" s="33" t="str">
        <f t="shared" si="899"/>
        <v>Cancel</v>
      </c>
      <c r="J3041" s="186" t="s">
        <v>1993</v>
      </c>
      <c r="K3041" s="155" t="s">
        <v>605</v>
      </c>
      <c r="L3041" s="17" t="s">
        <v>92</v>
      </c>
      <c r="M3041" s="13" t="s">
        <v>60</v>
      </c>
      <c r="N3041" s="13">
        <v>1</v>
      </c>
      <c r="O3041" s="13"/>
      <c r="P3041" s="33" t="str">
        <f t="shared" si="912"/>
        <v>MAIN UNIT</v>
      </c>
      <c r="Q3041" s="13" t="s">
        <v>61</v>
      </c>
      <c r="R3041" s="13" t="s">
        <v>62</v>
      </c>
      <c r="S3041" s="13" t="s">
        <v>49</v>
      </c>
      <c r="T3041" s="13" t="s">
        <v>78</v>
      </c>
      <c r="U3041" s="13" t="s">
        <v>79</v>
      </c>
      <c r="V3041" s="13" t="s">
        <v>80</v>
      </c>
      <c r="W3041" s="13" t="s">
        <v>109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499582152.5142017</v>
      </c>
      <c r="AJ3041" s="19">
        <f t="shared" si="903"/>
        <v>59520528.679470733</v>
      </c>
      <c r="AK3041" s="20">
        <f t="shared" si="904"/>
        <v>0.11914062257814291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  <c r="AU3041" s="22" t="s">
        <v>3752</v>
      </c>
    </row>
    <row r="3042" spans="1:47" s="12" customFormat="1">
      <c r="A3042" s="33" t="str">
        <f t="shared" si="897"/>
        <v>cancel</v>
      </c>
      <c r="B3042" s="152"/>
      <c r="C3042" s="152" t="s">
        <v>185</v>
      </c>
      <c r="D3042" s="33" t="str">
        <f t="shared" si="898"/>
        <v/>
      </c>
      <c r="E3042" s="33" t="s">
        <v>185</v>
      </c>
      <c r="F3042" s="13" t="s">
        <v>185</v>
      </c>
      <c r="G3042" s="152" t="s">
        <v>185</v>
      </c>
      <c r="H3042" s="155"/>
      <c r="I3042" s="33" t="str">
        <f t="shared" si="899"/>
        <v>Cancel</v>
      </c>
      <c r="J3042" s="186" t="s">
        <v>1993</v>
      </c>
      <c r="K3042" s="155" t="s">
        <v>605</v>
      </c>
      <c r="L3042" s="17" t="s">
        <v>92</v>
      </c>
      <c r="M3042" s="13" t="s">
        <v>60</v>
      </c>
      <c r="N3042" s="13">
        <v>1</v>
      </c>
      <c r="O3042" s="13"/>
      <c r="P3042" s="33" t="str">
        <f t="shared" si="912"/>
        <v>MAIN UNIT</v>
      </c>
      <c r="Q3042" s="13" t="s">
        <v>61</v>
      </c>
      <c r="R3042" s="13" t="s">
        <v>62</v>
      </c>
      <c r="S3042" s="13" t="s">
        <v>49</v>
      </c>
      <c r="T3042" s="13" t="s">
        <v>78</v>
      </c>
      <c r="U3042" s="13" t="s">
        <v>79</v>
      </c>
      <c r="V3042" s="13" t="s">
        <v>80</v>
      </c>
      <c r="W3042" s="13" t="s">
        <v>109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499582152.5142017</v>
      </c>
      <c r="AJ3042" s="19">
        <f t="shared" si="903"/>
        <v>59520528.679470733</v>
      </c>
      <c r="AK3042" s="20">
        <f t="shared" si="904"/>
        <v>0.11914062257814291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  <c r="AU3042" s="22" t="s">
        <v>3752</v>
      </c>
    </row>
    <row r="3043" spans="1:47" s="12" customFormat="1">
      <c r="A3043" s="33" t="str">
        <f t="shared" si="897"/>
        <v>cancel</v>
      </c>
      <c r="B3043" s="152"/>
      <c r="C3043" s="152" t="s">
        <v>185</v>
      </c>
      <c r="D3043" s="33" t="str">
        <f t="shared" si="898"/>
        <v/>
      </c>
      <c r="E3043" s="33" t="s">
        <v>185</v>
      </c>
      <c r="F3043" s="13" t="s">
        <v>185</v>
      </c>
      <c r="G3043" s="152" t="s">
        <v>185</v>
      </c>
      <c r="H3043" s="155"/>
      <c r="I3043" s="33" t="str">
        <f t="shared" si="899"/>
        <v>Cancel</v>
      </c>
      <c r="J3043" s="186" t="s">
        <v>1993</v>
      </c>
      <c r="K3043" s="155" t="s">
        <v>605</v>
      </c>
      <c r="L3043" s="17" t="s">
        <v>67</v>
      </c>
      <c r="M3043" s="13" t="s">
        <v>60</v>
      </c>
      <c r="N3043" s="13">
        <v>1</v>
      </c>
      <c r="O3043" s="13"/>
      <c r="P3043" s="33" t="str">
        <f t="shared" si="912"/>
        <v>MAIN UNIT</v>
      </c>
      <c r="Q3043" s="13" t="s">
        <v>61</v>
      </c>
      <c r="R3043" s="13" t="s">
        <v>62</v>
      </c>
      <c r="S3043" s="13" t="s">
        <v>49</v>
      </c>
      <c r="T3043" s="13" t="s">
        <v>78</v>
      </c>
      <c r="U3043" s="13" t="s">
        <v>79</v>
      </c>
      <c r="V3043" s="13" t="s">
        <v>80</v>
      </c>
      <c r="W3043" s="13" t="s">
        <v>109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499582152.5142017</v>
      </c>
      <c r="AJ3043" s="19">
        <f t="shared" si="903"/>
        <v>59520528.679470733</v>
      </c>
      <c r="AK3043" s="20">
        <f t="shared" si="904"/>
        <v>0.11914062257814291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  <c r="AU3043" s="22" t="s">
        <v>3752</v>
      </c>
    </row>
    <row r="3044" spans="1:47" s="12" customFormat="1">
      <c r="A3044" s="33" t="str">
        <f t="shared" si="897"/>
        <v>cancel</v>
      </c>
      <c r="B3044" s="152"/>
      <c r="C3044" s="152" t="s">
        <v>185</v>
      </c>
      <c r="D3044" s="33" t="str">
        <f t="shared" si="898"/>
        <v/>
      </c>
      <c r="E3044" s="33" t="s">
        <v>185</v>
      </c>
      <c r="F3044" s="13" t="s">
        <v>185</v>
      </c>
      <c r="G3044" s="152" t="s">
        <v>185</v>
      </c>
      <c r="H3044" s="155"/>
      <c r="I3044" s="33" t="str">
        <f t="shared" si="899"/>
        <v>Cancel</v>
      </c>
      <c r="J3044" s="186" t="s">
        <v>1993</v>
      </c>
      <c r="K3044" s="155" t="s">
        <v>605</v>
      </c>
      <c r="L3044" s="17" t="s">
        <v>67</v>
      </c>
      <c r="M3044" s="13" t="s">
        <v>60</v>
      </c>
      <c r="N3044" s="13">
        <v>1</v>
      </c>
      <c r="O3044" s="13"/>
      <c r="P3044" s="33" t="str">
        <f t="shared" si="912"/>
        <v>MAIN UNIT</v>
      </c>
      <c r="Q3044" s="13" t="s">
        <v>61</v>
      </c>
      <c r="R3044" s="13" t="s">
        <v>62</v>
      </c>
      <c r="S3044" s="13" t="s">
        <v>49</v>
      </c>
      <c r="T3044" s="13" t="s">
        <v>78</v>
      </c>
      <c r="U3044" s="13" t="s">
        <v>79</v>
      </c>
      <c r="V3044" s="13" t="s">
        <v>80</v>
      </c>
      <c r="W3044" s="13" t="s">
        <v>109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499582152.5142017</v>
      </c>
      <c r="AJ3044" s="19">
        <f t="shared" si="903"/>
        <v>59520528.679470733</v>
      </c>
      <c r="AK3044" s="20">
        <f t="shared" si="904"/>
        <v>0.11914062257814291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  <c r="AU3044" s="22" t="s">
        <v>3752</v>
      </c>
    </row>
    <row r="3045" spans="1:47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3141</v>
      </c>
      <c r="K3045" s="29" t="s">
        <v>3142</v>
      </c>
      <c r="L3045" s="17" t="s">
        <v>293</v>
      </c>
      <c r="M3045" s="22" t="s">
        <v>60</v>
      </c>
      <c r="N3045" s="22">
        <v>1</v>
      </c>
      <c r="O3045" s="22"/>
      <c r="P3045" s="33" t="str">
        <f t="shared" si="912"/>
        <v>MAIN UNIT</v>
      </c>
      <c r="Q3045" s="13" t="s">
        <v>68</v>
      </c>
      <c r="R3045" s="22" t="s">
        <v>62</v>
      </c>
      <c r="S3045" s="22" t="s">
        <v>49</v>
      </c>
      <c r="T3045" s="22" t="s">
        <v>78</v>
      </c>
      <c r="U3045" s="22" t="s">
        <v>79</v>
      </c>
      <c r="V3045" s="22" t="s">
        <v>3134</v>
      </c>
      <c r="W3045" s="22" t="s">
        <v>64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  <c r="AU3045" s="22" t="s">
        <v>3757</v>
      </c>
    </row>
    <row r="3046" spans="1:47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3141</v>
      </c>
      <c r="K3046" s="29" t="s">
        <v>3142</v>
      </c>
      <c r="L3046" s="17" t="s">
        <v>293</v>
      </c>
      <c r="M3046" s="22" t="s">
        <v>60</v>
      </c>
      <c r="N3046" s="22">
        <v>1</v>
      </c>
      <c r="O3046" s="22"/>
      <c r="P3046" s="33" t="str">
        <f t="shared" si="912"/>
        <v>MAIN UNIT</v>
      </c>
      <c r="Q3046" s="13" t="s">
        <v>68</v>
      </c>
      <c r="R3046" s="22" t="s">
        <v>62</v>
      </c>
      <c r="S3046" s="22" t="s">
        <v>49</v>
      </c>
      <c r="T3046" s="22" t="s">
        <v>78</v>
      </c>
      <c r="U3046" s="22" t="s">
        <v>79</v>
      </c>
      <c r="V3046" s="22" t="s">
        <v>3134</v>
      </c>
      <c r="W3046" s="22" t="s">
        <v>64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  <c r="AU3046" s="22" t="s">
        <v>3757</v>
      </c>
    </row>
    <row r="3047" spans="1:47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41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368</v>
      </c>
      <c r="K3047" s="155" t="s">
        <v>369</v>
      </c>
      <c r="L3047" s="17" t="s">
        <v>67</v>
      </c>
      <c r="M3047" s="13" t="s">
        <v>60</v>
      </c>
      <c r="N3047" s="13">
        <v>2</v>
      </c>
      <c r="O3047" s="13"/>
      <c r="P3047" s="33" t="str">
        <f t="shared" si="912"/>
        <v>MAIN UNIT</v>
      </c>
      <c r="Q3047" s="13" t="s">
        <v>61</v>
      </c>
      <c r="R3047" s="13" t="s">
        <v>62</v>
      </c>
      <c r="S3047" s="13" t="s">
        <v>370</v>
      </c>
      <c r="T3047" s="13" t="s">
        <v>249</v>
      </c>
      <c r="U3047" s="13" t="s">
        <v>79</v>
      </c>
      <c r="V3047" s="13" t="s">
        <v>371</v>
      </c>
      <c r="W3047" s="13" t="s">
        <v>372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  <c r="AU3047" s="22" t="s">
        <v>3751</v>
      </c>
    </row>
    <row r="3048" spans="1:47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41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454</v>
      </c>
      <c r="K3048" s="155" t="s">
        <v>455</v>
      </c>
      <c r="L3048" s="17" t="s">
        <v>67</v>
      </c>
      <c r="M3048" s="13" t="s">
        <v>60</v>
      </c>
      <c r="N3048" s="13">
        <v>4</v>
      </c>
      <c r="O3048" s="13"/>
      <c r="P3048" s="33" t="str">
        <f t="shared" si="912"/>
        <v>MAIN UNIT</v>
      </c>
      <c r="Q3048" s="13" t="s">
        <v>68</v>
      </c>
      <c r="R3048" s="13" t="s">
        <v>62</v>
      </c>
      <c r="S3048" s="13" t="s">
        <v>49</v>
      </c>
      <c r="T3048" s="13" t="s">
        <v>249</v>
      </c>
      <c r="U3048" s="13" t="s">
        <v>79</v>
      </c>
      <c r="V3048" s="13" t="s">
        <v>121</v>
      </c>
      <c r="W3048" s="13" t="s">
        <v>109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  <c r="AU3048" s="22" t="s">
        <v>3752</v>
      </c>
    </row>
    <row r="3049" spans="1:47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185</v>
      </c>
      <c r="F3049" s="13" t="s">
        <v>185</v>
      </c>
      <c r="G3049" s="152" t="s">
        <v>185</v>
      </c>
      <c r="H3049" s="155"/>
      <c r="I3049" s="33" t="str">
        <f t="shared" si="899"/>
        <v>Cancel</v>
      </c>
      <c r="J3049" s="186" t="s">
        <v>621</v>
      </c>
      <c r="K3049" s="155" t="s">
        <v>455</v>
      </c>
      <c r="L3049" s="17" t="s">
        <v>67</v>
      </c>
      <c r="M3049" s="13" t="s">
        <v>60</v>
      </c>
      <c r="N3049" s="13">
        <v>3</v>
      </c>
      <c r="O3049" s="13"/>
      <c r="P3049" s="33" t="str">
        <f t="shared" si="912"/>
        <v>MAIN UNIT</v>
      </c>
      <c r="Q3049" s="13"/>
      <c r="R3049" s="13" t="s">
        <v>62</v>
      </c>
      <c r="S3049" s="13" t="s">
        <v>49</v>
      </c>
      <c r="T3049" s="13" t="s">
        <v>249</v>
      </c>
      <c r="U3049" s="13" t="s">
        <v>79</v>
      </c>
      <c r="V3049" s="13"/>
      <c r="W3049" s="13" t="s">
        <v>109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499582152.5142017</v>
      </c>
      <c r="AJ3049" s="19">
        <f t="shared" si="903"/>
        <v>59520528.679470733</v>
      </c>
      <c r="AK3049" s="20">
        <f t="shared" si="904"/>
        <v>0.11914062257814291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  <c r="AU3049" s="22" t="s">
        <v>3752</v>
      </c>
    </row>
    <row r="3050" spans="1:47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185</v>
      </c>
      <c r="F3050" s="13" t="s">
        <v>185</v>
      </c>
      <c r="G3050" s="152" t="s">
        <v>185</v>
      </c>
      <c r="H3050" s="155"/>
      <c r="I3050" s="33" t="str">
        <f t="shared" si="899"/>
        <v>Cancel</v>
      </c>
      <c r="J3050" s="186" t="s">
        <v>621</v>
      </c>
      <c r="K3050" s="155" t="s">
        <v>455</v>
      </c>
      <c r="L3050" s="17" t="s">
        <v>67</v>
      </c>
      <c r="M3050" s="13" t="s">
        <v>60</v>
      </c>
      <c r="N3050" s="13">
        <v>1</v>
      </c>
      <c r="O3050" s="13"/>
      <c r="P3050" s="33" t="str">
        <f t="shared" si="912"/>
        <v>MAIN UNIT</v>
      </c>
      <c r="Q3050" s="13"/>
      <c r="R3050" s="13" t="s">
        <v>62</v>
      </c>
      <c r="S3050" s="13" t="s">
        <v>49</v>
      </c>
      <c r="T3050" s="13" t="s">
        <v>249</v>
      </c>
      <c r="U3050" s="13" t="s">
        <v>79</v>
      </c>
      <c r="V3050" s="13"/>
      <c r="W3050" s="13" t="s">
        <v>109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499582152.5142017</v>
      </c>
      <c r="AJ3050" s="19">
        <f t="shared" si="903"/>
        <v>59520528.679470733</v>
      </c>
      <c r="AK3050" s="20">
        <f t="shared" si="904"/>
        <v>0.11914062257814291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  <c r="AU3050" s="22" t="s">
        <v>3752</v>
      </c>
    </row>
    <row r="3051" spans="1:47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48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1537</v>
      </c>
      <c r="K3051" s="155" t="s">
        <v>455</v>
      </c>
      <c r="L3051" s="17" t="s">
        <v>92</v>
      </c>
      <c r="M3051" s="13" t="s">
        <v>60</v>
      </c>
      <c r="N3051" s="13">
        <v>1</v>
      </c>
      <c r="O3051" s="13"/>
      <c r="P3051" s="33" t="str">
        <f t="shared" si="912"/>
        <v>MAIN UNIT</v>
      </c>
      <c r="Q3051" s="13" t="s">
        <v>61</v>
      </c>
      <c r="R3051" s="13" t="s">
        <v>62</v>
      </c>
      <c r="S3051" s="13" t="s">
        <v>49</v>
      </c>
      <c r="T3051" s="13" t="s">
        <v>78</v>
      </c>
      <c r="U3051" s="13" t="s">
        <v>79</v>
      </c>
      <c r="V3051" s="13" t="s">
        <v>121</v>
      </c>
      <c r="W3051" s="13" t="s">
        <v>64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  <c r="AU3051" s="22" t="s">
        <v>3750</v>
      </c>
    </row>
    <row r="3052" spans="1:47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48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1537</v>
      </c>
      <c r="K3052" s="155" t="s">
        <v>455</v>
      </c>
      <c r="L3052" s="17" t="s">
        <v>92</v>
      </c>
      <c r="M3052" s="13" t="s">
        <v>60</v>
      </c>
      <c r="N3052" s="13">
        <v>1</v>
      </c>
      <c r="O3052" s="13"/>
      <c r="P3052" s="33" t="str">
        <f t="shared" si="912"/>
        <v>MAIN UNIT</v>
      </c>
      <c r="Q3052" s="13" t="s">
        <v>61</v>
      </c>
      <c r="R3052" s="13" t="s">
        <v>62</v>
      </c>
      <c r="S3052" s="13" t="s">
        <v>49</v>
      </c>
      <c r="T3052" s="13" t="s">
        <v>78</v>
      </c>
      <c r="U3052" s="13" t="s">
        <v>79</v>
      </c>
      <c r="V3052" s="13" t="s">
        <v>121</v>
      </c>
      <c r="W3052" s="13" t="s">
        <v>64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  <c r="AU3052" s="22" t="s">
        <v>3750</v>
      </c>
    </row>
    <row r="3053" spans="1:47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55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2555</v>
      </c>
      <c r="K3053" s="155" t="s">
        <v>2556</v>
      </c>
      <c r="L3053" s="17" t="s">
        <v>92</v>
      </c>
      <c r="M3053" s="13" t="s">
        <v>60</v>
      </c>
      <c r="N3053" s="13">
        <v>1</v>
      </c>
      <c r="O3053" s="13"/>
      <c r="P3053" s="33" t="str">
        <f t="shared" si="912"/>
        <v>MAIN UNIT</v>
      </c>
      <c r="Q3053" s="13" t="s">
        <v>68</v>
      </c>
      <c r="R3053" s="13" t="s">
        <v>62</v>
      </c>
      <c r="S3053" s="13" t="s">
        <v>49</v>
      </c>
      <c r="T3053" s="13" t="s">
        <v>78</v>
      </c>
      <c r="U3053" s="13" t="s">
        <v>79</v>
      </c>
      <c r="V3053" s="13" t="s">
        <v>2011</v>
      </c>
      <c r="W3053" s="13" t="s">
        <v>64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  <c r="AU3053" s="22" t="s">
        <v>3757</v>
      </c>
    </row>
    <row r="3054" spans="1:47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47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1004</v>
      </c>
      <c r="K3054" s="155" t="s">
        <v>1005</v>
      </c>
      <c r="L3054" s="17" t="s">
        <v>67</v>
      </c>
      <c r="M3054" s="13" t="s">
        <v>60</v>
      </c>
      <c r="N3054" s="13">
        <v>1</v>
      </c>
      <c r="O3054" s="13"/>
      <c r="P3054" s="33" t="str">
        <f t="shared" si="912"/>
        <v>MAIN UNIT</v>
      </c>
      <c r="Q3054" s="13" t="s">
        <v>68</v>
      </c>
      <c r="R3054" s="13" t="s">
        <v>62</v>
      </c>
      <c r="S3054" s="13" t="s">
        <v>49</v>
      </c>
      <c r="T3054" s="13" t="s">
        <v>78</v>
      </c>
      <c r="U3054" s="13" t="s">
        <v>79</v>
      </c>
      <c r="V3054" s="13" t="s">
        <v>112</v>
      </c>
      <c r="W3054" s="13" t="s">
        <v>64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  <c r="AU3054" s="22" t="s">
        <v>3750</v>
      </c>
    </row>
    <row r="3055" spans="1:47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54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2424</v>
      </c>
      <c r="K3055" s="155" t="s">
        <v>1005</v>
      </c>
      <c r="L3055" s="17" t="s">
        <v>67</v>
      </c>
      <c r="M3055" s="13" t="s">
        <v>60</v>
      </c>
      <c r="N3055" s="13">
        <v>1</v>
      </c>
      <c r="O3055" s="13"/>
      <c r="P3055" s="33" t="str">
        <f t="shared" si="912"/>
        <v>MAIN UNIT</v>
      </c>
      <c r="Q3055" s="13" t="s">
        <v>61</v>
      </c>
      <c r="R3055" s="13" t="s">
        <v>62</v>
      </c>
      <c r="S3055" s="13" t="s">
        <v>49</v>
      </c>
      <c r="T3055" s="13" t="s">
        <v>78</v>
      </c>
      <c r="U3055" s="13" t="s">
        <v>79</v>
      </c>
      <c r="V3055" s="13" t="s">
        <v>112</v>
      </c>
      <c r="W3055" s="13" t="s">
        <v>64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  <c r="AU3055" s="22" t="s">
        <v>3757</v>
      </c>
    </row>
    <row r="3056" spans="1:47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47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675</v>
      </c>
      <c r="K3056" s="155" t="s">
        <v>676</v>
      </c>
      <c r="L3056" s="17" t="s">
        <v>67</v>
      </c>
      <c r="M3056" s="13" t="s">
        <v>60</v>
      </c>
      <c r="N3056" s="13">
        <v>1</v>
      </c>
      <c r="O3056" s="13"/>
      <c r="P3056" s="33" t="str">
        <f t="shared" si="912"/>
        <v>MAIN UNIT</v>
      </c>
      <c r="Q3056" s="13" t="s">
        <v>68</v>
      </c>
      <c r="R3056" s="13" t="s">
        <v>62</v>
      </c>
      <c r="S3056" s="13" t="s">
        <v>49</v>
      </c>
      <c r="T3056" s="13" t="s">
        <v>396</v>
      </c>
      <c r="U3056" s="13" t="s">
        <v>79</v>
      </c>
      <c r="V3056" s="13" t="s">
        <v>134</v>
      </c>
      <c r="W3056" s="13" t="s">
        <v>64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  <c r="AU3056" s="22" t="s">
        <v>3750</v>
      </c>
    </row>
    <row r="3057" spans="1:47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47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675</v>
      </c>
      <c r="K3057" s="155" t="s">
        <v>676</v>
      </c>
      <c r="L3057" s="17" t="s">
        <v>67</v>
      </c>
      <c r="M3057" s="13" t="s">
        <v>60</v>
      </c>
      <c r="N3057" s="13">
        <v>1</v>
      </c>
      <c r="O3057" s="13"/>
      <c r="P3057" s="33" t="str">
        <f t="shared" si="912"/>
        <v>MAIN UNIT</v>
      </c>
      <c r="Q3057" s="13" t="s">
        <v>68</v>
      </c>
      <c r="R3057" s="13" t="s">
        <v>62</v>
      </c>
      <c r="S3057" s="13" t="s">
        <v>49</v>
      </c>
      <c r="T3057" s="13" t="s">
        <v>396</v>
      </c>
      <c r="U3057" s="13" t="s">
        <v>79</v>
      </c>
      <c r="V3057" s="13" t="s">
        <v>134</v>
      </c>
      <c r="W3057" s="13" t="s">
        <v>64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  <c r="AU3057" s="22" t="s">
        <v>3750</v>
      </c>
    </row>
    <row r="3058" spans="1:47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47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675</v>
      </c>
      <c r="K3058" s="155" t="s">
        <v>676</v>
      </c>
      <c r="L3058" s="17" t="s">
        <v>67</v>
      </c>
      <c r="M3058" s="13" t="s">
        <v>60</v>
      </c>
      <c r="N3058" s="13">
        <v>1</v>
      </c>
      <c r="O3058" s="13"/>
      <c r="P3058" s="33" t="str">
        <f t="shared" si="912"/>
        <v>MAIN UNIT</v>
      </c>
      <c r="Q3058" s="13" t="s">
        <v>68</v>
      </c>
      <c r="R3058" s="13" t="s">
        <v>62</v>
      </c>
      <c r="S3058" s="13" t="s">
        <v>49</v>
      </c>
      <c r="T3058" s="13" t="s">
        <v>396</v>
      </c>
      <c r="U3058" s="13" t="s">
        <v>79</v>
      </c>
      <c r="V3058" s="13" t="s">
        <v>134</v>
      </c>
      <c r="W3058" s="13" t="s">
        <v>64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  <c r="AU3058" s="22" t="s">
        <v>3750</v>
      </c>
    </row>
    <row r="3059" spans="1:47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47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717</v>
      </c>
      <c r="K3059" s="155" t="s">
        <v>676</v>
      </c>
      <c r="L3059" s="17" t="s">
        <v>67</v>
      </c>
      <c r="M3059" s="13" t="s">
        <v>60</v>
      </c>
      <c r="N3059" s="13">
        <v>1</v>
      </c>
      <c r="O3059" s="13"/>
      <c r="P3059" s="33" t="str">
        <f t="shared" si="912"/>
        <v>MAIN UNIT</v>
      </c>
      <c r="Q3059" s="13" t="s">
        <v>61</v>
      </c>
      <c r="R3059" s="13" t="s">
        <v>62</v>
      </c>
      <c r="S3059" s="13" t="s">
        <v>49</v>
      </c>
      <c r="T3059" s="13" t="s">
        <v>396</v>
      </c>
      <c r="U3059" s="13" t="s">
        <v>79</v>
      </c>
      <c r="V3059" s="13" t="s">
        <v>134</v>
      </c>
      <c r="W3059" s="13" t="s">
        <v>109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  <c r="AU3059" s="22" t="s">
        <v>3240</v>
      </c>
    </row>
    <row r="3060" spans="1:47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47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717</v>
      </c>
      <c r="K3060" s="155" t="s">
        <v>676</v>
      </c>
      <c r="L3060" s="17" t="s">
        <v>92</v>
      </c>
      <c r="M3060" s="13" t="s">
        <v>60</v>
      </c>
      <c r="N3060" s="13">
        <v>1</v>
      </c>
      <c r="O3060" s="13"/>
      <c r="P3060" s="33" t="str">
        <f t="shared" si="912"/>
        <v>MAIN UNIT</v>
      </c>
      <c r="Q3060" s="13" t="s">
        <v>61</v>
      </c>
      <c r="R3060" s="13" t="s">
        <v>62</v>
      </c>
      <c r="S3060" s="13" t="s">
        <v>49</v>
      </c>
      <c r="T3060" s="13" t="s">
        <v>396</v>
      </c>
      <c r="U3060" s="13" t="s">
        <v>79</v>
      </c>
      <c r="V3060" s="13" t="s">
        <v>134</v>
      </c>
      <c r="W3060" s="13" t="s">
        <v>109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  <c r="AU3060" s="22" t="s">
        <v>3240</v>
      </c>
    </row>
    <row r="3061" spans="1:47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47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717</v>
      </c>
      <c r="K3061" s="155" t="s">
        <v>676</v>
      </c>
      <c r="L3061" s="17" t="s">
        <v>92</v>
      </c>
      <c r="M3061" s="13" t="s">
        <v>60</v>
      </c>
      <c r="N3061" s="13">
        <v>1</v>
      </c>
      <c r="O3061" s="13"/>
      <c r="P3061" s="33" t="str">
        <f t="shared" si="912"/>
        <v>MAIN UNIT</v>
      </c>
      <c r="Q3061" s="13" t="s">
        <v>61</v>
      </c>
      <c r="R3061" s="13" t="s">
        <v>62</v>
      </c>
      <c r="S3061" s="13" t="s">
        <v>49</v>
      </c>
      <c r="T3061" s="13" t="s">
        <v>396</v>
      </c>
      <c r="U3061" s="13" t="s">
        <v>79</v>
      </c>
      <c r="V3061" s="13" t="s">
        <v>134</v>
      </c>
      <c r="W3061" s="13" t="s">
        <v>109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  <c r="AU3061" s="22" t="s">
        <v>3240</v>
      </c>
    </row>
    <row r="3062" spans="1:47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47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1003</v>
      </c>
      <c r="K3062" s="155" t="s">
        <v>676</v>
      </c>
      <c r="L3062" s="17" t="s">
        <v>67</v>
      </c>
      <c r="M3062" s="13" t="s">
        <v>60</v>
      </c>
      <c r="N3062" s="13">
        <v>1</v>
      </c>
      <c r="O3062" s="13"/>
      <c r="P3062" s="33" t="str">
        <f t="shared" si="912"/>
        <v>MAIN UNIT</v>
      </c>
      <c r="Q3062" s="13" t="s">
        <v>61</v>
      </c>
      <c r="R3062" s="13" t="s">
        <v>62</v>
      </c>
      <c r="S3062" s="13" t="s">
        <v>49</v>
      </c>
      <c r="T3062" s="13" t="s">
        <v>396</v>
      </c>
      <c r="U3062" s="13" t="s">
        <v>79</v>
      </c>
      <c r="V3062" s="13" t="s">
        <v>134</v>
      </c>
      <c r="W3062" s="13" t="s">
        <v>109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  <c r="AU3062" s="22" t="s">
        <v>3751</v>
      </c>
    </row>
    <row r="3063" spans="1:47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47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1003</v>
      </c>
      <c r="K3063" s="155" t="s">
        <v>676</v>
      </c>
      <c r="L3063" s="17" t="s">
        <v>92</v>
      </c>
      <c r="M3063" s="13" t="s">
        <v>60</v>
      </c>
      <c r="N3063" s="13">
        <v>1</v>
      </c>
      <c r="O3063" s="13"/>
      <c r="P3063" s="33" t="str">
        <f t="shared" si="912"/>
        <v>MAIN UNIT</v>
      </c>
      <c r="Q3063" s="13" t="s">
        <v>61</v>
      </c>
      <c r="R3063" s="13" t="s">
        <v>62</v>
      </c>
      <c r="S3063" s="13" t="s">
        <v>49</v>
      </c>
      <c r="T3063" s="13" t="s">
        <v>396</v>
      </c>
      <c r="U3063" s="13" t="s">
        <v>79</v>
      </c>
      <c r="V3063" s="13" t="s">
        <v>134</v>
      </c>
      <c r="W3063" s="13" t="s">
        <v>109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  <c r="AU3063" s="22" t="s">
        <v>3751</v>
      </c>
    </row>
    <row r="3064" spans="1:47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47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1003</v>
      </c>
      <c r="K3064" s="155" t="s">
        <v>676</v>
      </c>
      <c r="L3064" s="17" t="s">
        <v>92</v>
      </c>
      <c r="M3064" s="13" t="s">
        <v>60</v>
      </c>
      <c r="N3064" s="13">
        <v>1</v>
      </c>
      <c r="O3064" s="13"/>
      <c r="P3064" s="33" t="str">
        <f t="shared" si="912"/>
        <v>MAIN UNIT</v>
      </c>
      <c r="Q3064" s="13" t="s">
        <v>61</v>
      </c>
      <c r="R3064" s="13" t="s">
        <v>62</v>
      </c>
      <c r="S3064" s="13" t="s">
        <v>49</v>
      </c>
      <c r="T3064" s="13" t="s">
        <v>396</v>
      </c>
      <c r="U3064" s="13" t="s">
        <v>79</v>
      </c>
      <c r="V3064" s="13" t="s">
        <v>134</v>
      </c>
      <c r="W3064" s="13" t="s">
        <v>109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  <c r="AU3064" s="22" t="s">
        <v>3751</v>
      </c>
    </row>
    <row r="3065" spans="1:47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47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1003</v>
      </c>
      <c r="K3065" s="155" t="s">
        <v>676</v>
      </c>
      <c r="L3065" s="17" t="s">
        <v>92</v>
      </c>
      <c r="M3065" s="13" t="s">
        <v>60</v>
      </c>
      <c r="N3065" s="13">
        <v>1</v>
      </c>
      <c r="O3065" s="13"/>
      <c r="P3065" s="33" t="str">
        <f t="shared" si="912"/>
        <v>MAIN UNIT</v>
      </c>
      <c r="Q3065" s="13" t="s">
        <v>61</v>
      </c>
      <c r="R3065" s="13" t="s">
        <v>62</v>
      </c>
      <c r="S3065" s="13" t="s">
        <v>49</v>
      </c>
      <c r="T3065" s="13" t="s">
        <v>396</v>
      </c>
      <c r="U3065" s="13" t="s">
        <v>79</v>
      </c>
      <c r="V3065" s="13" t="s">
        <v>134</v>
      </c>
      <c r="W3065" s="13" t="s">
        <v>109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  <c r="AU3065" s="22" t="s">
        <v>3751</v>
      </c>
    </row>
    <row r="3066" spans="1:47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53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1767</v>
      </c>
      <c r="K3066" s="155" t="s">
        <v>676</v>
      </c>
      <c r="L3066" s="17" t="s">
        <v>67</v>
      </c>
      <c r="M3066" s="13" t="s">
        <v>60</v>
      </c>
      <c r="N3066" s="13">
        <v>1</v>
      </c>
      <c r="O3066" s="13"/>
      <c r="P3066" s="33" t="str">
        <f t="shared" si="912"/>
        <v>MAIN UNIT</v>
      </c>
      <c r="Q3066" s="13" t="s">
        <v>61</v>
      </c>
      <c r="R3066" s="13" t="s">
        <v>62</v>
      </c>
      <c r="S3066" s="13" t="s">
        <v>49</v>
      </c>
      <c r="T3066" s="13" t="s">
        <v>78</v>
      </c>
      <c r="U3066" s="13" t="s">
        <v>1768</v>
      </c>
      <c r="V3066" s="13" t="s">
        <v>131</v>
      </c>
      <c r="W3066" s="13" t="s">
        <v>109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  <c r="AU3066" s="22" t="s">
        <v>3751</v>
      </c>
    </row>
    <row r="3067" spans="1:47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53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1767</v>
      </c>
      <c r="K3067" s="155" t="s">
        <v>676</v>
      </c>
      <c r="L3067" s="17" t="s">
        <v>67</v>
      </c>
      <c r="M3067" s="13" t="s">
        <v>60</v>
      </c>
      <c r="N3067" s="13">
        <v>1</v>
      </c>
      <c r="O3067" s="13"/>
      <c r="P3067" s="33" t="str">
        <f t="shared" si="912"/>
        <v>MAIN UNIT</v>
      </c>
      <c r="Q3067" s="13" t="s">
        <v>61</v>
      </c>
      <c r="R3067" s="13" t="s">
        <v>62</v>
      </c>
      <c r="S3067" s="13" t="s">
        <v>49</v>
      </c>
      <c r="T3067" s="13" t="s">
        <v>78</v>
      </c>
      <c r="U3067" s="13" t="s">
        <v>1768</v>
      </c>
      <c r="V3067" s="13" t="s">
        <v>131</v>
      </c>
      <c r="W3067" s="13" t="s">
        <v>109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  <c r="AU3067" s="22" t="s">
        <v>3751</v>
      </c>
    </row>
    <row r="3068" spans="1:47" s="12" customFormat="1">
      <c r="A3068" s="33" t="str">
        <f t="shared" si="897"/>
        <v>cancel</v>
      </c>
      <c r="B3068" s="152"/>
      <c r="C3068" s="152" t="s">
        <v>185</v>
      </c>
      <c r="D3068" s="33" t="str">
        <f t="shared" si="898"/>
        <v/>
      </c>
      <c r="E3068" s="33" t="s">
        <v>185</v>
      </c>
      <c r="F3068" s="13" t="s">
        <v>185</v>
      </c>
      <c r="G3068" s="152" t="s">
        <v>185</v>
      </c>
      <c r="H3068" s="155"/>
      <c r="I3068" s="33" t="str">
        <f t="shared" si="899"/>
        <v>Cancel</v>
      </c>
      <c r="J3068" s="186" t="s">
        <v>2646</v>
      </c>
      <c r="K3068" s="155" t="s">
        <v>676</v>
      </c>
      <c r="L3068" s="17" t="s">
        <v>67</v>
      </c>
      <c r="M3068" s="13" t="s">
        <v>60</v>
      </c>
      <c r="N3068" s="13">
        <v>1</v>
      </c>
      <c r="O3068" s="13"/>
      <c r="P3068" s="33" t="str">
        <f t="shared" si="912"/>
        <v>MAIN UNIT</v>
      </c>
      <c r="Q3068" s="13" t="s">
        <v>61</v>
      </c>
      <c r="R3068" s="13" t="s">
        <v>62</v>
      </c>
      <c r="S3068" s="13" t="s">
        <v>49</v>
      </c>
      <c r="T3068" s="13" t="s">
        <v>396</v>
      </c>
      <c r="U3068" s="13" t="s">
        <v>79</v>
      </c>
      <c r="V3068" s="13" t="s">
        <v>134</v>
      </c>
      <c r="W3068" s="13" t="s">
        <v>109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499582152.5142017</v>
      </c>
      <c r="AJ3068" s="19">
        <f t="shared" si="903"/>
        <v>59520528.679470733</v>
      </c>
      <c r="AK3068" s="20">
        <f t="shared" si="904"/>
        <v>0.11914062257814291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  <c r="AU3068" s="22" t="s">
        <v>3751</v>
      </c>
    </row>
    <row r="3069" spans="1:47" s="12" customFormat="1">
      <c r="A3069" s="33" t="str">
        <f t="shared" si="897"/>
        <v>cancel</v>
      </c>
      <c r="B3069" s="152"/>
      <c r="C3069" s="152" t="s">
        <v>185</v>
      </c>
      <c r="D3069" s="33" t="str">
        <f t="shared" si="898"/>
        <v/>
      </c>
      <c r="E3069" s="33" t="s">
        <v>185</v>
      </c>
      <c r="F3069" s="13" t="s">
        <v>185</v>
      </c>
      <c r="G3069" s="152" t="s">
        <v>185</v>
      </c>
      <c r="H3069" s="155"/>
      <c r="I3069" s="33" t="str">
        <f t="shared" si="899"/>
        <v>Cancel</v>
      </c>
      <c r="J3069" s="186" t="s">
        <v>2646</v>
      </c>
      <c r="K3069" s="155" t="s">
        <v>676</v>
      </c>
      <c r="L3069" s="17" t="s">
        <v>67</v>
      </c>
      <c r="M3069" s="13" t="s">
        <v>60</v>
      </c>
      <c r="N3069" s="13">
        <v>1</v>
      </c>
      <c r="O3069" s="13"/>
      <c r="P3069" s="33" t="str">
        <f t="shared" si="912"/>
        <v>MAIN UNIT</v>
      </c>
      <c r="Q3069" s="13" t="s">
        <v>61</v>
      </c>
      <c r="R3069" s="13" t="s">
        <v>62</v>
      </c>
      <c r="S3069" s="13" t="s">
        <v>49</v>
      </c>
      <c r="T3069" s="13" t="s">
        <v>396</v>
      </c>
      <c r="U3069" s="13" t="s">
        <v>79</v>
      </c>
      <c r="V3069" s="13" t="s">
        <v>134</v>
      </c>
      <c r="W3069" s="13" t="s">
        <v>109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499582152.5142017</v>
      </c>
      <c r="AJ3069" s="19">
        <f t="shared" si="903"/>
        <v>59520528.679470733</v>
      </c>
      <c r="AK3069" s="20">
        <f t="shared" si="904"/>
        <v>0.11914062257814291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  <c r="AU3069" s="22" t="s">
        <v>3751</v>
      </c>
    </row>
    <row r="3070" spans="1:47" s="12" customFormat="1">
      <c r="A3070" s="33" t="str">
        <f t="shared" si="897"/>
        <v>cancel</v>
      </c>
      <c r="B3070" s="152"/>
      <c r="C3070" s="152" t="s">
        <v>185</v>
      </c>
      <c r="D3070" s="33" t="str">
        <f t="shared" si="898"/>
        <v/>
      </c>
      <c r="E3070" s="33" t="s">
        <v>185</v>
      </c>
      <c r="F3070" s="13" t="s">
        <v>185</v>
      </c>
      <c r="G3070" s="152" t="s">
        <v>185</v>
      </c>
      <c r="H3070" s="155"/>
      <c r="I3070" s="33" t="str">
        <f t="shared" si="899"/>
        <v>Cancel</v>
      </c>
      <c r="J3070" s="186" t="s">
        <v>2646</v>
      </c>
      <c r="K3070" s="155" t="s">
        <v>676</v>
      </c>
      <c r="L3070" s="17" t="s">
        <v>67</v>
      </c>
      <c r="M3070" s="13" t="s">
        <v>60</v>
      </c>
      <c r="N3070" s="13">
        <v>1</v>
      </c>
      <c r="O3070" s="13"/>
      <c r="P3070" s="33" t="str">
        <f t="shared" si="912"/>
        <v>MAIN UNIT</v>
      </c>
      <c r="Q3070" s="13" t="s">
        <v>61</v>
      </c>
      <c r="R3070" s="13" t="s">
        <v>62</v>
      </c>
      <c r="S3070" s="13" t="s">
        <v>49</v>
      </c>
      <c r="T3070" s="13" t="s">
        <v>396</v>
      </c>
      <c r="U3070" s="13" t="s">
        <v>79</v>
      </c>
      <c r="V3070" s="13" t="s">
        <v>134</v>
      </c>
      <c r="W3070" s="13" t="s">
        <v>109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499582152.5142017</v>
      </c>
      <c r="AJ3070" s="19">
        <f t="shared" si="903"/>
        <v>59520528.679470733</v>
      </c>
      <c r="AK3070" s="20">
        <f t="shared" si="904"/>
        <v>0.11914062257814291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  <c r="AU3070" s="22" t="s">
        <v>3751</v>
      </c>
    </row>
    <row r="3071" spans="1:47" s="12" customFormat="1">
      <c r="A3071" s="33" t="str">
        <f t="shared" si="897"/>
        <v>cancel</v>
      </c>
      <c r="B3071" s="152"/>
      <c r="C3071" s="152" t="s">
        <v>185</v>
      </c>
      <c r="D3071" s="33" t="str">
        <f t="shared" si="898"/>
        <v/>
      </c>
      <c r="E3071" s="33" t="s">
        <v>185</v>
      </c>
      <c r="F3071" s="13" t="s">
        <v>185</v>
      </c>
      <c r="G3071" s="152" t="s">
        <v>185</v>
      </c>
      <c r="H3071" s="155"/>
      <c r="I3071" s="33" t="str">
        <f t="shared" si="899"/>
        <v>Cancel</v>
      </c>
      <c r="J3071" s="186" t="s">
        <v>2646</v>
      </c>
      <c r="K3071" s="155" t="s">
        <v>676</v>
      </c>
      <c r="L3071" s="17" t="s">
        <v>92</v>
      </c>
      <c r="M3071" s="13" t="s">
        <v>60</v>
      </c>
      <c r="N3071" s="13">
        <v>1</v>
      </c>
      <c r="O3071" s="13"/>
      <c r="P3071" s="33" t="str">
        <f t="shared" si="912"/>
        <v>MAIN UNIT</v>
      </c>
      <c r="Q3071" s="13" t="s">
        <v>61</v>
      </c>
      <c r="R3071" s="13" t="s">
        <v>62</v>
      </c>
      <c r="S3071" s="13" t="s">
        <v>49</v>
      </c>
      <c r="T3071" s="13" t="s">
        <v>396</v>
      </c>
      <c r="U3071" s="13" t="s">
        <v>79</v>
      </c>
      <c r="V3071" s="13" t="s">
        <v>134</v>
      </c>
      <c r="W3071" s="13" t="s">
        <v>109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499582152.5142017</v>
      </c>
      <c r="AJ3071" s="19">
        <f t="shared" si="903"/>
        <v>59520528.679470733</v>
      </c>
      <c r="AK3071" s="20">
        <f t="shared" si="904"/>
        <v>0.11914062257814291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  <c r="AU3071" s="22" t="s">
        <v>3751</v>
      </c>
    </row>
    <row r="3072" spans="1:47" s="12" customFormat="1">
      <c r="A3072" s="33" t="str">
        <f t="shared" si="897"/>
        <v>cancel</v>
      </c>
      <c r="B3072" s="152"/>
      <c r="C3072" s="152" t="s">
        <v>185</v>
      </c>
      <c r="D3072" s="33" t="str">
        <f t="shared" si="898"/>
        <v/>
      </c>
      <c r="E3072" s="33" t="s">
        <v>185</v>
      </c>
      <c r="F3072" s="13" t="s">
        <v>185</v>
      </c>
      <c r="G3072" s="152" t="s">
        <v>185</v>
      </c>
      <c r="H3072" s="155"/>
      <c r="I3072" s="33" t="str">
        <f t="shared" si="899"/>
        <v>Cancel</v>
      </c>
      <c r="J3072" s="186" t="s">
        <v>2646</v>
      </c>
      <c r="K3072" s="155" t="s">
        <v>676</v>
      </c>
      <c r="L3072" s="17" t="s">
        <v>92</v>
      </c>
      <c r="M3072" s="13" t="s">
        <v>60</v>
      </c>
      <c r="N3072" s="13">
        <v>1</v>
      </c>
      <c r="O3072" s="13"/>
      <c r="P3072" s="33" t="str">
        <f t="shared" si="912"/>
        <v>MAIN UNIT</v>
      </c>
      <c r="Q3072" s="13" t="s">
        <v>61</v>
      </c>
      <c r="R3072" s="13" t="s">
        <v>62</v>
      </c>
      <c r="S3072" s="13" t="s">
        <v>49</v>
      </c>
      <c r="T3072" s="13" t="s">
        <v>396</v>
      </c>
      <c r="U3072" s="13" t="s">
        <v>79</v>
      </c>
      <c r="V3072" s="13" t="s">
        <v>134</v>
      </c>
      <c r="W3072" s="13" t="s">
        <v>109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499582152.5142017</v>
      </c>
      <c r="AJ3072" s="19">
        <f t="shared" si="903"/>
        <v>59520528.679470733</v>
      </c>
      <c r="AK3072" s="20">
        <f t="shared" si="904"/>
        <v>0.11914062257814291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  <c r="AU3072" s="22" t="s">
        <v>3751</v>
      </c>
    </row>
    <row r="3073" spans="1:47" s="12" customFormat="1">
      <c r="A3073" s="33" t="str">
        <f t="shared" si="897"/>
        <v>cancel</v>
      </c>
      <c r="B3073" s="152"/>
      <c r="C3073" s="152" t="s">
        <v>185</v>
      </c>
      <c r="D3073" s="33" t="str">
        <f t="shared" si="898"/>
        <v/>
      </c>
      <c r="E3073" s="33" t="s">
        <v>185</v>
      </c>
      <c r="F3073" s="13" t="s">
        <v>185</v>
      </c>
      <c r="G3073" s="152" t="s">
        <v>185</v>
      </c>
      <c r="H3073" s="155"/>
      <c r="I3073" s="33" t="str">
        <f t="shared" si="899"/>
        <v>Cancel</v>
      </c>
      <c r="J3073" s="186" t="s">
        <v>2646</v>
      </c>
      <c r="K3073" s="155" t="s">
        <v>676</v>
      </c>
      <c r="L3073" s="17" t="s">
        <v>92</v>
      </c>
      <c r="M3073" s="13" t="s">
        <v>60</v>
      </c>
      <c r="N3073" s="13">
        <v>1</v>
      </c>
      <c r="O3073" s="13"/>
      <c r="P3073" s="33" t="str">
        <f t="shared" si="912"/>
        <v>MAIN UNIT</v>
      </c>
      <c r="Q3073" s="13" t="s">
        <v>61</v>
      </c>
      <c r="R3073" s="13" t="s">
        <v>62</v>
      </c>
      <c r="S3073" s="13" t="s">
        <v>49</v>
      </c>
      <c r="T3073" s="13" t="s">
        <v>396</v>
      </c>
      <c r="U3073" s="13" t="s">
        <v>79</v>
      </c>
      <c r="V3073" s="13" t="s">
        <v>134</v>
      </c>
      <c r="W3073" s="13" t="s">
        <v>109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499582152.5142017</v>
      </c>
      <c r="AJ3073" s="19">
        <f t="shared" si="903"/>
        <v>59520528.679470733</v>
      </c>
      <c r="AK3073" s="20">
        <f t="shared" si="904"/>
        <v>0.11914062257814291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  <c r="AU3073" s="22" t="s">
        <v>3751</v>
      </c>
    </row>
    <row r="3074" spans="1:47" s="12" customFormat="1">
      <c r="A3074" s="33" t="str">
        <f t="shared" si="897"/>
        <v>cancel</v>
      </c>
      <c r="B3074" s="152"/>
      <c r="C3074" s="152" t="s">
        <v>185</v>
      </c>
      <c r="D3074" s="33" t="str">
        <f t="shared" si="898"/>
        <v/>
      </c>
      <c r="E3074" s="33" t="s">
        <v>185</v>
      </c>
      <c r="F3074" s="13" t="s">
        <v>185</v>
      </c>
      <c r="G3074" s="152" t="s">
        <v>185</v>
      </c>
      <c r="H3074" s="155"/>
      <c r="I3074" s="33" t="str">
        <f t="shared" si="899"/>
        <v>Cancel</v>
      </c>
      <c r="J3074" s="186" t="s">
        <v>2646</v>
      </c>
      <c r="K3074" s="155" t="s">
        <v>676</v>
      </c>
      <c r="L3074" s="17" t="s">
        <v>92</v>
      </c>
      <c r="M3074" s="13" t="s">
        <v>60</v>
      </c>
      <c r="N3074" s="13">
        <v>1</v>
      </c>
      <c r="O3074" s="13"/>
      <c r="P3074" s="33" t="str">
        <f t="shared" si="912"/>
        <v>MAIN UNIT</v>
      </c>
      <c r="Q3074" s="13" t="s">
        <v>61</v>
      </c>
      <c r="R3074" s="13" t="s">
        <v>62</v>
      </c>
      <c r="S3074" s="13" t="s">
        <v>49</v>
      </c>
      <c r="T3074" s="13" t="s">
        <v>396</v>
      </c>
      <c r="U3074" s="13" t="s">
        <v>79</v>
      </c>
      <c r="V3074" s="13" t="s">
        <v>134</v>
      </c>
      <c r="W3074" s="13" t="s">
        <v>109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499582152.5142017</v>
      </c>
      <c r="AJ3074" s="19">
        <f t="shared" si="903"/>
        <v>59520528.679470733</v>
      </c>
      <c r="AK3074" s="20">
        <f t="shared" si="904"/>
        <v>0.11914062257814291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  <c r="AU3074" s="22" t="s">
        <v>3751</v>
      </c>
    </row>
    <row r="3075" spans="1:47" s="12" customFormat="1">
      <c r="A3075" s="33" t="str">
        <f t="shared" si="897"/>
        <v>cancel</v>
      </c>
      <c r="B3075" s="152"/>
      <c r="C3075" s="152" t="s">
        <v>185</v>
      </c>
      <c r="D3075" s="33" t="str">
        <f t="shared" si="898"/>
        <v/>
      </c>
      <c r="E3075" s="33" t="s">
        <v>185</v>
      </c>
      <c r="F3075" s="13" t="s">
        <v>185</v>
      </c>
      <c r="G3075" s="152" t="s">
        <v>185</v>
      </c>
      <c r="H3075" s="155"/>
      <c r="I3075" s="33" t="str">
        <f t="shared" si="899"/>
        <v>Cancel</v>
      </c>
      <c r="J3075" s="186" t="s">
        <v>2646</v>
      </c>
      <c r="K3075" s="155" t="s">
        <v>676</v>
      </c>
      <c r="L3075" s="17" t="s">
        <v>92</v>
      </c>
      <c r="M3075" s="13" t="s">
        <v>60</v>
      </c>
      <c r="N3075" s="13">
        <v>1</v>
      </c>
      <c r="O3075" s="13"/>
      <c r="P3075" s="33" t="str">
        <f t="shared" si="912"/>
        <v>MAIN UNIT</v>
      </c>
      <c r="Q3075" s="13" t="s">
        <v>61</v>
      </c>
      <c r="R3075" s="13" t="s">
        <v>62</v>
      </c>
      <c r="S3075" s="13" t="s">
        <v>49</v>
      </c>
      <c r="T3075" s="13" t="s">
        <v>396</v>
      </c>
      <c r="U3075" s="13" t="s">
        <v>79</v>
      </c>
      <c r="V3075" s="13" t="s">
        <v>134</v>
      </c>
      <c r="W3075" s="13" t="s">
        <v>109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499582152.5142017</v>
      </c>
      <c r="AJ3075" s="19">
        <f t="shared" si="903"/>
        <v>59520528.679470733</v>
      </c>
      <c r="AK3075" s="20">
        <f t="shared" si="904"/>
        <v>0.11914062257814291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  <c r="AU3075" s="22" t="s">
        <v>3751</v>
      </c>
    </row>
    <row r="3076" spans="1:47" s="12" customFormat="1">
      <c r="A3076" s="33" t="str">
        <f t="shared" si="897"/>
        <v>cancel</v>
      </c>
      <c r="B3076" s="152"/>
      <c r="C3076" s="152" t="s">
        <v>185</v>
      </c>
      <c r="D3076" s="33" t="str">
        <f t="shared" si="898"/>
        <v/>
      </c>
      <c r="E3076" s="33" t="s">
        <v>185</v>
      </c>
      <c r="F3076" s="13" t="s">
        <v>185</v>
      </c>
      <c r="G3076" s="152" t="s">
        <v>185</v>
      </c>
      <c r="H3076" s="155"/>
      <c r="I3076" s="33" t="str">
        <f t="shared" si="899"/>
        <v>Cancel</v>
      </c>
      <c r="J3076" s="186" t="s">
        <v>2646</v>
      </c>
      <c r="K3076" s="155" t="s">
        <v>676</v>
      </c>
      <c r="L3076" s="17" t="s">
        <v>92</v>
      </c>
      <c r="M3076" s="13" t="s">
        <v>60</v>
      </c>
      <c r="N3076" s="13">
        <v>1</v>
      </c>
      <c r="O3076" s="13"/>
      <c r="P3076" s="33" t="str">
        <f t="shared" si="912"/>
        <v>MAIN UNIT</v>
      </c>
      <c r="Q3076" s="13" t="s">
        <v>61</v>
      </c>
      <c r="R3076" s="13" t="s">
        <v>62</v>
      </c>
      <c r="S3076" s="13" t="s">
        <v>49</v>
      </c>
      <c r="T3076" s="13" t="s">
        <v>396</v>
      </c>
      <c r="U3076" s="13" t="s">
        <v>79</v>
      </c>
      <c r="V3076" s="13" t="s">
        <v>134</v>
      </c>
      <c r="W3076" s="13" t="s">
        <v>109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499582152.5142017</v>
      </c>
      <c r="AJ3076" s="19">
        <f t="shared" si="903"/>
        <v>59520528.679470733</v>
      </c>
      <c r="AK3076" s="20">
        <f t="shared" si="904"/>
        <v>0.11914062257814291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  <c r="AU3076" s="22" t="s">
        <v>3751</v>
      </c>
    </row>
    <row r="3077" spans="1:47" s="12" customFormat="1">
      <c r="A3077" s="33" t="str">
        <f t="shared" si="897"/>
        <v>cancel</v>
      </c>
      <c r="B3077" s="152"/>
      <c r="C3077" s="152" t="s">
        <v>185</v>
      </c>
      <c r="D3077" s="33" t="str">
        <f t="shared" si="898"/>
        <v/>
      </c>
      <c r="E3077" s="33" t="s">
        <v>185</v>
      </c>
      <c r="F3077" s="13" t="s">
        <v>185</v>
      </c>
      <c r="G3077" s="152" t="s">
        <v>185</v>
      </c>
      <c r="H3077" s="155"/>
      <c r="I3077" s="33" t="str">
        <f t="shared" si="899"/>
        <v>Cancel</v>
      </c>
      <c r="J3077" s="186" t="s">
        <v>2646</v>
      </c>
      <c r="K3077" s="155" t="s">
        <v>676</v>
      </c>
      <c r="L3077" s="17" t="s">
        <v>92</v>
      </c>
      <c r="M3077" s="13" t="s">
        <v>60</v>
      </c>
      <c r="N3077" s="13">
        <v>1</v>
      </c>
      <c r="O3077" s="13"/>
      <c r="P3077" s="33" t="str">
        <f t="shared" si="912"/>
        <v>MAIN UNIT</v>
      </c>
      <c r="Q3077" s="13" t="s">
        <v>61</v>
      </c>
      <c r="R3077" s="13" t="s">
        <v>62</v>
      </c>
      <c r="S3077" s="13" t="s">
        <v>49</v>
      </c>
      <c r="T3077" s="13" t="s">
        <v>396</v>
      </c>
      <c r="U3077" s="13" t="s">
        <v>79</v>
      </c>
      <c r="V3077" s="13" t="s">
        <v>134</v>
      </c>
      <c r="W3077" s="13" t="s">
        <v>109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499582152.5142017</v>
      </c>
      <c r="AJ3077" s="19">
        <f t="shared" si="903"/>
        <v>59520528.679470733</v>
      </c>
      <c r="AK3077" s="20">
        <f t="shared" si="904"/>
        <v>0.11914062257814291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  <c r="AU3077" s="22" t="s">
        <v>3751</v>
      </c>
    </row>
    <row r="3078" spans="1:47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185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185</v>
      </c>
      <c r="F3078" s="13" t="s">
        <v>185</v>
      </c>
      <c r="G3078" s="152" t="s">
        <v>185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2646</v>
      </c>
      <c r="K3078" s="155" t="s">
        <v>676</v>
      </c>
      <c r="L3078" s="17" t="s">
        <v>92</v>
      </c>
      <c r="M3078" s="13" t="s">
        <v>60</v>
      </c>
      <c r="N3078" s="13">
        <v>1</v>
      </c>
      <c r="O3078" s="13"/>
      <c r="P3078" s="33" t="str">
        <f t="shared" si="912"/>
        <v>MAIN UNIT</v>
      </c>
      <c r="Q3078" s="13" t="s">
        <v>61</v>
      </c>
      <c r="R3078" s="13" t="s">
        <v>62</v>
      </c>
      <c r="S3078" s="13" t="s">
        <v>49</v>
      </c>
      <c r="T3078" s="13" t="s">
        <v>396</v>
      </c>
      <c r="U3078" s="13" t="s">
        <v>79</v>
      </c>
      <c r="V3078" s="13" t="s">
        <v>134</v>
      </c>
      <c r="W3078" s="13" t="s">
        <v>109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499582152.5142017</v>
      </c>
      <c r="AJ3078" s="19">
        <f t="shared" ref="AJ3078:AJ3141" si="921">IF(P3078="C66 SERVICE","",SUMIFS(AC:AC,F:F,F3078,G:G,G3078,E:E,E3078))</f>
        <v>59520528.679470733</v>
      </c>
      <c r="AK3078" s="20">
        <f t="shared" ref="AK3078:AK3141" si="922">IF(AJ3078&gt;0,AJ3078/AI3078,"")</f>
        <v>0.11914062257814291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  <c r="AU3078" s="22" t="s">
        <v>3751</v>
      </c>
    </row>
    <row r="3079" spans="1:47" s="12" customFormat="1">
      <c r="A3079" s="33" t="str">
        <f t="shared" si="915"/>
        <v>cancel</v>
      </c>
      <c r="B3079" s="152"/>
      <c r="C3079" s="152" t="s">
        <v>185</v>
      </c>
      <c r="D3079" s="33" t="str">
        <f t="shared" si="916"/>
        <v/>
      </c>
      <c r="E3079" s="33" t="s">
        <v>185</v>
      </c>
      <c r="F3079" s="13" t="s">
        <v>185</v>
      </c>
      <c r="G3079" s="152" t="s">
        <v>185</v>
      </c>
      <c r="H3079" s="155"/>
      <c r="I3079" s="33" t="str">
        <f t="shared" si="917"/>
        <v>Cancel</v>
      </c>
      <c r="J3079" s="186" t="s">
        <v>2646</v>
      </c>
      <c r="K3079" s="155" t="s">
        <v>676</v>
      </c>
      <c r="L3079" s="17" t="s">
        <v>92</v>
      </c>
      <c r="M3079" s="13" t="s">
        <v>60</v>
      </c>
      <c r="N3079" s="13">
        <v>1</v>
      </c>
      <c r="O3079" s="13"/>
      <c r="P3079" s="33" t="str">
        <f t="shared" si="912"/>
        <v>MAIN UNIT</v>
      </c>
      <c r="Q3079" s="13" t="s">
        <v>61</v>
      </c>
      <c r="R3079" s="13" t="s">
        <v>62</v>
      </c>
      <c r="S3079" s="13" t="s">
        <v>49</v>
      </c>
      <c r="T3079" s="13" t="s">
        <v>396</v>
      </c>
      <c r="U3079" s="13" t="s">
        <v>79</v>
      </c>
      <c r="V3079" s="13" t="s">
        <v>134</v>
      </c>
      <c r="W3079" s="13" t="s">
        <v>109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499582152.5142017</v>
      </c>
      <c r="AJ3079" s="19">
        <f t="shared" si="921"/>
        <v>59520528.679470733</v>
      </c>
      <c r="AK3079" s="20">
        <f t="shared" si="922"/>
        <v>0.11914062257814291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  <c r="AU3079" s="22" t="s">
        <v>3751</v>
      </c>
    </row>
    <row r="3080" spans="1:47" s="12" customFormat="1">
      <c r="A3080" s="33" t="str">
        <f t="shared" si="915"/>
        <v>cancel</v>
      </c>
      <c r="B3080" s="152"/>
      <c r="C3080" s="152" t="s">
        <v>185</v>
      </c>
      <c r="D3080" s="33" t="str">
        <f t="shared" si="916"/>
        <v/>
      </c>
      <c r="E3080" s="33" t="s">
        <v>185</v>
      </c>
      <c r="F3080" s="13" t="s">
        <v>185</v>
      </c>
      <c r="G3080" s="152" t="s">
        <v>185</v>
      </c>
      <c r="H3080" s="155"/>
      <c r="I3080" s="33" t="str">
        <f t="shared" si="917"/>
        <v>Cancel</v>
      </c>
      <c r="J3080" s="186" t="s">
        <v>2646</v>
      </c>
      <c r="K3080" s="155" t="s">
        <v>676</v>
      </c>
      <c r="L3080" s="17" t="s">
        <v>92</v>
      </c>
      <c r="M3080" s="13" t="s">
        <v>60</v>
      </c>
      <c r="N3080" s="13">
        <v>1</v>
      </c>
      <c r="O3080" s="13"/>
      <c r="P3080" s="33" t="str">
        <f t="shared" si="912"/>
        <v>MAIN UNIT</v>
      </c>
      <c r="Q3080" s="13" t="s">
        <v>61</v>
      </c>
      <c r="R3080" s="13" t="s">
        <v>62</v>
      </c>
      <c r="S3080" s="13" t="s">
        <v>49</v>
      </c>
      <c r="T3080" s="13" t="s">
        <v>396</v>
      </c>
      <c r="U3080" s="13" t="s">
        <v>79</v>
      </c>
      <c r="V3080" s="13" t="s">
        <v>134</v>
      </c>
      <c r="W3080" s="13" t="s">
        <v>109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499582152.5142017</v>
      </c>
      <c r="AJ3080" s="19">
        <f t="shared" si="921"/>
        <v>59520528.679470733</v>
      </c>
      <c r="AK3080" s="20">
        <f t="shared" si="922"/>
        <v>0.11914062257814291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  <c r="AU3080" s="22" t="s">
        <v>3751</v>
      </c>
    </row>
    <row r="3081" spans="1:47" s="12" customFormat="1">
      <c r="A3081" s="33" t="str">
        <f t="shared" si="915"/>
        <v>cancel</v>
      </c>
      <c r="B3081" s="152"/>
      <c r="C3081" s="152" t="s">
        <v>185</v>
      </c>
      <c r="D3081" s="33" t="str">
        <f t="shared" si="916"/>
        <v/>
      </c>
      <c r="E3081" s="33" t="s">
        <v>185</v>
      </c>
      <c r="F3081" s="13" t="s">
        <v>185</v>
      </c>
      <c r="G3081" s="152" t="s">
        <v>185</v>
      </c>
      <c r="H3081" s="155"/>
      <c r="I3081" s="33" t="str">
        <f t="shared" si="917"/>
        <v>Cancel</v>
      </c>
      <c r="J3081" s="186" t="s">
        <v>2646</v>
      </c>
      <c r="K3081" s="155" t="s">
        <v>676</v>
      </c>
      <c r="L3081" s="17" t="s">
        <v>92</v>
      </c>
      <c r="M3081" s="13" t="s">
        <v>60</v>
      </c>
      <c r="N3081" s="13">
        <v>1</v>
      </c>
      <c r="O3081" s="13"/>
      <c r="P3081" s="33" t="str">
        <f t="shared" si="912"/>
        <v>MAIN UNIT</v>
      </c>
      <c r="Q3081" s="13" t="s">
        <v>61</v>
      </c>
      <c r="R3081" s="13" t="s">
        <v>62</v>
      </c>
      <c r="S3081" s="13" t="s">
        <v>49</v>
      </c>
      <c r="T3081" s="13" t="s">
        <v>396</v>
      </c>
      <c r="U3081" s="13" t="s">
        <v>79</v>
      </c>
      <c r="V3081" s="13" t="s">
        <v>134</v>
      </c>
      <c r="W3081" s="13" t="s">
        <v>109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499582152.5142017</v>
      </c>
      <c r="AJ3081" s="19">
        <f t="shared" si="921"/>
        <v>59520528.679470733</v>
      </c>
      <c r="AK3081" s="20">
        <f t="shared" si="922"/>
        <v>0.11914062257814291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  <c r="AU3081" s="22" t="s">
        <v>3751</v>
      </c>
    </row>
    <row r="3082" spans="1:47" s="12" customFormat="1">
      <c r="A3082" s="33" t="str">
        <f t="shared" si="915"/>
        <v>cancel</v>
      </c>
      <c r="B3082" s="152"/>
      <c r="C3082" s="152" t="s">
        <v>185</v>
      </c>
      <c r="D3082" s="33" t="str">
        <f t="shared" si="916"/>
        <v/>
      </c>
      <c r="E3082" s="33" t="s">
        <v>185</v>
      </c>
      <c r="F3082" s="13" t="s">
        <v>185</v>
      </c>
      <c r="G3082" s="152" t="s">
        <v>185</v>
      </c>
      <c r="H3082" s="155"/>
      <c r="I3082" s="33" t="str">
        <f t="shared" si="917"/>
        <v>Cancel</v>
      </c>
      <c r="J3082" s="186" t="s">
        <v>2646</v>
      </c>
      <c r="K3082" s="155" t="s">
        <v>676</v>
      </c>
      <c r="L3082" s="17" t="s">
        <v>92</v>
      </c>
      <c r="M3082" s="13" t="s">
        <v>60</v>
      </c>
      <c r="N3082" s="13">
        <v>1</v>
      </c>
      <c r="O3082" s="13"/>
      <c r="P3082" s="33" t="str">
        <f t="shared" si="912"/>
        <v>MAIN UNIT</v>
      </c>
      <c r="Q3082" s="13" t="s">
        <v>61</v>
      </c>
      <c r="R3082" s="13" t="s">
        <v>62</v>
      </c>
      <c r="S3082" s="13" t="s">
        <v>49</v>
      </c>
      <c r="T3082" s="13" t="s">
        <v>396</v>
      </c>
      <c r="U3082" s="13" t="s">
        <v>79</v>
      </c>
      <c r="V3082" s="13" t="s">
        <v>134</v>
      </c>
      <c r="W3082" s="13" t="s">
        <v>109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499582152.5142017</v>
      </c>
      <c r="AJ3082" s="19">
        <f t="shared" si="921"/>
        <v>59520528.679470733</v>
      </c>
      <c r="AK3082" s="20">
        <f t="shared" si="922"/>
        <v>0.11914062257814291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  <c r="AU3082" s="22" t="s">
        <v>3751</v>
      </c>
    </row>
    <row r="3083" spans="1:47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54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2419</v>
      </c>
      <c r="K3083" s="155" t="s">
        <v>2420</v>
      </c>
      <c r="L3083" s="17" t="s">
        <v>92</v>
      </c>
      <c r="M3083" s="13" t="s">
        <v>60</v>
      </c>
      <c r="N3083" s="13">
        <v>1</v>
      </c>
      <c r="O3083" s="13"/>
      <c r="P3083" s="33" t="str">
        <f t="shared" si="912"/>
        <v>MAIN UNIT</v>
      </c>
      <c r="Q3083" s="13" t="s">
        <v>68</v>
      </c>
      <c r="R3083" s="13" t="s">
        <v>62</v>
      </c>
      <c r="S3083" s="13" t="s">
        <v>49</v>
      </c>
      <c r="T3083" s="13" t="s">
        <v>78</v>
      </c>
      <c r="U3083" s="13" t="s">
        <v>79</v>
      </c>
      <c r="V3083" s="13" t="s">
        <v>112</v>
      </c>
      <c r="W3083" s="13" t="s">
        <v>64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  <c r="AU3083" s="22" t="s">
        <v>3757</v>
      </c>
    </row>
    <row r="3084" spans="1:47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54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2419</v>
      </c>
      <c r="K3084" s="155" t="s">
        <v>2420</v>
      </c>
      <c r="L3084" s="17" t="s">
        <v>92</v>
      </c>
      <c r="M3084" s="13" t="s">
        <v>60</v>
      </c>
      <c r="N3084" s="13">
        <v>1</v>
      </c>
      <c r="O3084" s="13"/>
      <c r="P3084" s="33" t="str">
        <f t="shared" si="912"/>
        <v>MAIN UNIT</v>
      </c>
      <c r="Q3084" s="13" t="s">
        <v>68</v>
      </c>
      <c r="R3084" s="13" t="s">
        <v>62</v>
      </c>
      <c r="S3084" s="13" t="s">
        <v>49</v>
      </c>
      <c r="T3084" s="13" t="s">
        <v>78</v>
      </c>
      <c r="U3084" s="13" t="s">
        <v>79</v>
      </c>
      <c r="V3084" s="13" t="s">
        <v>112</v>
      </c>
      <c r="W3084" s="13" t="s">
        <v>64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  <c r="AU3084" s="22" t="s">
        <v>3757</v>
      </c>
    </row>
    <row r="3085" spans="1:47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54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2419</v>
      </c>
      <c r="K3085" s="155" t="s">
        <v>2420</v>
      </c>
      <c r="L3085" s="17" t="s">
        <v>92</v>
      </c>
      <c r="M3085" s="13" t="s">
        <v>60</v>
      </c>
      <c r="N3085" s="13">
        <v>1</v>
      </c>
      <c r="O3085" s="13"/>
      <c r="P3085" s="33" t="str">
        <f t="shared" si="912"/>
        <v>MAIN UNIT</v>
      </c>
      <c r="Q3085" s="13" t="s">
        <v>68</v>
      </c>
      <c r="R3085" s="13" t="s">
        <v>62</v>
      </c>
      <c r="S3085" s="13" t="s">
        <v>49</v>
      </c>
      <c r="T3085" s="13" t="s">
        <v>78</v>
      </c>
      <c r="U3085" s="13" t="s">
        <v>79</v>
      </c>
      <c r="V3085" s="13" t="s">
        <v>112</v>
      </c>
      <c r="W3085" s="13" t="s">
        <v>64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  <c r="AU3085" s="22" t="s">
        <v>3757</v>
      </c>
    </row>
    <row r="3086" spans="1:47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55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2419</v>
      </c>
      <c r="K3086" s="155" t="s">
        <v>2420</v>
      </c>
      <c r="L3086" s="17" t="s">
        <v>92</v>
      </c>
      <c r="M3086" s="13" t="s">
        <v>60</v>
      </c>
      <c r="N3086" s="13">
        <v>1</v>
      </c>
      <c r="O3086" s="13"/>
      <c r="P3086" s="33" t="str">
        <f t="shared" si="912"/>
        <v>MAIN UNIT</v>
      </c>
      <c r="Q3086" s="13" t="s">
        <v>68</v>
      </c>
      <c r="R3086" s="13" t="s">
        <v>62</v>
      </c>
      <c r="S3086" s="13" t="s">
        <v>49</v>
      </c>
      <c r="T3086" s="13" t="s">
        <v>78</v>
      </c>
      <c r="U3086" s="13" t="s">
        <v>79</v>
      </c>
      <c r="V3086" s="13" t="s">
        <v>112</v>
      </c>
      <c r="W3086" s="13" t="s">
        <v>64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  <c r="AU3086" s="22" t="s">
        <v>3757</v>
      </c>
    </row>
    <row r="3087" spans="1:47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3172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3461</v>
      </c>
      <c r="K3087" s="29" t="s">
        <v>3462</v>
      </c>
      <c r="L3087" s="17" t="s">
        <v>67</v>
      </c>
      <c r="M3087" s="22" t="s">
        <v>60</v>
      </c>
      <c r="N3087" s="22">
        <v>1</v>
      </c>
      <c r="O3087" s="22"/>
      <c r="P3087" s="33" t="str">
        <f t="shared" si="912"/>
        <v>MAIN UNIT</v>
      </c>
      <c r="Q3087" s="22" t="s">
        <v>68</v>
      </c>
      <c r="R3087" s="22" t="s">
        <v>62</v>
      </c>
      <c r="S3087" s="22" t="s">
        <v>49</v>
      </c>
      <c r="T3087" s="22" t="s">
        <v>78</v>
      </c>
      <c r="U3087" s="22" t="s">
        <v>78</v>
      </c>
      <c r="V3087" s="22" t="s">
        <v>2534</v>
      </c>
      <c r="W3087" s="22" t="s">
        <v>64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  <c r="AU3087" s="22" t="s">
        <v>3757</v>
      </c>
    </row>
    <row r="3088" spans="1:47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3172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3465</v>
      </c>
      <c r="K3088" s="29" t="s">
        <v>1730</v>
      </c>
      <c r="L3088" s="17" t="s">
        <v>92</v>
      </c>
      <c r="M3088" s="22" t="s">
        <v>60</v>
      </c>
      <c r="N3088" s="22">
        <v>1</v>
      </c>
      <c r="O3088" s="22"/>
      <c r="P3088" s="33" t="str">
        <f t="shared" si="912"/>
        <v>MAIN UNIT</v>
      </c>
      <c r="Q3088" s="22" t="s">
        <v>61</v>
      </c>
      <c r="R3088" s="22" t="s">
        <v>62</v>
      </c>
      <c r="S3088" s="22" t="s">
        <v>49</v>
      </c>
      <c r="T3088" s="22" t="s">
        <v>78</v>
      </c>
      <c r="U3088" s="22" t="s">
        <v>396</v>
      </c>
      <c r="V3088" s="22" t="s">
        <v>1407</v>
      </c>
      <c r="W3088" s="22" t="s">
        <v>109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  <c r="AU3088" s="22" t="s">
        <v>3751</v>
      </c>
    </row>
    <row r="3089" spans="1:47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3172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3489</v>
      </c>
      <c r="K3089" s="29" t="s">
        <v>3448</v>
      </c>
      <c r="L3089" s="17" t="s">
        <v>92</v>
      </c>
      <c r="M3089" s="22" t="s">
        <v>60</v>
      </c>
      <c r="N3089" s="22">
        <v>1</v>
      </c>
      <c r="O3089" s="22"/>
      <c r="P3089" s="33" t="str">
        <f t="shared" si="912"/>
        <v>MAIN UNIT</v>
      </c>
      <c r="Q3089" s="22" t="s">
        <v>61</v>
      </c>
      <c r="R3089" s="22" t="s">
        <v>62</v>
      </c>
      <c r="S3089" s="22" t="s">
        <v>49</v>
      </c>
      <c r="T3089" s="22" t="s">
        <v>78</v>
      </c>
      <c r="U3089" s="22" t="s">
        <v>78</v>
      </c>
      <c r="V3089" s="22" t="s">
        <v>80</v>
      </c>
      <c r="W3089" s="22" t="s">
        <v>109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  <c r="AU3089" s="22" t="s">
        <v>3751</v>
      </c>
    </row>
    <row r="3090" spans="1:47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3475</v>
      </c>
      <c r="K3090" s="29" t="s">
        <v>1605</v>
      </c>
      <c r="L3090" s="17" t="s">
        <v>92</v>
      </c>
      <c r="M3090" s="13" t="s">
        <v>60</v>
      </c>
      <c r="N3090" s="13">
        <v>1</v>
      </c>
      <c r="O3090" s="22"/>
      <c r="P3090" s="33" t="str">
        <f t="shared" si="912"/>
        <v>MAIN UNIT</v>
      </c>
      <c r="Q3090" s="22" t="s">
        <v>61</v>
      </c>
      <c r="R3090" s="22" t="s">
        <v>62</v>
      </c>
      <c r="S3090" s="22" t="s">
        <v>49</v>
      </c>
      <c r="T3090" s="22" t="s">
        <v>78</v>
      </c>
      <c r="U3090" s="22" t="s">
        <v>78</v>
      </c>
      <c r="V3090" s="22" t="s">
        <v>126</v>
      </c>
      <c r="W3090" s="22" t="s">
        <v>109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  <c r="AU3090" s="22" t="s">
        <v>3752</v>
      </c>
    </row>
    <row r="3091" spans="1:47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3475</v>
      </c>
      <c r="K3091" s="29" t="s">
        <v>1605</v>
      </c>
      <c r="L3091" s="17" t="s">
        <v>92</v>
      </c>
      <c r="M3091" s="13" t="s">
        <v>60</v>
      </c>
      <c r="N3091" s="13">
        <v>1</v>
      </c>
      <c r="O3091" s="22"/>
      <c r="P3091" s="33" t="str">
        <f t="shared" si="912"/>
        <v>MAIN UNIT</v>
      </c>
      <c r="Q3091" s="22" t="s">
        <v>61</v>
      </c>
      <c r="R3091" s="22" t="s">
        <v>62</v>
      </c>
      <c r="S3091" s="22" t="s">
        <v>49</v>
      </c>
      <c r="T3091" s="22" t="s">
        <v>78</v>
      </c>
      <c r="U3091" s="22" t="s">
        <v>78</v>
      </c>
      <c r="V3091" s="22" t="s">
        <v>126</v>
      </c>
      <c r="W3091" s="22" t="s">
        <v>109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  <c r="AU3091" s="22" t="s">
        <v>3752</v>
      </c>
    </row>
    <row r="3092" spans="1:47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3475</v>
      </c>
      <c r="K3092" s="29" t="s">
        <v>1605</v>
      </c>
      <c r="L3092" s="17" t="s">
        <v>92</v>
      </c>
      <c r="M3092" s="13" t="s">
        <v>60</v>
      </c>
      <c r="N3092" s="13">
        <v>1</v>
      </c>
      <c r="O3092" s="22"/>
      <c r="P3092" s="33" t="str">
        <f t="shared" si="912"/>
        <v>MAIN UNIT</v>
      </c>
      <c r="Q3092" s="22" t="s">
        <v>61</v>
      </c>
      <c r="R3092" s="22" t="s">
        <v>62</v>
      </c>
      <c r="S3092" s="22" t="s">
        <v>49</v>
      </c>
      <c r="T3092" s="22" t="s">
        <v>78</v>
      </c>
      <c r="U3092" s="22" t="s">
        <v>78</v>
      </c>
      <c r="V3092" s="22" t="s">
        <v>126</v>
      </c>
      <c r="W3092" s="22" t="s">
        <v>109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  <c r="AU3092" s="22" t="s">
        <v>3752</v>
      </c>
    </row>
    <row r="3093" spans="1:47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48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1471</v>
      </c>
      <c r="K3093" s="155" t="s">
        <v>1472</v>
      </c>
      <c r="L3093" s="17" t="s">
        <v>67</v>
      </c>
      <c r="M3093" s="13" t="s">
        <v>60</v>
      </c>
      <c r="N3093" s="13">
        <v>1</v>
      </c>
      <c r="O3093" s="13"/>
      <c r="P3093" s="33" t="str">
        <f t="shared" si="912"/>
        <v>MAIN UNIT</v>
      </c>
      <c r="Q3093" s="13" t="s">
        <v>61</v>
      </c>
      <c r="R3093" s="13" t="s">
        <v>62</v>
      </c>
      <c r="S3093" s="13" t="s">
        <v>49</v>
      </c>
      <c r="T3093" s="13" t="s">
        <v>78</v>
      </c>
      <c r="U3093" s="13" t="s">
        <v>79</v>
      </c>
      <c r="V3093" s="13" t="s">
        <v>112</v>
      </c>
      <c r="W3093" s="13" t="s">
        <v>64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  <c r="AU3093" s="22" t="s">
        <v>3750</v>
      </c>
    </row>
    <row r="3094" spans="1:47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41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127</v>
      </c>
      <c r="K3094" s="155" t="s">
        <v>128</v>
      </c>
      <c r="L3094" s="17" t="s">
        <v>77</v>
      </c>
      <c r="M3094" s="13" t="s">
        <v>60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61</v>
      </c>
      <c r="R3094" s="13" t="s">
        <v>62</v>
      </c>
      <c r="S3094" s="13" t="s">
        <v>49</v>
      </c>
      <c r="T3094" s="13" t="s">
        <v>78</v>
      </c>
      <c r="U3094" s="13" t="s">
        <v>79</v>
      </c>
      <c r="V3094" s="13" t="s">
        <v>126</v>
      </c>
      <c r="W3094" s="13" t="s">
        <v>109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  <c r="AU3094" s="22" t="s">
        <v>3751</v>
      </c>
    </row>
    <row r="3095" spans="1:47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47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884</v>
      </c>
      <c r="K3095" s="155" t="s">
        <v>885</v>
      </c>
      <c r="L3095" s="17" t="s">
        <v>67</v>
      </c>
      <c r="M3095" s="13" t="s">
        <v>60</v>
      </c>
      <c r="N3095" s="13">
        <v>1</v>
      </c>
      <c r="O3095" s="13"/>
      <c r="P3095" s="33" t="str">
        <f t="shared" si="930"/>
        <v>MAIN UNIT</v>
      </c>
      <c r="Q3095" s="13" t="s">
        <v>68</v>
      </c>
      <c r="R3095" s="13" t="s">
        <v>62</v>
      </c>
      <c r="S3095" s="13" t="s">
        <v>49</v>
      </c>
      <c r="T3095" s="13" t="s">
        <v>78</v>
      </c>
      <c r="U3095" s="13" t="s">
        <v>79</v>
      </c>
      <c r="V3095" s="13" t="s">
        <v>80</v>
      </c>
      <c r="W3095" s="13" t="s">
        <v>64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  <c r="AU3095" s="22" t="s">
        <v>3751</v>
      </c>
    </row>
    <row r="3096" spans="1:47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47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1254</v>
      </c>
      <c r="K3096" s="155" t="s">
        <v>885</v>
      </c>
      <c r="L3096" s="17" t="s">
        <v>92</v>
      </c>
      <c r="M3096" s="13" t="s">
        <v>60</v>
      </c>
      <c r="N3096" s="13">
        <v>1</v>
      </c>
      <c r="O3096" s="13"/>
      <c r="P3096" s="33" t="str">
        <f t="shared" si="930"/>
        <v>MAIN UNIT</v>
      </c>
      <c r="Q3096" s="13" t="s">
        <v>68</v>
      </c>
      <c r="R3096" s="13" t="s">
        <v>62</v>
      </c>
      <c r="S3096" s="13" t="s">
        <v>49</v>
      </c>
      <c r="T3096" s="13" t="s">
        <v>78</v>
      </c>
      <c r="U3096" s="13" t="s">
        <v>79</v>
      </c>
      <c r="V3096" s="13" t="s">
        <v>80</v>
      </c>
      <c r="W3096" s="13" t="s">
        <v>109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  <c r="AU3096" s="22" t="s">
        <v>3752</v>
      </c>
    </row>
    <row r="3097" spans="1:47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47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1254</v>
      </c>
      <c r="K3097" s="155" t="s">
        <v>885</v>
      </c>
      <c r="L3097" s="17" t="s">
        <v>67</v>
      </c>
      <c r="M3097" s="13" t="s">
        <v>60</v>
      </c>
      <c r="N3097" s="13">
        <v>1</v>
      </c>
      <c r="O3097" s="13"/>
      <c r="P3097" s="33" t="str">
        <f t="shared" si="930"/>
        <v>MAIN UNIT</v>
      </c>
      <c r="Q3097" s="13" t="s">
        <v>68</v>
      </c>
      <c r="R3097" s="13" t="s">
        <v>62</v>
      </c>
      <c r="S3097" s="13" t="s">
        <v>49</v>
      </c>
      <c r="T3097" s="13" t="s">
        <v>78</v>
      </c>
      <c r="U3097" s="13" t="s">
        <v>79</v>
      </c>
      <c r="V3097" s="13" t="s">
        <v>80</v>
      </c>
      <c r="W3097" s="13" t="s">
        <v>109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  <c r="AU3097" s="22" t="s">
        <v>3752</v>
      </c>
    </row>
    <row r="3098" spans="1:47" s="12" customFormat="1">
      <c r="A3098" s="33" t="str">
        <f t="shared" si="915"/>
        <v>cancel</v>
      </c>
      <c r="B3098" s="152"/>
      <c r="C3098" s="152" t="s">
        <v>185</v>
      </c>
      <c r="D3098" s="33" t="str">
        <f t="shared" si="916"/>
        <v/>
      </c>
      <c r="E3098" s="33" t="s">
        <v>185</v>
      </c>
      <c r="F3098" s="13" t="s">
        <v>185</v>
      </c>
      <c r="G3098" s="152" t="s">
        <v>185</v>
      </c>
      <c r="H3098" s="155"/>
      <c r="I3098" s="33" t="str">
        <f t="shared" si="917"/>
        <v>Cancel</v>
      </c>
      <c r="J3098" s="186" t="s">
        <v>2665</v>
      </c>
      <c r="K3098" s="155" t="s">
        <v>2666</v>
      </c>
      <c r="L3098" s="17" t="s">
        <v>67</v>
      </c>
      <c r="M3098" s="13" t="s">
        <v>60</v>
      </c>
      <c r="N3098" s="13">
        <v>1</v>
      </c>
      <c r="O3098" s="13"/>
      <c r="P3098" s="33" t="str">
        <f t="shared" si="930"/>
        <v>MAIN UNIT</v>
      </c>
      <c r="Q3098" s="13" t="s">
        <v>68</v>
      </c>
      <c r="R3098" s="13" t="s">
        <v>701</v>
      </c>
      <c r="S3098" s="13" t="s">
        <v>750</v>
      </c>
      <c r="T3098" s="13" t="s">
        <v>78</v>
      </c>
      <c r="U3098" s="13" t="s">
        <v>79</v>
      </c>
      <c r="V3098" s="13" t="s">
        <v>80</v>
      </c>
      <c r="W3098" s="13" t="s">
        <v>109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499582152.5142017</v>
      </c>
      <c r="AJ3098" s="19">
        <f t="shared" si="921"/>
        <v>59520528.679470733</v>
      </c>
      <c r="AK3098" s="20">
        <f t="shared" si="922"/>
        <v>0.11914062257814291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  <c r="AU3098" s="22" t="s">
        <v>3751</v>
      </c>
    </row>
    <row r="3099" spans="1:47" s="12" customFormat="1">
      <c r="A3099" s="33" t="str">
        <f t="shared" si="915"/>
        <v>cancel</v>
      </c>
      <c r="B3099" s="152"/>
      <c r="C3099" s="152" t="s">
        <v>185</v>
      </c>
      <c r="D3099" s="33" t="str">
        <f t="shared" si="916"/>
        <v/>
      </c>
      <c r="E3099" s="33" t="s">
        <v>185</v>
      </c>
      <c r="F3099" s="13" t="s">
        <v>185</v>
      </c>
      <c r="G3099" s="152" t="s">
        <v>185</v>
      </c>
      <c r="H3099" s="155"/>
      <c r="I3099" s="33" t="str">
        <f t="shared" si="917"/>
        <v>Cancel</v>
      </c>
      <c r="J3099" s="186" t="s">
        <v>2665</v>
      </c>
      <c r="K3099" s="155" t="s">
        <v>2666</v>
      </c>
      <c r="L3099" s="17" t="s">
        <v>67</v>
      </c>
      <c r="M3099" s="13" t="s">
        <v>60</v>
      </c>
      <c r="N3099" s="13">
        <v>1</v>
      </c>
      <c r="O3099" s="13"/>
      <c r="P3099" s="33" t="str">
        <f t="shared" si="930"/>
        <v>MAIN UNIT</v>
      </c>
      <c r="Q3099" s="13" t="s">
        <v>68</v>
      </c>
      <c r="R3099" s="13" t="s">
        <v>701</v>
      </c>
      <c r="S3099" s="13" t="s">
        <v>750</v>
      </c>
      <c r="T3099" s="13" t="s">
        <v>78</v>
      </c>
      <c r="U3099" s="13" t="s">
        <v>79</v>
      </c>
      <c r="V3099" s="13" t="s">
        <v>80</v>
      </c>
      <c r="W3099" s="13" t="s">
        <v>109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499582152.5142017</v>
      </c>
      <c r="AJ3099" s="19">
        <f t="shared" si="921"/>
        <v>59520528.679470733</v>
      </c>
      <c r="AK3099" s="20">
        <f t="shared" si="922"/>
        <v>0.11914062257814291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  <c r="AU3099" s="22" t="s">
        <v>3751</v>
      </c>
    </row>
    <row r="3100" spans="1:47" s="12" customFormat="1">
      <c r="A3100" s="33" t="str">
        <f t="shared" si="915"/>
        <v>cancel</v>
      </c>
      <c r="B3100" s="152"/>
      <c r="C3100" s="152" t="s">
        <v>185</v>
      </c>
      <c r="D3100" s="33" t="str">
        <f t="shared" si="916"/>
        <v/>
      </c>
      <c r="E3100" s="33" t="s">
        <v>185</v>
      </c>
      <c r="F3100" s="13" t="s">
        <v>185</v>
      </c>
      <c r="G3100" s="152" t="s">
        <v>185</v>
      </c>
      <c r="H3100" s="155"/>
      <c r="I3100" s="33" t="str">
        <f t="shared" si="917"/>
        <v>Cancel</v>
      </c>
      <c r="J3100" s="186" t="s">
        <v>2696</v>
      </c>
      <c r="K3100" s="155" t="s">
        <v>885</v>
      </c>
      <c r="L3100" s="17" t="s">
        <v>67</v>
      </c>
      <c r="M3100" s="13" t="s">
        <v>60</v>
      </c>
      <c r="N3100" s="13">
        <v>1</v>
      </c>
      <c r="O3100" s="13"/>
      <c r="P3100" s="33" t="str">
        <f t="shared" si="930"/>
        <v>MAIN UNIT</v>
      </c>
      <c r="Q3100" s="13" t="s">
        <v>68</v>
      </c>
      <c r="R3100" s="13" t="s">
        <v>62</v>
      </c>
      <c r="S3100" s="13" t="s">
        <v>49</v>
      </c>
      <c r="T3100" s="13" t="s">
        <v>78</v>
      </c>
      <c r="U3100" s="13" t="s">
        <v>79</v>
      </c>
      <c r="V3100" s="13" t="s">
        <v>80</v>
      </c>
      <c r="W3100" s="13" t="s">
        <v>109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499582152.5142017</v>
      </c>
      <c r="AJ3100" s="19">
        <f t="shared" si="921"/>
        <v>59520528.679470733</v>
      </c>
      <c r="AK3100" s="20">
        <f t="shared" si="922"/>
        <v>0.11914062257814291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  <c r="AU3100" s="22" t="s">
        <v>3751</v>
      </c>
    </row>
    <row r="3101" spans="1:47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48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1305</v>
      </c>
      <c r="K3101" s="155" t="s">
        <v>1306</v>
      </c>
      <c r="L3101" s="17" t="s">
        <v>92</v>
      </c>
      <c r="M3101" s="13" t="s">
        <v>60</v>
      </c>
      <c r="N3101" s="13">
        <v>1</v>
      </c>
      <c r="O3101" s="13"/>
      <c r="P3101" s="33" t="str">
        <f t="shared" si="930"/>
        <v>MAIN UNIT</v>
      </c>
      <c r="Q3101" s="13" t="s">
        <v>61</v>
      </c>
      <c r="R3101" s="13" t="s">
        <v>62</v>
      </c>
      <c r="S3101" s="13" t="s">
        <v>49</v>
      </c>
      <c r="T3101" s="13" t="s">
        <v>78</v>
      </c>
      <c r="U3101" s="13" t="s">
        <v>79</v>
      </c>
      <c r="V3101" s="13" t="s">
        <v>1307</v>
      </c>
      <c r="W3101" s="13" t="s">
        <v>1308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  <c r="AU3101" s="22" t="s">
        <v>3750</v>
      </c>
    </row>
    <row r="3102" spans="1:47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53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1785</v>
      </c>
      <c r="K3102" s="155" t="s">
        <v>1786</v>
      </c>
      <c r="L3102" s="17" t="s">
        <v>67</v>
      </c>
      <c r="M3102" s="13" t="s">
        <v>60</v>
      </c>
      <c r="N3102" s="13">
        <v>1</v>
      </c>
      <c r="O3102" s="13"/>
      <c r="P3102" s="33" t="str">
        <f t="shared" si="930"/>
        <v>MAIN UNIT</v>
      </c>
      <c r="Q3102" s="13" t="s">
        <v>61</v>
      </c>
      <c r="R3102" s="13" t="s">
        <v>62</v>
      </c>
      <c r="S3102" s="13" t="s">
        <v>49</v>
      </c>
      <c r="T3102" s="13" t="s">
        <v>78</v>
      </c>
      <c r="U3102" s="13" t="s">
        <v>79</v>
      </c>
      <c r="V3102" s="13" t="s">
        <v>80</v>
      </c>
      <c r="W3102" s="13" t="s">
        <v>109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  <c r="AU3102" s="22" t="s">
        <v>3751</v>
      </c>
    </row>
    <row r="3103" spans="1:47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53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1785</v>
      </c>
      <c r="K3103" s="155" t="s">
        <v>1786</v>
      </c>
      <c r="L3103" s="17" t="s">
        <v>67</v>
      </c>
      <c r="M3103" s="13" t="s">
        <v>60</v>
      </c>
      <c r="N3103" s="13">
        <v>1</v>
      </c>
      <c r="O3103" s="13"/>
      <c r="P3103" s="33" t="str">
        <f t="shared" si="930"/>
        <v>MAIN UNIT</v>
      </c>
      <c r="Q3103" s="13" t="s">
        <v>61</v>
      </c>
      <c r="R3103" s="13" t="s">
        <v>62</v>
      </c>
      <c r="S3103" s="13" t="s">
        <v>49</v>
      </c>
      <c r="T3103" s="13" t="s">
        <v>78</v>
      </c>
      <c r="U3103" s="13" t="s">
        <v>79</v>
      </c>
      <c r="V3103" s="13" t="s">
        <v>80</v>
      </c>
      <c r="W3103" s="13" t="s">
        <v>109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  <c r="AU3103" s="22" t="s">
        <v>3751</v>
      </c>
    </row>
    <row r="3104" spans="1:47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53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1785</v>
      </c>
      <c r="K3104" s="155" t="s">
        <v>1786</v>
      </c>
      <c r="L3104" s="17" t="s">
        <v>67</v>
      </c>
      <c r="M3104" s="13" t="s">
        <v>60</v>
      </c>
      <c r="N3104" s="13">
        <v>1</v>
      </c>
      <c r="O3104" s="13"/>
      <c r="P3104" s="33" t="str">
        <f t="shared" si="930"/>
        <v>MAIN UNIT</v>
      </c>
      <c r="Q3104" s="13" t="s">
        <v>61</v>
      </c>
      <c r="R3104" s="13" t="s">
        <v>62</v>
      </c>
      <c r="S3104" s="13" t="s">
        <v>49</v>
      </c>
      <c r="T3104" s="13" t="s">
        <v>78</v>
      </c>
      <c r="U3104" s="13" t="s">
        <v>79</v>
      </c>
      <c r="V3104" s="13" t="s">
        <v>80</v>
      </c>
      <c r="W3104" s="13" t="s">
        <v>109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  <c r="AU3104" s="22" t="s">
        <v>3751</v>
      </c>
    </row>
    <row r="3105" spans="1:47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53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1785</v>
      </c>
      <c r="K3105" s="155" t="s">
        <v>1786</v>
      </c>
      <c r="L3105" s="17" t="s">
        <v>67</v>
      </c>
      <c r="M3105" s="13" t="s">
        <v>60</v>
      </c>
      <c r="N3105" s="13">
        <v>1</v>
      </c>
      <c r="O3105" s="13"/>
      <c r="P3105" s="33" t="str">
        <f t="shared" si="930"/>
        <v>MAIN UNIT</v>
      </c>
      <c r="Q3105" s="13" t="s">
        <v>61</v>
      </c>
      <c r="R3105" s="13" t="s">
        <v>62</v>
      </c>
      <c r="S3105" s="13" t="s">
        <v>49</v>
      </c>
      <c r="T3105" s="13" t="s">
        <v>78</v>
      </c>
      <c r="U3105" s="13" t="s">
        <v>79</v>
      </c>
      <c r="V3105" s="13" t="s">
        <v>80</v>
      </c>
      <c r="W3105" s="13" t="s">
        <v>109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  <c r="AU3105" s="22" t="s">
        <v>3751</v>
      </c>
    </row>
    <row r="3106" spans="1:47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54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1785</v>
      </c>
      <c r="K3106" s="155" t="s">
        <v>1786</v>
      </c>
      <c r="L3106" s="17" t="s">
        <v>67</v>
      </c>
      <c r="M3106" s="13" t="s">
        <v>60</v>
      </c>
      <c r="N3106" s="13">
        <v>1</v>
      </c>
      <c r="O3106" s="13"/>
      <c r="P3106" s="33" t="str">
        <f t="shared" si="930"/>
        <v>MAIN UNIT</v>
      </c>
      <c r="Q3106" s="13" t="s">
        <v>61</v>
      </c>
      <c r="R3106" s="13" t="s">
        <v>62</v>
      </c>
      <c r="S3106" s="13" t="s">
        <v>49</v>
      </c>
      <c r="T3106" s="13" t="s">
        <v>78</v>
      </c>
      <c r="U3106" s="13" t="s">
        <v>79</v>
      </c>
      <c r="V3106" s="13" t="s">
        <v>80</v>
      </c>
      <c r="W3106" s="13" t="s">
        <v>109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  <c r="AU3106" s="22" t="s">
        <v>3751</v>
      </c>
    </row>
    <row r="3107" spans="1:47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54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1785</v>
      </c>
      <c r="K3107" s="155" t="s">
        <v>1786</v>
      </c>
      <c r="L3107" s="17" t="s">
        <v>67</v>
      </c>
      <c r="M3107" s="13" t="s">
        <v>60</v>
      </c>
      <c r="N3107" s="13">
        <v>1</v>
      </c>
      <c r="O3107" s="13"/>
      <c r="P3107" s="33" t="str">
        <f t="shared" si="930"/>
        <v>MAIN UNIT</v>
      </c>
      <c r="Q3107" s="13" t="s">
        <v>61</v>
      </c>
      <c r="R3107" s="13" t="s">
        <v>62</v>
      </c>
      <c r="S3107" s="13" t="s">
        <v>49</v>
      </c>
      <c r="T3107" s="13" t="s">
        <v>78</v>
      </c>
      <c r="U3107" s="13" t="s">
        <v>79</v>
      </c>
      <c r="V3107" s="13" t="s">
        <v>80</v>
      </c>
      <c r="W3107" s="13" t="s">
        <v>109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  <c r="AU3107" s="22" t="s">
        <v>3751</v>
      </c>
    </row>
    <row r="3108" spans="1:47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41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306</v>
      </c>
      <c r="K3108" s="155" t="s">
        <v>307</v>
      </c>
      <c r="L3108" s="17" t="s">
        <v>77</v>
      </c>
      <c r="M3108" s="13" t="s">
        <v>60</v>
      </c>
      <c r="N3108" s="13">
        <v>1</v>
      </c>
      <c r="O3108" s="13"/>
      <c r="P3108" s="33" t="str">
        <f t="shared" si="930"/>
        <v>MAIN UNIT</v>
      </c>
      <c r="Q3108" s="13" t="s">
        <v>61</v>
      </c>
      <c r="R3108" s="13" t="s">
        <v>62</v>
      </c>
      <c r="S3108" s="13" t="s">
        <v>49</v>
      </c>
      <c r="T3108" s="13" t="s">
        <v>78</v>
      </c>
      <c r="U3108" s="13" t="s">
        <v>79</v>
      </c>
      <c r="V3108" s="13" t="s">
        <v>308</v>
      </c>
      <c r="W3108" s="13" t="s">
        <v>109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  <c r="AU3108" s="22" t="s">
        <v>3752</v>
      </c>
    </row>
    <row r="3109" spans="1:47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41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306</v>
      </c>
      <c r="K3109" s="155" t="s">
        <v>307</v>
      </c>
      <c r="L3109" s="17" t="s">
        <v>77</v>
      </c>
      <c r="M3109" s="13" t="s">
        <v>60</v>
      </c>
      <c r="N3109" s="13">
        <v>2</v>
      </c>
      <c r="O3109" s="13"/>
      <c r="P3109" s="33" t="str">
        <f t="shared" si="930"/>
        <v>MAIN UNIT</v>
      </c>
      <c r="Q3109" s="13" t="s">
        <v>61</v>
      </c>
      <c r="R3109" s="13" t="s">
        <v>62</v>
      </c>
      <c r="S3109" s="13" t="s">
        <v>49</v>
      </c>
      <c r="T3109" s="13" t="s">
        <v>78</v>
      </c>
      <c r="U3109" s="13" t="s">
        <v>79</v>
      </c>
      <c r="V3109" s="13" t="s">
        <v>308</v>
      </c>
      <c r="W3109" s="13" t="s">
        <v>109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  <c r="AU3109" s="22" t="s">
        <v>3752</v>
      </c>
    </row>
    <row r="3110" spans="1:47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41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306</v>
      </c>
      <c r="K3110" s="155" t="s">
        <v>307</v>
      </c>
      <c r="L3110" s="17" t="s">
        <v>77</v>
      </c>
      <c r="M3110" s="13" t="s">
        <v>60</v>
      </c>
      <c r="N3110" s="13">
        <v>1</v>
      </c>
      <c r="O3110" s="13"/>
      <c r="P3110" s="33" t="str">
        <f t="shared" si="930"/>
        <v>MAIN UNIT</v>
      </c>
      <c r="Q3110" s="13" t="s">
        <v>61</v>
      </c>
      <c r="R3110" s="13" t="s">
        <v>62</v>
      </c>
      <c r="S3110" s="13" t="s">
        <v>49</v>
      </c>
      <c r="T3110" s="13" t="s">
        <v>78</v>
      </c>
      <c r="U3110" s="13" t="s">
        <v>79</v>
      </c>
      <c r="V3110" s="13" t="s">
        <v>308</v>
      </c>
      <c r="W3110" s="13" t="s">
        <v>109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  <c r="AU3110" s="22" t="s">
        <v>3752</v>
      </c>
    </row>
    <row r="3111" spans="1:47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47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669</v>
      </c>
      <c r="K3111" s="155" t="s">
        <v>307</v>
      </c>
      <c r="L3111" s="17" t="s">
        <v>92</v>
      </c>
      <c r="M3111" s="13" t="s">
        <v>60</v>
      </c>
      <c r="N3111" s="13">
        <v>1</v>
      </c>
      <c r="O3111" s="13"/>
      <c r="P3111" s="33" t="str">
        <f t="shared" si="930"/>
        <v>MAIN UNIT</v>
      </c>
      <c r="Q3111" s="13" t="s">
        <v>61</v>
      </c>
      <c r="R3111" s="13" t="s">
        <v>62</v>
      </c>
      <c r="S3111" s="13" t="s">
        <v>49</v>
      </c>
      <c r="T3111" s="13" t="s">
        <v>78</v>
      </c>
      <c r="U3111" s="13" t="s">
        <v>79</v>
      </c>
      <c r="V3111" s="13" t="s">
        <v>311</v>
      </c>
      <c r="W3111" s="13" t="s">
        <v>64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  <c r="AU3111" s="22" t="s">
        <v>3240</v>
      </c>
    </row>
    <row r="3112" spans="1:47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47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886</v>
      </c>
      <c r="K3112" s="155" t="s">
        <v>307</v>
      </c>
      <c r="L3112" s="17" t="s">
        <v>92</v>
      </c>
      <c r="M3112" s="13" t="s">
        <v>60</v>
      </c>
      <c r="N3112" s="13">
        <v>1</v>
      </c>
      <c r="O3112" s="13"/>
      <c r="P3112" s="33" t="str">
        <f t="shared" si="930"/>
        <v>MAIN UNIT</v>
      </c>
      <c r="Q3112" s="13" t="s">
        <v>61</v>
      </c>
      <c r="R3112" s="13" t="s">
        <v>62</v>
      </c>
      <c r="S3112" s="13" t="s">
        <v>49</v>
      </c>
      <c r="T3112" s="13" t="s">
        <v>78</v>
      </c>
      <c r="U3112" s="13" t="s">
        <v>79</v>
      </c>
      <c r="V3112" s="13" t="s">
        <v>311</v>
      </c>
      <c r="W3112" s="13" t="s">
        <v>64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  <c r="AU3112" s="22" t="s">
        <v>3750</v>
      </c>
    </row>
    <row r="3113" spans="1:47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47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669</v>
      </c>
      <c r="K3113" s="155" t="s">
        <v>307</v>
      </c>
      <c r="L3113" s="17" t="s">
        <v>67</v>
      </c>
      <c r="M3113" s="13" t="s">
        <v>60</v>
      </c>
      <c r="N3113" s="13">
        <v>1</v>
      </c>
      <c r="O3113" s="13"/>
      <c r="P3113" s="33" t="str">
        <f t="shared" si="930"/>
        <v>MAIN UNIT</v>
      </c>
      <c r="Q3113" s="13" t="s">
        <v>61</v>
      </c>
      <c r="R3113" s="13" t="s">
        <v>62</v>
      </c>
      <c r="S3113" s="13" t="s">
        <v>49</v>
      </c>
      <c r="T3113" s="13" t="s">
        <v>78</v>
      </c>
      <c r="U3113" s="13" t="s">
        <v>79</v>
      </c>
      <c r="V3113" s="13" t="s">
        <v>311</v>
      </c>
      <c r="W3113" s="13" t="s">
        <v>64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  <c r="AU3113" s="22" t="s">
        <v>3750</v>
      </c>
    </row>
    <row r="3114" spans="1:47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185</v>
      </c>
      <c r="F3114" s="13" t="s">
        <v>185</v>
      </c>
      <c r="G3114" s="152" t="s">
        <v>185</v>
      </c>
      <c r="H3114" s="155"/>
      <c r="I3114" s="33" t="str">
        <f t="shared" si="917"/>
        <v>Cancel</v>
      </c>
      <c r="J3114" s="186" t="s">
        <v>669</v>
      </c>
      <c r="K3114" s="155" t="s">
        <v>307</v>
      </c>
      <c r="L3114" s="17" t="s">
        <v>92</v>
      </c>
      <c r="M3114" s="13" t="s">
        <v>60</v>
      </c>
      <c r="N3114" s="13">
        <v>1</v>
      </c>
      <c r="O3114" s="13"/>
      <c r="P3114" s="33" t="str">
        <f t="shared" si="930"/>
        <v>MAIN UNIT</v>
      </c>
      <c r="Q3114" s="13" t="s">
        <v>61</v>
      </c>
      <c r="R3114" s="13" t="s">
        <v>62</v>
      </c>
      <c r="S3114" s="13" t="s">
        <v>49</v>
      </c>
      <c r="T3114" s="13" t="s">
        <v>78</v>
      </c>
      <c r="U3114" s="13" t="s">
        <v>79</v>
      </c>
      <c r="V3114" s="13" t="s">
        <v>311</v>
      </c>
      <c r="W3114" s="13" t="s">
        <v>64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499582152.5142017</v>
      </c>
      <c r="AJ3114" s="19">
        <f t="shared" si="921"/>
        <v>59520528.679470733</v>
      </c>
      <c r="AK3114" s="20">
        <f t="shared" si="922"/>
        <v>0.11914062257814291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  <c r="AU3114" s="22" t="s">
        <v>3240</v>
      </c>
    </row>
    <row r="3115" spans="1:47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185</v>
      </c>
      <c r="F3115" s="13" t="s">
        <v>185</v>
      </c>
      <c r="G3115" s="152" t="s">
        <v>185</v>
      </c>
      <c r="H3115" s="155"/>
      <c r="I3115" s="33" t="str">
        <f t="shared" si="917"/>
        <v>Cancel</v>
      </c>
      <c r="J3115" s="186" t="s">
        <v>669</v>
      </c>
      <c r="K3115" s="155" t="s">
        <v>307</v>
      </c>
      <c r="L3115" s="17" t="s">
        <v>67</v>
      </c>
      <c r="M3115" s="13" t="s">
        <v>60</v>
      </c>
      <c r="N3115" s="13">
        <v>1</v>
      </c>
      <c r="O3115" s="13"/>
      <c r="P3115" s="33" t="str">
        <f t="shared" si="930"/>
        <v>MAIN UNIT</v>
      </c>
      <c r="Q3115" s="13" t="s">
        <v>61</v>
      </c>
      <c r="R3115" s="13" t="s">
        <v>62</v>
      </c>
      <c r="S3115" s="13" t="s">
        <v>49</v>
      </c>
      <c r="T3115" s="13" t="s">
        <v>78</v>
      </c>
      <c r="U3115" s="13" t="s">
        <v>79</v>
      </c>
      <c r="V3115" s="13" t="s">
        <v>311</v>
      </c>
      <c r="W3115" s="13" t="s">
        <v>64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499582152.5142017</v>
      </c>
      <c r="AJ3115" s="19">
        <f t="shared" si="921"/>
        <v>59520528.679470733</v>
      </c>
      <c r="AK3115" s="20">
        <f t="shared" si="922"/>
        <v>0.11914062257814291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  <c r="AU3115" s="22" t="s">
        <v>3750</v>
      </c>
    </row>
    <row r="3116" spans="1:47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185</v>
      </c>
      <c r="F3116" s="13" t="s">
        <v>185</v>
      </c>
      <c r="G3116" s="152" t="s">
        <v>185</v>
      </c>
      <c r="H3116" s="155"/>
      <c r="I3116" s="33" t="str">
        <f t="shared" si="917"/>
        <v>Cancel</v>
      </c>
      <c r="J3116" s="186" t="s">
        <v>669</v>
      </c>
      <c r="K3116" s="155" t="s">
        <v>307</v>
      </c>
      <c r="L3116" s="17" t="s">
        <v>67</v>
      </c>
      <c r="M3116" s="13" t="s">
        <v>60</v>
      </c>
      <c r="N3116" s="13">
        <v>1</v>
      </c>
      <c r="O3116" s="13"/>
      <c r="P3116" s="33" t="str">
        <f t="shared" si="930"/>
        <v>MAIN UNIT</v>
      </c>
      <c r="Q3116" s="13" t="s">
        <v>61</v>
      </c>
      <c r="R3116" s="13" t="s">
        <v>62</v>
      </c>
      <c r="S3116" s="13" t="s">
        <v>49</v>
      </c>
      <c r="T3116" s="13" t="s">
        <v>78</v>
      </c>
      <c r="U3116" s="13" t="s">
        <v>79</v>
      </c>
      <c r="V3116" s="13" t="s">
        <v>311</v>
      </c>
      <c r="W3116" s="13" t="s">
        <v>64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499582152.5142017</v>
      </c>
      <c r="AJ3116" s="19">
        <f t="shared" si="921"/>
        <v>59520528.679470733</v>
      </c>
      <c r="AK3116" s="20">
        <f t="shared" si="922"/>
        <v>0.11914062257814291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  <c r="AU3116" s="22" t="s">
        <v>3750</v>
      </c>
    </row>
    <row r="3117" spans="1:47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53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1919</v>
      </c>
      <c r="K3117" s="155" t="s">
        <v>1920</v>
      </c>
      <c r="L3117" s="17" t="s">
        <v>92</v>
      </c>
      <c r="M3117" s="13" t="s">
        <v>60</v>
      </c>
      <c r="N3117" s="13">
        <v>1</v>
      </c>
      <c r="O3117" s="13"/>
      <c r="P3117" s="33" t="str">
        <f t="shared" si="930"/>
        <v>MAIN UNIT</v>
      </c>
      <c r="Q3117" s="13" t="s">
        <v>68</v>
      </c>
      <c r="R3117" s="13" t="s">
        <v>62</v>
      </c>
      <c r="S3117" s="13" t="s">
        <v>49</v>
      </c>
      <c r="T3117" s="13" t="s">
        <v>78</v>
      </c>
      <c r="U3117" s="13" t="s">
        <v>79</v>
      </c>
      <c r="V3117" s="13" t="s">
        <v>311</v>
      </c>
      <c r="W3117" s="13" t="s">
        <v>64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  <c r="AU3117" s="22" t="s">
        <v>3757</v>
      </c>
    </row>
    <row r="3118" spans="1:47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53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1986</v>
      </c>
      <c r="K3118" s="155" t="s">
        <v>1920</v>
      </c>
      <c r="L3118" s="17" t="s">
        <v>67</v>
      </c>
      <c r="M3118" s="13" t="s">
        <v>60</v>
      </c>
      <c r="N3118" s="13">
        <v>1</v>
      </c>
      <c r="O3118" s="13"/>
      <c r="P3118" s="33" t="str">
        <f t="shared" si="930"/>
        <v>MAIN UNIT</v>
      </c>
      <c r="Q3118" s="13" t="s">
        <v>68</v>
      </c>
      <c r="R3118" s="13" t="s">
        <v>62</v>
      </c>
      <c r="S3118" s="13" t="s">
        <v>49</v>
      </c>
      <c r="T3118" s="13" t="s">
        <v>78</v>
      </c>
      <c r="U3118" s="13" t="s">
        <v>79</v>
      </c>
      <c r="V3118" s="13" t="s">
        <v>311</v>
      </c>
      <c r="W3118" s="13" t="s">
        <v>109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  <c r="AU3118" s="22" t="s">
        <v>3751</v>
      </c>
    </row>
    <row r="3119" spans="1:47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47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937</v>
      </c>
      <c r="K3119" s="155" t="s">
        <v>938</v>
      </c>
      <c r="L3119" s="17" t="s">
        <v>67</v>
      </c>
      <c r="M3119" s="13" t="s">
        <v>60</v>
      </c>
      <c r="N3119" s="13">
        <v>1</v>
      </c>
      <c r="O3119" s="13"/>
      <c r="P3119" s="33" t="str">
        <f t="shared" si="930"/>
        <v>MAIN UNIT</v>
      </c>
      <c r="Q3119" s="13" t="s">
        <v>68</v>
      </c>
      <c r="R3119" s="13" t="s">
        <v>62</v>
      </c>
      <c r="S3119" s="13" t="s">
        <v>49</v>
      </c>
      <c r="T3119" s="13" t="s">
        <v>120</v>
      </c>
      <c r="U3119" s="13" t="s">
        <v>79</v>
      </c>
      <c r="V3119" s="13" t="s">
        <v>311</v>
      </c>
      <c r="W3119" s="13" t="s">
        <v>64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  <c r="AU3119" s="22" t="s">
        <v>3750</v>
      </c>
    </row>
    <row r="3120" spans="1:47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47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937</v>
      </c>
      <c r="K3120" s="155" t="s">
        <v>938</v>
      </c>
      <c r="L3120" s="17" t="s">
        <v>92</v>
      </c>
      <c r="M3120" s="13" t="s">
        <v>60</v>
      </c>
      <c r="N3120" s="13">
        <v>1</v>
      </c>
      <c r="O3120" s="13"/>
      <c r="P3120" s="33" t="str">
        <f t="shared" si="930"/>
        <v>MAIN UNIT</v>
      </c>
      <c r="Q3120" s="13" t="s">
        <v>68</v>
      </c>
      <c r="R3120" s="13" t="s">
        <v>62</v>
      </c>
      <c r="S3120" s="13" t="s">
        <v>49</v>
      </c>
      <c r="T3120" s="13" t="s">
        <v>120</v>
      </c>
      <c r="U3120" s="13" t="s">
        <v>79</v>
      </c>
      <c r="V3120" s="13" t="s">
        <v>311</v>
      </c>
      <c r="W3120" s="13" t="s">
        <v>64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  <c r="AU3120" s="22" t="s">
        <v>3750</v>
      </c>
    </row>
    <row r="3121" spans="1:47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185</v>
      </c>
      <c r="F3121" s="13" t="s">
        <v>185</v>
      </c>
      <c r="G3121" s="152" t="s">
        <v>1616</v>
      </c>
      <c r="H3121" s="155"/>
      <c r="I3121" s="33" t="str">
        <f t="shared" si="917"/>
        <v>Cancel</v>
      </c>
      <c r="J3121" s="186" t="s">
        <v>2083</v>
      </c>
      <c r="K3121" s="155" t="s">
        <v>938</v>
      </c>
      <c r="L3121" s="17" t="s">
        <v>67</v>
      </c>
      <c r="M3121" s="13" t="s">
        <v>60</v>
      </c>
      <c r="N3121" s="13">
        <v>1</v>
      </c>
      <c r="O3121" s="13"/>
      <c r="P3121" s="33" t="str">
        <f t="shared" si="930"/>
        <v>MAIN UNIT</v>
      </c>
      <c r="Q3121" s="13" t="s">
        <v>61</v>
      </c>
      <c r="R3121" s="13" t="s">
        <v>62</v>
      </c>
      <c r="S3121" s="13" t="s">
        <v>49</v>
      </c>
      <c r="T3121" s="13" t="s">
        <v>78</v>
      </c>
      <c r="U3121" s="13" t="s">
        <v>79</v>
      </c>
      <c r="V3121" s="13" t="s">
        <v>311</v>
      </c>
      <c r="W3121" s="13" t="s">
        <v>109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499582152.5142017</v>
      </c>
      <c r="AJ3121" s="19">
        <f t="shared" si="921"/>
        <v>59520528.679470733</v>
      </c>
      <c r="AK3121" s="20">
        <f t="shared" si="922"/>
        <v>0.11914062257814291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  <c r="AU3121" s="22" t="s">
        <v>3751</v>
      </c>
    </row>
    <row r="3122" spans="1:47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185</v>
      </c>
      <c r="F3122" s="13" t="s">
        <v>185</v>
      </c>
      <c r="G3122" s="152" t="s">
        <v>1616</v>
      </c>
      <c r="H3122" s="155"/>
      <c r="I3122" s="33" t="str">
        <f t="shared" si="917"/>
        <v>Cancel</v>
      </c>
      <c r="J3122" s="186" t="s">
        <v>2083</v>
      </c>
      <c r="K3122" s="155" t="s">
        <v>938</v>
      </c>
      <c r="L3122" s="17" t="s">
        <v>92</v>
      </c>
      <c r="M3122" s="13" t="s">
        <v>60</v>
      </c>
      <c r="N3122" s="13">
        <v>1</v>
      </c>
      <c r="O3122" s="13"/>
      <c r="P3122" s="33" t="str">
        <f t="shared" si="930"/>
        <v>MAIN UNIT</v>
      </c>
      <c r="Q3122" s="13" t="s">
        <v>61</v>
      </c>
      <c r="R3122" s="13" t="s">
        <v>62</v>
      </c>
      <c r="S3122" s="13" t="s">
        <v>49</v>
      </c>
      <c r="T3122" s="13" t="s">
        <v>78</v>
      </c>
      <c r="U3122" s="13" t="s">
        <v>79</v>
      </c>
      <c r="V3122" s="13" t="s">
        <v>311</v>
      </c>
      <c r="W3122" s="13" t="s">
        <v>109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499582152.5142017</v>
      </c>
      <c r="AJ3122" s="19">
        <f t="shared" si="921"/>
        <v>59520528.679470733</v>
      </c>
      <c r="AK3122" s="20">
        <f t="shared" si="922"/>
        <v>0.11914062257814291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  <c r="AU3122" s="22" t="s">
        <v>3751</v>
      </c>
    </row>
    <row r="3123" spans="1:47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48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1498</v>
      </c>
      <c r="K3123" s="155" t="s">
        <v>1499</v>
      </c>
      <c r="L3123" s="17" t="s">
        <v>67</v>
      </c>
      <c r="M3123" s="13" t="s">
        <v>60</v>
      </c>
      <c r="N3123" s="13">
        <v>1</v>
      </c>
      <c r="O3123" s="13"/>
      <c r="P3123" s="33" t="str">
        <f t="shared" si="930"/>
        <v>MAIN UNIT</v>
      </c>
      <c r="Q3123" s="13" t="s">
        <v>68</v>
      </c>
      <c r="R3123" s="13" t="s">
        <v>62</v>
      </c>
      <c r="S3123" s="13" t="s">
        <v>49</v>
      </c>
      <c r="T3123" s="13" t="s">
        <v>78</v>
      </c>
      <c r="U3123" s="13" t="s">
        <v>79</v>
      </c>
      <c r="V3123" s="13" t="s">
        <v>1307</v>
      </c>
      <c r="W3123" s="13" t="s">
        <v>1308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  <c r="AU3123" s="22" t="s">
        <v>3750</v>
      </c>
    </row>
    <row r="3124" spans="1:47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48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1498</v>
      </c>
      <c r="K3124" s="155" t="s">
        <v>1499</v>
      </c>
      <c r="L3124" s="17" t="s">
        <v>92</v>
      </c>
      <c r="M3124" s="13" t="s">
        <v>60</v>
      </c>
      <c r="N3124" s="13">
        <v>1</v>
      </c>
      <c r="O3124" s="13"/>
      <c r="P3124" s="33" t="str">
        <f t="shared" si="930"/>
        <v>MAIN UNIT</v>
      </c>
      <c r="Q3124" s="13" t="s">
        <v>68</v>
      </c>
      <c r="R3124" s="13" t="s">
        <v>62</v>
      </c>
      <c r="S3124" s="13" t="s">
        <v>49</v>
      </c>
      <c r="T3124" s="13" t="s">
        <v>78</v>
      </c>
      <c r="U3124" s="13" t="s">
        <v>79</v>
      </c>
      <c r="V3124" s="13" t="s">
        <v>1307</v>
      </c>
      <c r="W3124" s="13" t="s">
        <v>1308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  <c r="AU3124" s="22" t="s">
        <v>3750</v>
      </c>
    </row>
    <row r="3125" spans="1:47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53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1817</v>
      </c>
      <c r="K3125" s="155" t="s">
        <v>1818</v>
      </c>
      <c r="L3125" s="17" t="s">
        <v>92</v>
      </c>
      <c r="M3125" s="13" t="s">
        <v>60</v>
      </c>
      <c r="N3125" s="13">
        <v>1</v>
      </c>
      <c r="O3125" s="13"/>
      <c r="P3125" s="33" t="str">
        <f t="shared" si="930"/>
        <v>MAIN UNIT</v>
      </c>
      <c r="Q3125" s="13" t="s">
        <v>61</v>
      </c>
      <c r="R3125" s="13" t="s">
        <v>62</v>
      </c>
      <c r="S3125" s="13" t="s">
        <v>49</v>
      </c>
      <c r="T3125" s="13" t="s">
        <v>78</v>
      </c>
      <c r="U3125" s="13" t="s">
        <v>79</v>
      </c>
      <c r="V3125" s="13" t="s">
        <v>112</v>
      </c>
      <c r="W3125" s="13" t="s">
        <v>109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  <c r="AU3125" s="22" t="s">
        <v>3751</v>
      </c>
    </row>
    <row r="3126" spans="1:47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54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2409</v>
      </c>
      <c r="K3126" s="155" t="s">
        <v>1818</v>
      </c>
      <c r="L3126" s="17" t="s">
        <v>67</v>
      </c>
      <c r="M3126" s="13" t="s">
        <v>60</v>
      </c>
      <c r="N3126" s="13">
        <v>1</v>
      </c>
      <c r="O3126" s="13"/>
      <c r="P3126" s="33" t="str">
        <f t="shared" si="930"/>
        <v>MAIN UNIT</v>
      </c>
      <c r="Q3126" s="13" t="s">
        <v>61</v>
      </c>
      <c r="R3126" s="13" t="s">
        <v>62</v>
      </c>
      <c r="S3126" s="13" t="s">
        <v>49</v>
      </c>
      <c r="T3126" s="13" t="s">
        <v>78</v>
      </c>
      <c r="U3126" s="13" t="s">
        <v>79</v>
      </c>
      <c r="V3126" s="13" t="s">
        <v>112</v>
      </c>
      <c r="W3126" s="13" t="s">
        <v>64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  <c r="AU3126" s="22" t="s">
        <v>3757</v>
      </c>
    </row>
    <row r="3127" spans="1:47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54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2409</v>
      </c>
      <c r="K3127" s="155" t="s">
        <v>1818</v>
      </c>
      <c r="L3127" s="17" t="s">
        <v>92</v>
      </c>
      <c r="M3127" s="13" t="s">
        <v>60</v>
      </c>
      <c r="N3127" s="13">
        <v>1</v>
      </c>
      <c r="O3127" s="13"/>
      <c r="P3127" s="33" t="str">
        <f t="shared" si="930"/>
        <v>MAIN UNIT</v>
      </c>
      <c r="Q3127" s="13" t="s">
        <v>61</v>
      </c>
      <c r="R3127" s="13" t="s">
        <v>62</v>
      </c>
      <c r="S3127" s="13" t="s">
        <v>49</v>
      </c>
      <c r="T3127" s="13" t="s">
        <v>78</v>
      </c>
      <c r="U3127" s="13" t="s">
        <v>79</v>
      </c>
      <c r="V3127" s="13" t="s">
        <v>112</v>
      </c>
      <c r="W3127" s="13" t="s">
        <v>64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  <c r="AU3127" s="22" t="s">
        <v>3757</v>
      </c>
    </row>
    <row r="3128" spans="1:47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48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988</v>
      </c>
      <c r="K3128" s="155" t="s">
        <v>989</v>
      </c>
      <c r="L3128" s="17" t="s">
        <v>92</v>
      </c>
      <c r="M3128" s="13" t="s">
        <v>60</v>
      </c>
      <c r="N3128" s="13">
        <v>1</v>
      </c>
      <c r="O3128" s="13"/>
      <c r="P3128" s="33" t="str">
        <f t="shared" si="930"/>
        <v>MAIN UNIT</v>
      </c>
      <c r="Q3128" s="13" t="s">
        <v>61</v>
      </c>
      <c r="R3128" s="13" t="s">
        <v>62</v>
      </c>
      <c r="S3128" s="13" t="s">
        <v>49</v>
      </c>
      <c r="T3128" s="13" t="s">
        <v>246</v>
      </c>
      <c r="U3128" s="13" t="s">
        <v>79</v>
      </c>
      <c r="V3128" s="13" t="s">
        <v>131</v>
      </c>
      <c r="W3128" s="13" t="s">
        <v>109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  <c r="AU3128" s="22" t="s">
        <v>3752</v>
      </c>
    </row>
    <row r="3129" spans="1:47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48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988</v>
      </c>
      <c r="K3129" s="155" t="s">
        <v>989</v>
      </c>
      <c r="L3129" s="17" t="s">
        <v>92</v>
      </c>
      <c r="M3129" s="13" t="s">
        <v>60</v>
      </c>
      <c r="N3129" s="13">
        <v>1</v>
      </c>
      <c r="O3129" s="13"/>
      <c r="P3129" s="33" t="str">
        <f t="shared" si="930"/>
        <v>MAIN UNIT</v>
      </c>
      <c r="Q3129" s="13" t="s">
        <v>61</v>
      </c>
      <c r="R3129" s="13" t="s">
        <v>62</v>
      </c>
      <c r="S3129" s="13" t="s">
        <v>49</v>
      </c>
      <c r="T3129" s="13" t="s">
        <v>246</v>
      </c>
      <c r="U3129" s="13" t="s">
        <v>79</v>
      </c>
      <c r="V3129" s="13" t="s">
        <v>131</v>
      </c>
      <c r="W3129" s="13" t="s">
        <v>109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  <c r="AU3129" s="22" t="s">
        <v>3752</v>
      </c>
    </row>
    <row r="3130" spans="1:47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48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988</v>
      </c>
      <c r="K3130" s="155" t="s">
        <v>989</v>
      </c>
      <c r="L3130" s="17" t="s">
        <v>92</v>
      </c>
      <c r="M3130" s="13" t="s">
        <v>60</v>
      </c>
      <c r="N3130" s="13">
        <v>1</v>
      </c>
      <c r="O3130" s="13"/>
      <c r="P3130" s="33" t="str">
        <f t="shared" si="930"/>
        <v>MAIN UNIT</v>
      </c>
      <c r="Q3130" s="13" t="s">
        <v>61</v>
      </c>
      <c r="R3130" s="13" t="s">
        <v>62</v>
      </c>
      <c r="S3130" s="13" t="s">
        <v>49</v>
      </c>
      <c r="T3130" s="13" t="s">
        <v>246</v>
      </c>
      <c r="U3130" s="13" t="s">
        <v>79</v>
      </c>
      <c r="V3130" s="13" t="s">
        <v>131</v>
      </c>
      <c r="W3130" s="13" t="s">
        <v>109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  <c r="AU3130" s="22" t="s">
        <v>3752</v>
      </c>
    </row>
    <row r="3131" spans="1:47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48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1444</v>
      </c>
      <c r="K3131" s="155" t="s">
        <v>989</v>
      </c>
      <c r="L3131" s="17" t="s">
        <v>92</v>
      </c>
      <c r="M3131" s="13" t="s">
        <v>60</v>
      </c>
      <c r="N3131" s="13">
        <v>1</v>
      </c>
      <c r="O3131" s="13"/>
      <c r="P3131" s="33" t="str">
        <f t="shared" si="930"/>
        <v>MAIN UNIT</v>
      </c>
      <c r="Q3131" s="13" t="s">
        <v>61</v>
      </c>
      <c r="R3131" s="13" t="s">
        <v>62</v>
      </c>
      <c r="S3131" s="13" t="s">
        <v>49</v>
      </c>
      <c r="T3131" s="13" t="s">
        <v>78</v>
      </c>
      <c r="U3131" s="13" t="s">
        <v>79</v>
      </c>
      <c r="V3131" s="13" t="s">
        <v>131</v>
      </c>
      <c r="W3131" s="13" t="s">
        <v>109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  <c r="AU3131" s="22" t="s">
        <v>3752</v>
      </c>
    </row>
    <row r="3132" spans="1:47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48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1444</v>
      </c>
      <c r="K3132" s="155" t="s">
        <v>989</v>
      </c>
      <c r="L3132" s="17" t="s">
        <v>92</v>
      </c>
      <c r="M3132" s="13" t="s">
        <v>60</v>
      </c>
      <c r="N3132" s="13">
        <v>1</v>
      </c>
      <c r="O3132" s="13"/>
      <c r="P3132" s="33" t="str">
        <f t="shared" si="930"/>
        <v>MAIN UNIT</v>
      </c>
      <c r="Q3132" s="13" t="s">
        <v>61</v>
      </c>
      <c r="R3132" s="13" t="s">
        <v>62</v>
      </c>
      <c r="S3132" s="13" t="s">
        <v>49</v>
      </c>
      <c r="T3132" s="13" t="s">
        <v>78</v>
      </c>
      <c r="U3132" s="13" t="s">
        <v>79</v>
      </c>
      <c r="V3132" s="13" t="s">
        <v>131</v>
      </c>
      <c r="W3132" s="13" t="s">
        <v>109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  <c r="AU3132" s="22" t="s">
        <v>3752</v>
      </c>
    </row>
    <row r="3133" spans="1:47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53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1677</v>
      </c>
      <c r="K3133" s="155" t="s">
        <v>989</v>
      </c>
      <c r="L3133" s="17" t="s">
        <v>92</v>
      </c>
      <c r="M3133" s="13" t="s">
        <v>60</v>
      </c>
      <c r="N3133" s="13">
        <v>1</v>
      </c>
      <c r="O3133" s="13"/>
      <c r="P3133" s="33" t="str">
        <f t="shared" si="930"/>
        <v>MAIN UNIT</v>
      </c>
      <c r="Q3133" s="13" t="s">
        <v>61</v>
      </c>
      <c r="R3133" s="13" t="s">
        <v>62</v>
      </c>
      <c r="S3133" s="13" t="s">
        <v>49</v>
      </c>
      <c r="T3133" s="13" t="s">
        <v>78</v>
      </c>
      <c r="U3133" s="13" t="s">
        <v>79</v>
      </c>
      <c r="V3133" s="13" t="s">
        <v>131</v>
      </c>
      <c r="W3133" s="13" t="s">
        <v>109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  <c r="AU3133" s="22" t="s">
        <v>3752</v>
      </c>
    </row>
    <row r="3134" spans="1:47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53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1808</v>
      </c>
      <c r="K3134" s="155" t="s">
        <v>989</v>
      </c>
      <c r="L3134" s="17" t="s">
        <v>92</v>
      </c>
      <c r="M3134" s="13" t="s">
        <v>60</v>
      </c>
      <c r="N3134" s="13">
        <v>1</v>
      </c>
      <c r="O3134" s="13"/>
      <c r="P3134" s="33" t="str">
        <f t="shared" si="930"/>
        <v>MAIN UNIT</v>
      </c>
      <c r="Q3134" s="13" t="s">
        <v>61</v>
      </c>
      <c r="R3134" s="13" t="s">
        <v>62</v>
      </c>
      <c r="S3134" s="13" t="s">
        <v>49</v>
      </c>
      <c r="T3134" s="13" t="s">
        <v>78</v>
      </c>
      <c r="U3134" s="13" t="s">
        <v>79</v>
      </c>
      <c r="V3134" s="13" t="s">
        <v>131</v>
      </c>
      <c r="W3134" s="13" t="s">
        <v>109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  <c r="AU3134" s="22" t="s">
        <v>3752</v>
      </c>
    </row>
    <row r="3135" spans="1:47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53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1808</v>
      </c>
      <c r="K3135" s="155" t="s">
        <v>989</v>
      </c>
      <c r="L3135" s="17" t="s">
        <v>92</v>
      </c>
      <c r="M3135" s="13" t="s">
        <v>60</v>
      </c>
      <c r="N3135" s="13">
        <v>1</v>
      </c>
      <c r="O3135" s="13"/>
      <c r="P3135" s="33" t="str">
        <f t="shared" si="930"/>
        <v>MAIN UNIT</v>
      </c>
      <c r="Q3135" s="13" t="s">
        <v>61</v>
      </c>
      <c r="R3135" s="13" t="s">
        <v>62</v>
      </c>
      <c r="S3135" s="13" t="s">
        <v>49</v>
      </c>
      <c r="T3135" s="13" t="s">
        <v>78</v>
      </c>
      <c r="U3135" s="13" t="s">
        <v>79</v>
      </c>
      <c r="V3135" s="13" t="s">
        <v>131</v>
      </c>
      <c r="W3135" s="13" t="s">
        <v>109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  <c r="AU3135" s="22" t="s">
        <v>3752</v>
      </c>
    </row>
    <row r="3136" spans="1:47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185</v>
      </c>
      <c r="F3136" s="13" t="s">
        <v>185</v>
      </c>
      <c r="G3136" s="152" t="s">
        <v>1616</v>
      </c>
      <c r="H3136" s="155"/>
      <c r="I3136" s="33" t="str">
        <f t="shared" si="917"/>
        <v>Cancel</v>
      </c>
      <c r="J3136" s="186" t="s">
        <v>2067</v>
      </c>
      <c r="K3136" s="155" t="s">
        <v>989</v>
      </c>
      <c r="L3136" s="17" t="s">
        <v>92</v>
      </c>
      <c r="M3136" s="13" t="s">
        <v>60</v>
      </c>
      <c r="N3136" s="13">
        <v>1</v>
      </c>
      <c r="O3136" s="13"/>
      <c r="P3136" s="33" t="str">
        <f t="shared" si="930"/>
        <v>MAIN UNIT</v>
      </c>
      <c r="Q3136" s="13" t="s">
        <v>61</v>
      </c>
      <c r="R3136" s="13" t="s">
        <v>62</v>
      </c>
      <c r="S3136" s="13" t="s">
        <v>49</v>
      </c>
      <c r="T3136" s="13" t="s">
        <v>78</v>
      </c>
      <c r="U3136" s="13" t="s">
        <v>79</v>
      </c>
      <c r="V3136" s="13" t="s">
        <v>131</v>
      </c>
      <c r="W3136" s="13" t="s">
        <v>109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499582152.5142017</v>
      </c>
      <c r="AJ3136" s="19">
        <f t="shared" si="921"/>
        <v>59520528.679470733</v>
      </c>
      <c r="AK3136" s="20">
        <f t="shared" si="922"/>
        <v>0.11914062257814291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  <c r="AU3136" s="22" t="s">
        <v>3240</v>
      </c>
    </row>
    <row r="3137" spans="1:47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185</v>
      </c>
      <c r="F3137" s="13" t="s">
        <v>185</v>
      </c>
      <c r="G3137" s="152" t="s">
        <v>1616</v>
      </c>
      <c r="H3137" s="155"/>
      <c r="I3137" s="33" t="str">
        <f t="shared" si="917"/>
        <v>Cancel</v>
      </c>
      <c r="J3137" s="186" t="s">
        <v>2067</v>
      </c>
      <c r="K3137" s="155" t="s">
        <v>989</v>
      </c>
      <c r="L3137" s="17" t="s">
        <v>92</v>
      </c>
      <c r="M3137" s="13" t="s">
        <v>60</v>
      </c>
      <c r="N3137" s="13">
        <v>1</v>
      </c>
      <c r="O3137" s="13"/>
      <c r="P3137" s="33" t="str">
        <f t="shared" si="930"/>
        <v>MAIN UNIT</v>
      </c>
      <c r="Q3137" s="13" t="s">
        <v>61</v>
      </c>
      <c r="R3137" s="13" t="s">
        <v>62</v>
      </c>
      <c r="S3137" s="13" t="s">
        <v>49</v>
      </c>
      <c r="T3137" s="13" t="s">
        <v>78</v>
      </c>
      <c r="U3137" s="13" t="s">
        <v>79</v>
      </c>
      <c r="V3137" s="13" t="s">
        <v>131</v>
      </c>
      <c r="W3137" s="13" t="s">
        <v>109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499582152.5142017</v>
      </c>
      <c r="AJ3137" s="19">
        <f t="shared" si="921"/>
        <v>59520528.679470733</v>
      </c>
      <c r="AK3137" s="20">
        <f t="shared" si="922"/>
        <v>0.11914062257814291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  <c r="AU3137" s="22" t="s">
        <v>3240</v>
      </c>
    </row>
    <row r="3138" spans="1:47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185</v>
      </c>
      <c r="F3138" s="13" t="s">
        <v>185</v>
      </c>
      <c r="G3138" s="152" t="s">
        <v>1616</v>
      </c>
      <c r="H3138" s="155"/>
      <c r="I3138" s="33" t="str">
        <f t="shared" si="917"/>
        <v>Cancel</v>
      </c>
      <c r="J3138" s="186" t="s">
        <v>2067</v>
      </c>
      <c r="K3138" s="155" t="s">
        <v>989</v>
      </c>
      <c r="L3138" s="17" t="s">
        <v>92</v>
      </c>
      <c r="M3138" s="13" t="s">
        <v>60</v>
      </c>
      <c r="N3138" s="13">
        <v>1</v>
      </c>
      <c r="O3138" s="13"/>
      <c r="P3138" s="33" t="str">
        <f t="shared" si="930"/>
        <v>MAIN UNIT</v>
      </c>
      <c r="Q3138" s="13" t="s">
        <v>61</v>
      </c>
      <c r="R3138" s="13" t="s">
        <v>62</v>
      </c>
      <c r="S3138" s="13" t="s">
        <v>49</v>
      </c>
      <c r="T3138" s="13" t="s">
        <v>78</v>
      </c>
      <c r="U3138" s="13" t="s">
        <v>79</v>
      </c>
      <c r="V3138" s="13" t="s">
        <v>131</v>
      </c>
      <c r="W3138" s="13" t="s">
        <v>109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499582152.5142017</v>
      </c>
      <c r="AJ3138" s="19">
        <f t="shared" si="921"/>
        <v>59520528.679470733</v>
      </c>
      <c r="AK3138" s="20">
        <f t="shared" si="922"/>
        <v>0.11914062257814291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  <c r="AU3138" s="22" t="s">
        <v>3240</v>
      </c>
    </row>
    <row r="3139" spans="1:47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185</v>
      </c>
      <c r="F3139" s="13" t="s">
        <v>185</v>
      </c>
      <c r="G3139" s="152" t="s">
        <v>1616</v>
      </c>
      <c r="H3139" s="155"/>
      <c r="I3139" s="33" t="str">
        <f t="shared" si="917"/>
        <v>Cancel</v>
      </c>
      <c r="J3139" s="186" t="s">
        <v>2067</v>
      </c>
      <c r="K3139" s="155" t="s">
        <v>989</v>
      </c>
      <c r="L3139" s="17" t="s">
        <v>92</v>
      </c>
      <c r="M3139" s="13" t="s">
        <v>60</v>
      </c>
      <c r="N3139" s="13">
        <v>1</v>
      </c>
      <c r="O3139" s="13"/>
      <c r="P3139" s="33" t="str">
        <f t="shared" si="930"/>
        <v>MAIN UNIT</v>
      </c>
      <c r="Q3139" s="13" t="s">
        <v>61</v>
      </c>
      <c r="R3139" s="13" t="s">
        <v>62</v>
      </c>
      <c r="S3139" s="13" t="s">
        <v>49</v>
      </c>
      <c r="T3139" s="13" t="s">
        <v>78</v>
      </c>
      <c r="U3139" s="13" t="s">
        <v>79</v>
      </c>
      <c r="V3139" s="13" t="s">
        <v>131</v>
      </c>
      <c r="W3139" s="13" t="s">
        <v>109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499582152.5142017</v>
      </c>
      <c r="AJ3139" s="19">
        <f t="shared" si="921"/>
        <v>59520528.679470733</v>
      </c>
      <c r="AK3139" s="20">
        <f t="shared" si="922"/>
        <v>0.11914062257814291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  <c r="AU3139" s="22" t="s">
        <v>3240</v>
      </c>
    </row>
    <row r="3140" spans="1:47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48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2886</v>
      </c>
      <c r="K3140" s="155" t="s">
        <v>989</v>
      </c>
      <c r="L3140" s="17" t="s">
        <v>2831</v>
      </c>
      <c r="M3140" s="13" t="s">
        <v>2832</v>
      </c>
      <c r="N3140" s="13">
        <v>1</v>
      </c>
      <c r="O3140" s="13"/>
      <c r="P3140" s="33" t="str">
        <f t="shared" si="930"/>
        <v>MAIN UNIT</v>
      </c>
      <c r="Q3140" s="13" t="s">
        <v>61</v>
      </c>
      <c r="R3140" s="13" t="s">
        <v>2055</v>
      </c>
      <c r="S3140" s="13" t="s">
        <v>49</v>
      </c>
      <c r="T3140" s="13" t="s">
        <v>246</v>
      </c>
      <c r="U3140" s="13" t="s">
        <v>79</v>
      </c>
      <c r="V3140" s="13" t="s">
        <v>2779</v>
      </c>
      <c r="W3140" s="13" t="s">
        <v>901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  <c r="AU3140" s="22" t="s">
        <v>3752</v>
      </c>
    </row>
    <row r="3141" spans="1:47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48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2887</v>
      </c>
      <c r="K3141" s="155" t="s">
        <v>989</v>
      </c>
      <c r="L3141" s="17" t="s">
        <v>2780</v>
      </c>
      <c r="M3141" s="13" t="s">
        <v>60</v>
      </c>
      <c r="N3141" s="13">
        <v>1</v>
      </c>
      <c r="O3141" s="13"/>
      <c r="P3141" s="33" t="str">
        <f t="shared" si="930"/>
        <v>MAIN UNIT</v>
      </c>
      <c r="Q3141" s="13" t="s">
        <v>61</v>
      </c>
      <c r="R3141" s="13" t="s">
        <v>2055</v>
      </c>
      <c r="S3141" s="13" t="s">
        <v>49</v>
      </c>
      <c r="T3141" s="13" t="s">
        <v>246</v>
      </c>
      <c r="U3141" s="13" t="s">
        <v>79</v>
      </c>
      <c r="V3141" s="13" t="s">
        <v>2794</v>
      </c>
      <c r="W3141" s="13" t="s">
        <v>109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  <c r="AU3141" s="22" t="s">
        <v>3752</v>
      </c>
    </row>
    <row r="3142" spans="1:47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48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2888</v>
      </c>
      <c r="K3142" s="155" t="s">
        <v>989</v>
      </c>
      <c r="L3142" s="17" t="s">
        <v>2802</v>
      </c>
      <c r="M3142" s="13" t="s">
        <v>2607</v>
      </c>
      <c r="N3142" s="13">
        <v>1</v>
      </c>
      <c r="O3142" s="13"/>
      <c r="P3142" s="33" t="str">
        <f t="shared" si="930"/>
        <v>MAIN UNIT</v>
      </c>
      <c r="Q3142" s="13" t="s">
        <v>61</v>
      </c>
      <c r="R3142" s="13" t="s">
        <v>2055</v>
      </c>
      <c r="S3142" s="13" t="s">
        <v>49</v>
      </c>
      <c r="T3142" s="13" t="s">
        <v>246</v>
      </c>
      <c r="U3142" s="13" t="s">
        <v>79</v>
      </c>
      <c r="V3142" s="13" t="s">
        <v>2779</v>
      </c>
      <c r="W3142" s="13" t="s">
        <v>901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  <c r="AU3142" s="22" t="s">
        <v>3752</v>
      </c>
    </row>
    <row r="3143" spans="1:47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48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2926</v>
      </c>
      <c r="K3143" s="155" t="s">
        <v>989</v>
      </c>
      <c r="L3143" s="17" t="s">
        <v>2927</v>
      </c>
      <c r="M3143" s="13" t="s">
        <v>2832</v>
      </c>
      <c r="N3143" s="13">
        <v>1</v>
      </c>
      <c r="O3143" s="13"/>
      <c r="P3143" s="33" t="str">
        <f t="shared" si="930"/>
        <v>MAIN UNIT</v>
      </c>
      <c r="Q3143" s="13" t="s">
        <v>61</v>
      </c>
      <c r="R3143" s="13" t="s">
        <v>2055</v>
      </c>
      <c r="S3143" s="13" t="s">
        <v>49</v>
      </c>
      <c r="T3143" s="13" t="s">
        <v>78</v>
      </c>
      <c r="U3143" s="13" t="s">
        <v>79</v>
      </c>
      <c r="V3143" s="13" t="s">
        <v>2856</v>
      </c>
      <c r="W3143" s="13" t="s">
        <v>901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  <c r="AU3143" s="22" t="s">
        <v>3752</v>
      </c>
    </row>
    <row r="3144" spans="1:47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48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2928</v>
      </c>
      <c r="K3144" s="155" t="s">
        <v>989</v>
      </c>
      <c r="L3144" s="17" t="s">
        <v>2780</v>
      </c>
      <c r="M3144" s="13" t="s">
        <v>60</v>
      </c>
      <c r="N3144" s="13">
        <v>1</v>
      </c>
      <c r="O3144" s="13"/>
      <c r="P3144" s="33" t="str">
        <f t="shared" si="930"/>
        <v>MAIN UNIT</v>
      </c>
      <c r="Q3144" s="13" t="s">
        <v>61</v>
      </c>
      <c r="R3144" s="13" t="s">
        <v>2055</v>
      </c>
      <c r="S3144" s="13" t="s">
        <v>49</v>
      </c>
      <c r="T3144" s="13" t="s">
        <v>78</v>
      </c>
      <c r="U3144" s="13" t="s">
        <v>79</v>
      </c>
      <c r="V3144" s="13" t="s">
        <v>2856</v>
      </c>
      <c r="W3144" s="13" t="s">
        <v>109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  <c r="AU3144" s="22" t="s">
        <v>3752</v>
      </c>
    </row>
    <row r="3145" spans="1:47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48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2929</v>
      </c>
      <c r="K3145" s="155" t="s">
        <v>989</v>
      </c>
      <c r="L3145" s="17" t="s">
        <v>2802</v>
      </c>
      <c r="M3145" s="13" t="s">
        <v>2607</v>
      </c>
      <c r="N3145" s="13">
        <v>1</v>
      </c>
      <c r="O3145" s="13"/>
      <c r="P3145" s="33" t="str">
        <f t="shared" si="930"/>
        <v>MAIN UNIT</v>
      </c>
      <c r="Q3145" s="13" t="s">
        <v>61</v>
      </c>
      <c r="R3145" s="13" t="s">
        <v>2055</v>
      </c>
      <c r="S3145" s="13" t="s">
        <v>49</v>
      </c>
      <c r="T3145" s="13" t="s">
        <v>78</v>
      </c>
      <c r="U3145" s="13" t="s">
        <v>79</v>
      </c>
      <c r="V3145" s="13" t="s">
        <v>2856</v>
      </c>
      <c r="W3145" s="13" t="s">
        <v>901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  <c r="AU3145" s="22" t="s">
        <v>3752</v>
      </c>
    </row>
    <row r="3146" spans="1:47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53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2949</v>
      </c>
      <c r="K3146" s="155" t="s">
        <v>989</v>
      </c>
      <c r="L3146" s="17" t="s">
        <v>2620</v>
      </c>
      <c r="M3146" s="13" t="s">
        <v>60</v>
      </c>
      <c r="N3146" s="13">
        <v>1</v>
      </c>
      <c r="O3146" s="13"/>
      <c r="P3146" s="33" t="str">
        <f t="shared" si="930"/>
        <v>MAIN UNIT</v>
      </c>
      <c r="Q3146" s="13" t="s">
        <v>61</v>
      </c>
      <c r="R3146" s="13" t="s">
        <v>2055</v>
      </c>
      <c r="S3146" s="13" t="s">
        <v>49</v>
      </c>
      <c r="T3146" s="13" t="s">
        <v>246</v>
      </c>
      <c r="U3146" s="13" t="s">
        <v>2056</v>
      </c>
      <c r="V3146" s="13" t="s">
        <v>2856</v>
      </c>
      <c r="W3146" s="13" t="s">
        <v>109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  <c r="AU3146" s="22" t="s">
        <v>3752</v>
      </c>
    </row>
    <row r="3147" spans="1:47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53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2959</v>
      </c>
      <c r="K3147" s="155" t="s">
        <v>989</v>
      </c>
      <c r="L3147" s="17" t="s">
        <v>2960</v>
      </c>
      <c r="M3147" s="13" t="s">
        <v>377</v>
      </c>
      <c r="N3147" s="13">
        <v>1</v>
      </c>
      <c r="O3147" s="13"/>
      <c r="P3147" s="33" t="str">
        <f t="shared" si="930"/>
        <v>MAIN UNIT</v>
      </c>
      <c r="Q3147" s="13" t="s">
        <v>61</v>
      </c>
      <c r="R3147" s="13" t="s">
        <v>2055</v>
      </c>
      <c r="S3147" s="13" t="s">
        <v>49</v>
      </c>
      <c r="T3147" s="13" t="s">
        <v>78</v>
      </c>
      <c r="U3147" s="13" t="s">
        <v>79</v>
      </c>
      <c r="V3147" s="13" t="s">
        <v>2856</v>
      </c>
      <c r="W3147" s="13" t="s">
        <v>2507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  <c r="AU3147" s="22" t="s">
        <v>3752</v>
      </c>
    </row>
    <row r="3148" spans="1:47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53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2968</v>
      </c>
      <c r="K3148" s="155" t="s">
        <v>989</v>
      </c>
      <c r="L3148" s="17" t="s">
        <v>2906</v>
      </c>
      <c r="M3148" s="13" t="s">
        <v>2054</v>
      </c>
      <c r="N3148" s="13">
        <v>1</v>
      </c>
      <c r="O3148" s="13"/>
      <c r="P3148" s="33" t="str">
        <f t="shared" si="930"/>
        <v>MAIN UNIT</v>
      </c>
      <c r="Q3148" s="13" t="s">
        <v>61</v>
      </c>
      <c r="R3148" s="13" t="s">
        <v>2055</v>
      </c>
      <c r="S3148" s="13" t="s">
        <v>49</v>
      </c>
      <c r="T3148" s="13" t="s">
        <v>246</v>
      </c>
      <c r="U3148" s="13" t="s">
        <v>79</v>
      </c>
      <c r="V3148" s="13" t="s">
        <v>2856</v>
      </c>
      <c r="W3148" s="13" t="s">
        <v>901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  <c r="AU3148" s="22" t="s">
        <v>3752</v>
      </c>
    </row>
    <row r="3149" spans="1:47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3172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3490</v>
      </c>
      <c r="K3149" s="29" t="s">
        <v>3094</v>
      </c>
      <c r="L3149" s="17" t="s">
        <v>67</v>
      </c>
      <c r="M3149" s="13" t="s">
        <v>60</v>
      </c>
      <c r="N3149" s="13">
        <v>1</v>
      </c>
      <c r="O3149" s="22"/>
      <c r="P3149" s="202" t="str">
        <f t="shared" si="930"/>
        <v>MAIN UNIT</v>
      </c>
      <c r="Q3149" s="22" t="s">
        <v>61</v>
      </c>
      <c r="R3149" s="22" t="s">
        <v>62</v>
      </c>
      <c r="S3149" s="22" t="s">
        <v>49</v>
      </c>
      <c r="T3149" s="22" t="s">
        <v>78</v>
      </c>
      <c r="U3149" s="22" t="s">
        <v>78</v>
      </c>
      <c r="V3149" s="22" t="s">
        <v>3095</v>
      </c>
      <c r="W3149" s="22" t="s">
        <v>109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  <c r="AU3149" s="22" t="s">
        <v>3751</v>
      </c>
    </row>
    <row r="3150" spans="1:47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3172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3493</v>
      </c>
      <c r="K3150" s="29" t="s">
        <v>3494</v>
      </c>
      <c r="L3150" s="17" t="s">
        <v>67</v>
      </c>
      <c r="M3150" s="13" t="s">
        <v>60</v>
      </c>
      <c r="N3150" s="13">
        <v>1</v>
      </c>
      <c r="O3150" s="22"/>
      <c r="P3150" s="202" t="str">
        <f t="shared" si="930"/>
        <v>MAIN UNIT</v>
      </c>
      <c r="Q3150" s="22" t="s">
        <v>61</v>
      </c>
      <c r="R3150" s="22" t="s">
        <v>62</v>
      </c>
      <c r="S3150" s="22" t="s">
        <v>49</v>
      </c>
      <c r="T3150" s="22" t="s">
        <v>78</v>
      </c>
      <c r="U3150" s="22" t="s">
        <v>464</v>
      </c>
      <c r="V3150" s="22" t="s">
        <v>131</v>
      </c>
      <c r="W3150" s="22" t="s">
        <v>64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  <c r="AU3150" s="22" t="s">
        <v>3757</v>
      </c>
    </row>
    <row r="3151" spans="1:47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3172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3493</v>
      </c>
      <c r="K3151" s="29" t="s">
        <v>3494</v>
      </c>
      <c r="L3151" s="17" t="s">
        <v>67</v>
      </c>
      <c r="M3151" s="13" t="s">
        <v>60</v>
      </c>
      <c r="N3151" s="13">
        <v>1</v>
      </c>
      <c r="O3151" s="22"/>
      <c r="P3151" s="202" t="str">
        <f t="shared" si="930"/>
        <v>MAIN UNIT</v>
      </c>
      <c r="Q3151" s="22" t="s">
        <v>61</v>
      </c>
      <c r="R3151" s="22" t="s">
        <v>62</v>
      </c>
      <c r="S3151" s="22" t="s">
        <v>49</v>
      </c>
      <c r="T3151" s="22" t="s">
        <v>78</v>
      </c>
      <c r="U3151" s="22" t="s">
        <v>464</v>
      </c>
      <c r="V3151" s="22" t="s">
        <v>131</v>
      </c>
      <c r="W3151" s="22" t="s">
        <v>64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  <c r="AU3151" s="22" t="s">
        <v>3757</v>
      </c>
    </row>
    <row r="3152" spans="1:47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3172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3495</v>
      </c>
      <c r="K3152" s="29" t="s">
        <v>3375</v>
      </c>
      <c r="L3152" s="17" t="s">
        <v>67</v>
      </c>
      <c r="M3152" s="13" t="s">
        <v>60</v>
      </c>
      <c r="N3152" s="13">
        <v>1</v>
      </c>
      <c r="O3152" s="22"/>
      <c r="P3152" s="202" t="str">
        <f t="shared" si="930"/>
        <v>MAIN UNIT</v>
      </c>
      <c r="Q3152" s="22" t="s">
        <v>61</v>
      </c>
      <c r="R3152" s="22" t="s">
        <v>62</v>
      </c>
      <c r="S3152" s="22" t="s">
        <v>49</v>
      </c>
      <c r="T3152" s="22" t="s">
        <v>78</v>
      </c>
      <c r="U3152" s="22" t="s">
        <v>78</v>
      </c>
      <c r="V3152" s="22" t="s">
        <v>112</v>
      </c>
      <c r="W3152" s="22" t="s">
        <v>109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  <c r="AU3152" s="22" t="s">
        <v>3751</v>
      </c>
    </row>
    <row r="3153" spans="1:47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3172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3491</v>
      </c>
      <c r="K3153" s="29" t="s">
        <v>3492</v>
      </c>
      <c r="L3153" s="17" t="s">
        <v>92</v>
      </c>
      <c r="M3153" s="13" t="s">
        <v>60</v>
      </c>
      <c r="N3153" s="13">
        <v>1</v>
      </c>
      <c r="O3153" s="22"/>
      <c r="P3153" s="202" t="str">
        <f t="shared" si="930"/>
        <v>MAIN UNIT</v>
      </c>
      <c r="Q3153" s="22" t="s">
        <v>68</v>
      </c>
      <c r="R3153" s="22" t="s">
        <v>62</v>
      </c>
      <c r="S3153" s="22" t="s">
        <v>49</v>
      </c>
      <c r="T3153" s="22" t="s">
        <v>78</v>
      </c>
      <c r="U3153" s="22" t="s">
        <v>78</v>
      </c>
      <c r="V3153" s="22" t="s">
        <v>121</v>
      </c>
      <c r="W3153" s="22" t="s">
        <v>109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  <c r="AU3153" s="22" t="s">
        <v>3751</v>
      </c>
    </row>
    <row r="3154" spans="1:47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3172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3491</v>
      </c>
      <c r="K3154" s="29" t="s">
        <v>3492</v>
      </c>
      <c r="L3154" s="17" t="s">
        <v>92</v>
      </c>
      <c r="M3154" s="13" t="s">
        <v>60</v>
      </c>
      <c r="N3154" s="13">
        <v>1</v>
      </c>
      <c r="O3154" s="22"/>
      <c r="P3154" s="202" t="str">
        <f t="shared" si="930"/>
        <v>MAIN UNIT</v>
      </c>
      <c r="Q3154" s="22" t="s">
        <v>68</v>
      </c>
      <c r="R3154" s="22" t="s">
        <v>62</v>
      </c>
      <c r="S3154" s="22" t="s">
        <v>49</v>
      </c>
      <c r="T3154" s="22" t="s">
        <v>78</v>
      </c>
      <c r="U3154" s="22" t="s">
        <v>78</v>
      </c>
      <c r="V3154" s="22" t="s">
        <v>121</v>
      </c>
      <c r="W3154" s="22" t="s">
        <v>109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  <c r="AU3154" s="22" t="s">
        <v>3751</v>
      </c>
    </row>
    <row r="3155" spans="1:47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3172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3513</v>
      </c>
      <c r="K3155" s="29" t="s">
        <v>2022</v>
      </c>
      <c r="L3155" s="17" t="s">
        <v>92</v>
      </c>
      <c r="M3155" s="13" t="s">
        <v>60</v>
      </c>
      <c r="N3155" s="13">
        <v>1</v>
      </c>
      <c r="O3155" s="22"/>
      <c r="P3155" s="202" t="str">
        <f t="shared" si="930"/>
        <v>MAIN UNIT</v>
      </c>
      <c r="Q3155" s="22" t="s">
        <v>61</v>
      </c>
      <c r="R3155" s="22" t="s">
        <v>62</v>
      </c>
      <c r="S3155" s="22" t="s">
        <v>49</v>
      </c>
      <c r="T3155" s="22" t="s">
        <v>78</v>
      </c>
      <c r="U3155" s="22" t="s">
        <v>78</v>
      </c>
      <c r="V3155" s="22" t="s">
        <v>311</v>
      </c>
      <c r="W3155" s="22" t="s">
        <v>64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  <c r="AU3155" s="22" t="s">
        <v>3757</v>
      </c>
    </row>
    <row r="3156" spans="1:47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3172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3513</v>
      </c>
      <c r="K3156" s="29" t="s">
        <v>2022</v>
      </c>
      <c r="L3156" s="17" t="s">
        <v>92</v>
      </c>
      <c r="M3156" s="13" t="s">
        <v>60</v>
      </c>
      <c r="N3156" s="13">
        <v>1</v>
      </c>
      <c r="O3156" s="22"/>
      <c r="P3156" s="202" t="str">
        <f t="shared" si="930"/>
        <v>MAIN UNIT</v>
      </c>
      <c r="Q3156" s="22" t="s">
        <v>61</v>
      </c>
      <c r="R3156" s="22" t="s">
        <v>62</v>
      </c>
      <c r="S3156" s="22" t="s">
        <v>49</v>
      </c>
      <c r="T3156" s="22" t="s">
        <v>78</v>
      </c>
      <c r="U3156" s="22" t="s">
        <v>78</v>
      </c>
      <c r="V3156" s="22" t="s">
        <v>311</v>
      </c>
      <c r="W3156" s="22" t="s">
        <v>64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  <c r="AU3156" s="22" t="s">
        <v>3757</v>
      </c>
    </row>
    <row r="3157" spans="1:47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56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2797</v>
      </c>
      <c r="K3157" s="155" t="s">
        <v>2798</v>
      </c>
      <c r="L3157" s="17" t="s">
        <v>2778</v>
      </c>
      <c r="M3157" s="13" t="s">
        <v>2607</v>
      </c>
      <c r="N3157" s="13">
        <v>2</v>
      </c>
      <c r="O3157" s="13"/>
      <c r="P3157" s="33" t="str">
        <f t="shared" si="930"/>
        <v>MAIN UNIT</v>
      </c>
      <c r="Q3157" s="13" t="s">
        <v>61</v>
      </c>
      <c r="R3157" s="13" t="s">
        <v>2055</v>
      </c>
      <c r="S3157" s="13" t="s">
        <v>51</v>
      </c>
      <c r="T3157" s="13" t="s">
        <v>992</v>
      </c>
      <c r="U3157" s="13" t="s">
        <v>149</v>
      </c>
      <c r="V3157" s="13" t="s">
        <v>150</v>
      </c>
      <c r="W3157" s="13" t="s">
        <v>901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2799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  <c r="AU3157" s="22" t="s">
        <v>3240</v>
      </c>
    </row>
    <row r="3158" spans="1:47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41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2822</v>
      </c>
      <c r="K3158" s="155" t="s">
        <v>2798</v>
      </c>
      <c r="L3158" s="17" t="s">
        <v>2778</v>
      </c>
      <c r="M3158" s="13" t="s">
        <v>2607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61</v>
      </c>
      <c r="R3158" s="13" t="s">
        <v>2055</v>
      </c>
      <c r="S3158" s="13" t="s">
        <v>51</v>
      </c>
      <c r="T3158" s="13" t="s">
        <v>992</v>
      </c>
      <c r="U3158" s="13" t="s">
        <v>149</v>
      </c>
      <c r="V3158" s="13" t="s">
        <v>507</v>
      </c>
      <c r="W3158" s="13" t="s">
        <v>901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  <c r="AU3158" s="22" t="s">
        <v>3240</v>
      </c>
    </row>
    <row r="3159" spans="1:47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41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2823</v>
      </c>
      <c r="K3159" s="155" t="s">
        <v>2798</v>
      </c>
      <c r="L3159" s="17" t="s">
        <v>2778</v>
      </c>
      <c r="M3159" s="13" t="s">
        <v>2607</v>
      </c>
      <c r="N3159" s="13">
        <v>1</v>
      </c>
      <c r="O3159" s="13"/>
      <c r="P3159" s="33" t="str">
        <f t="shared" si="949"/>
        <v>MAIN UNIT</v>
      </c>
      <c r="Q3159" s="13" t="s">
        <v>61</v>
      </c>
      <c r="R3159" s="13" t="s">
        <v>2055</v>
      </c>
      <c r="S3159" s="13" t="s">
        <v>51</v>
      </c>
      <c r="T3159" s="13" t="s">
        <v>992</v>
      </c>
      <c r="U3159" s="13" t="s">
        <v>149</v>
      </c>
      <c r="V3159" s="13" t="s">
        <v>507</v>
      </c>
      <c r="W3159" s="13" t="s">
        <v>901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  <c r="AU3159" s="22" t="s">
        <v>3240</v>
      </c>
    </row>
    <row r="3160" spans="1:47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48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2909</v>
      </c>
      <c r="K3160" s="155" t="s">
        <v>2798</v>
      </c>
      <c r="L3160" s="17" t="s">
        <v>2778</v>
      </c>
      <c r="M3160" s="13" t="s">
        <v>2607</v>
      </c>
      <c r="N3160" s="13">
        <v>1</v>
      </c>
      <c r="O3160" s="13"/>
      <c r="P3160" s="33" t="str">
        <f t="shared" si="949"/>
        <v>MAIN UNIT</v>
      </c>
      <c r="Q3160" s="13" t="s">
        <v>61</v>
      </c>
      <c r="R3160" s="13" t="s">
        <v>2055</v>
      </c>
      <c r="S3160" s="13" t="s">
        <v>51</v>
      </c>
      <c r="T3160" s="13" t="s">
        <v>992</v>
      </c>
      <c r="U3160" s="13" t="s">
        <v>149</v>
      </c>
      <c r="V3160" s="13" t="s">
        <v>2833</v>
      </c>
      <c r="W3160" s="13" t="s">
        <v>901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  <c r="AU3160" s="22" t="s">
        <v>3240</v>
      </c>
    </row>
    <row r="3161" spans="1:47" s="12" customFormat="1">
      <c r="A3161" s="33" t="str">
        <f t="shared" si="934"/>
        <v/>
      </c>
      <c r="B3161" s="152" t="s">
        <v>2584</v>
      </c>
      <c r="C3161" s="152" t="s">
        <v>2584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2584</v>
      </c>
      <c r="G3161" s="152" t="s">
        <v>2584</v>
      </c>
      <c r="H3161" s="155"/>
      <c r="I3161" s="33" t="str">
        <f t="shared" si="936"/>
        <v>TBA</v>
      </c>
      <c r="J3161" s="186" t="s">
        <v>2584</v>
      </c>
      <c r="K3161" s="155" t="s">
        <v>2608</v>
      </c>
      <c r="L3161" s="17" t="s">
        <v>2609</v>
      </c>
      <c r="M3161" s="13" t="s">
        <v>2607</v>
      </c>
      <c r="N3161" s="13">
        <v>2</v>
      </c>
      <c r="O3161" s="13"/>
      <c r="P3161" s="33" t="str">
        <f t="shared" si="949"/>
        <v>MAIN UNIT</v>
      </c>
      <c r="Q3161" s="13" t="s">
        <v>61</v>
      </c>
      <c r="R3161" s="13" t="s">
        <v>2055</v>
      </c>
      <c r="S3161" s="13" t="s">
        <v>51</v>
      </c>
      <c r="T3161" s="13" t="s">
        <v>992</v>
      </c>
      <c r="U3161" s="13" t="s">
        <v>149</v>
      </c>
      <c r="V3161" s="13" t="s">
        <v>507</v>
      </c>
      <c r="W3161" s="13" t="s">
        <v>64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25672271.628318585</v>
      </c>
      <c r="AJ3161" s="19">
        <f t="shared" si="940"/>
        <v>3011547.4803982303</v>
      </c>
      <c r="AK3161" s="20">
        <f t="shared" si="941"/>
        <v>0.11730740169780109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  <c r="AU3161" s="22" t="s">
        <v>3240</v>
      </c>
    </row>
    <row r="3162" spans="1:47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54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2608</v>
      </c>
      <c r="L3162" s="17" t="s">
        <v>2609</v>
      </c>
      <c r="M3162" s="13" t="s">
        <v>2607</v>
      </c>
      <c r="N3162" s="13">
        <v>1</v>
      </c>
      <c r="O3162" s="13"/>
      <c r="P3162" s="33" t="str">
        <f t="shared" si="949"/>
        <v>MAIN UNIT</v>
      </c>
      <c r="Q3162" s="13" t="s">
        <v>61</v>
      </c>
      <c r="R3162" s="13" t="s">
        <v>2055</v>
      </c>
      <c r="S3162" s="13" t="s">
        <v>51</v>
      </c>
      <c r="T3162" s="13" t="s">
        <v>992</v>
      </c>
      <c r="U3162" s="13" t="s">
        <v>149</v>
      </c>
      <c r="V3162" s="13" t="s">
        <v>954</v>
      </c>
      <c r="W3162" s="13" t="s">
        <v>901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  <c r="AU3162" s="22" t="s">
        <v>3240</v>
      </c>
    </row>
    <row r="3163" spans="1:47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2608</v>
      </c>
      <c r="L3163" s="17" t="s">
        <v>2778</v>
      </c>
      <c r="M3163" s="13" t="s">
        <v>2607</v>
      </c>
      <c r="N3163" s="13">
        <v>1</v>
      </c>
      <c r="O3163" s="13"/>
      <c r="P3163" s="33" t="str">
        <f t="shared" si="949"/>
        <v>MAIN UNIT</v>
      </c>
      <c r="Q3163" s="13" t="s">
        <v>61</v>
      </c>
      <c r="R3163" s="13" t="s">
        <v>2055</v>
      </c>
      <c r="S3163" s="13" t="s">
        <v>51</v>
      </c>
      <c r="T3163" s="13" t="s">
        <v>992</v>
      </c>
      <c r="U3163" s="13" t="s">
        <v>149</v>
      </c>
      <c r="V3163" s="13" t="s">
        <v>507</v>
      </c>
      <c r="W3163" s="13" t="s">
        <v>901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  <c r="AU3163" s="22" t="s">
        <v>3240</v>
      </c>
    </row>
    <row r="3164" spans="1:47" s="12" customFormat="1">
      <c r="A3164" s="33" t="str">
        <f t="shared" si="934"/>
        <v>cancel</v>
      </c>
      <c r="B3164" s="152"/>
      <c r="C3164" s="152" t="s">
        <v>185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185</v>
      </c>
      <c r="G3164" s="152" t="s">
        <v>185</v>
      </c>
      <c r="H3164" s="155"/>
      <c r="I3164" s="33" t="str">
        <f t="shared" si="936"/>
        <v>Cancel</v>
      </c>
      <c r="J3164" s="186" t="s">
        <v>185</v>
      </c>
      <c r="K3164" s="155" t="s">
        <v>2608</v>
      </c>
      <c r="L3164" s="17" t="s">
        <v>2606</v>
      </c>
      <c r="M3164" s="13" t="s">
        <v>2607</v>
      </c>
      <c r="N3164" s="13">
        <v>1</v>
      </c>
      <c r="O3164" s="13"/>
      <c r="P3164" s="33" t="str">
        <f t="shared" si="949"/>
        <v>MAIN UNIT</v>
      </c>
      <c r="Q3164" s="13" t="s">
        <v>61</v>
      </c>
      <c r="R3164" s="13" t="s">
        <v>2055</v>
      </c>
      <c r="S3164" s="13" t="s">
        <v>51</v>
      </c>
      <c r="T3164" s="13" t="s">
        <v>992</v>
      </c>
      <c r="U3164" s="13" t="s">
        <v>149</v>
      </c>
      <c r="V3164" s="13" t="s">
        <v>954</v>
      </c>
      <c r="W3164" s="13" t="s">
        <v>64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499582152.5142017</v>
      </c>
      <c r="AJ3164" s="19">
        <f t="shared" si="940"/>
        <v>59520528.679470733</v>
      </c>
      <c r="AK3164" s="20">
        <f t="shared" si="941"/>
        <v>0.11914062257814291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  <c r="AU3164" s="22" t="s">
        <v>3240</v>
      </c>
    </row>
    <row r="3165" spans="1:47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48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990</v>
      </c>
      <c r="K3165" s="155" t="s">
        <v>991</v>
      </c>
      <c r="L3165" s="17" t="s">
        <v>92</v>
      </c>
      <c r="M3165" s="13" t="s">
        <v>60</v>
      </c>
      <c r="N3165" s="13">
        <v>1</v>
      </c>
      <c r="O3165" s="13"/>
      <c r="P3165" s="33" t="str">
        <f t="shared" si="949"/>
        <v>MAIN UNIT</v>
      </c>
      <c r="Q3165" s="13" t="s">
        <v>68</v>
      </c>
      <c r="R3165" s="13" t="s">
        <v>62</v>
      </c>
      <c r="S3165" s="13" t="s">
        <v>51</v>
      </c>
      <c r="T3165" s="13" t="s">
        <v>992</v>
      </c>
      <c r="U3165" s="13" t="s">
        <v>149</v>
      </c>
      <c r="V3165" s="13" t="s">
        <v>507</v>
      </c>
      <c r="W3165" s="13" t="s">
        <v>64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  <c r="AU3165" s="22" t="s">
        <v>3240</v>
      </c>
    </row>
    <row r="3166" spans="1:47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47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1255</v>
      </c>
      <c r="K3166" s="155" t="s">
        <v>1256</v>
      </c>
      <c r="L3166" s="17" t="s">
        <v>92</v>
      </c>
      <c r="M3166" s="13" t="s">
        <v>60</v>
      </c>
      <c r="N3166" s="13">
        <v>1</v>
      </c>
      <c r="O3166" s="13"/>
      <c r="P3166" s="33" t="str">
        <f t="shared" si="949"/>
        <v>MAIN UNIT</v>
      </c>
      <c r="Q3166" s="13" t="s">
        <v>68</v>
      </c>
      <c r="R3166" s="13" t="s">
        <v>62</v>
      </c>
      <c r="S3166" s="13" t="s">
        <v>49</v>
      </c>
      <c r="T3166" s="13" t="s">
        <v>249</v>
      </c>
      <c r="U3166" s="13" t="s">
        <v>79</v>
      </c>
      <c r="V3166" s="13" t="s">
        <v>121</v>
      </c>
      <c r="W3166" s="13" t="s">
        <v>109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  <c r="AU3166" s="22" t="s">
        <v>3751</v>
      </c>
    </row>
    <row r="3167" spans="1:47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53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1928</v>
      </c>
      <c r="K3167" s="155" t="s">
        <v>1929</v>
      </c>
      <c r="L3167" s="17" t="s">
        <v>67</v>
      </c>
      <c r="M3167" s="13" t="s">
        <v>60</v>
      </c>
      <c r="N3167" s="13">
        <v>1</v>
      </c>
      <c r="O3167" s="13"/>
      <c r="P3167" s="33" t="str">
        <f t="shared" si="949"/>
        <v>MAIN UNIT</v>
      </c>
      <c r="Q3167" s="13" t="s">
        <v>68</v>
      </c>
      <c r="R3167" s="13" t="s">
        <v>62</v>
      </c>
      <c r="S3167" s="13" t="s">
        <v>49</v>
      </c>
      <c r="T3167" s="13" t="s">
        <v>78</v>
      </c>
      <c r="U3167" s="13" t="s">
        <v>79</v>
      </c>
      <c r="V3167" s="13" t="s">
        <v>1713</v>
      </c>
      <c r="W3167" s="13" t="s">
        <v>109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  <c r="AU3167" s="22" t="s">
        <v>3751</v>
      </c>
    </row>
    <row r="3168" spans="1:47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41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844</v>
      </c>
      <c r="K3168" s="155" t="s">
        <v>845</v>
      </c>
      <c r="L3168" s="17" t="s">
        <v>77</v>
      </c>
      <c r="M3168" s="13" t="s">
        <v>60</v>
      </c>
      <c r="N3168" s="13">
        <v>3</v>
      </c>
      <c r="O3168" s="13"/>
      <c r="P3168" s="33" t="str">
        <f t="shared" si="949"/>
        <v>MAIN UNIT</v>
      </c>
      <c r="Q3168" s="13" t="s">
        <v>68</v>
      </c>
      <c r="R3168" s="13" t="s">
        <v>62</v>
      </c>
      <c r="S3168" s="13" t="s">
        <v>49</v>
      </c>
      <c r="T3168" s="13" t="s">
        <v>78</v>
      </c>
      <c r="U3168" s="13" t="s">
        <v>79</v>
      </c>
      <c r="V3168" s="13" t="s">
        <v>80</v>
      </c>
      <c r="W3168" s="13" t="s">
        <v>109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  <c r="AU3168" s="22" t="s">
        <v>3752</v>
      </c>
    </row>
    <row r="3169" spans="1:47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54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2121</v>
      </c>
      <c r="K3169" s="155" t="s">
        <v>2122</v>
      </c>
      <c r="L3169" s="17" t="s">
        <v>67</v>
      </c>
      <c r="M3169" s="13" t="s">
        <v>60</v>
      </c>
      <c r="N3169" s="13">
        <v>1</v>
      </c>
      <c r="O3169" s="13"/>
      <c r="P3169" s="33" t="str">
        <f t="shared" si="949"/>
        <v>MAIN UNIT</v>
      </c>
      <c r="Q3169" s="13" t="s">
        <v>61</v>
      </c>
      <c r="R3169" s="13" t="s">
        <v>62</v>
      </c>
      <c r="S3169" s="13" t="s">
        <v>50</v>
      </c>
      <c r="T3169" s="13" t="s">
        <v>212</v>
      </c>
      <c r="U3169" s="13" t="s">
        <v>213</v>
      </c>
      <c r="V3169" s="13" t="s">
        <v>2123</v>
      </c>
      <c r="W3169" s="13" t="s">
        <v>64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  <c r="AU3169" s="22" t="s">
        <v>3240</v>
      </c>
    </row>
    <row r="3170" spans="1:47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54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2121</v>
      </c>
      <c r="K3170" s="155" t="s">
        <v>2122</v>
      </c>
      <c r="L3170" s="17" t="s">
        <v>92</v>
      </c>
      <c r="M3170" s="13" t="s">
        <v>60</v>
      </c>
      <c r="N3170" s="13">
        <v>1</v>
      </c>
      <c r="O3170" s="13"/>
      <c r="P3170" s="33" t="str">
        <f t="shared" si="949"/>
        <v>MAIN UNIT</v>
      </c>
      <c r="Q3170" s="13" t="s">
        <v>61</v>
      </c>
      <c r="R3170" s="13" t="s">
        <v>62</v>
      </c>
      <c r="S3170" s="13" t="s">
        <v>50</v>
      </c>
      <c r="T3170" s="13" t="s">
        <v>212</v>
      </c>
      <c r="U3170" s="13" t="s">
        <v>213</v>
      </c>
      <c r="V3170" s="13" t="s">
        <v>2123</v>
      </c>
      <c r="W3170" s="13" t="s">
        <v>64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  <c r="AU3170" s="22" t="s">
        <v>3240</v>
      </c>
    </row>
    <row r="3171" spans="1:47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48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1447</v>
      </c>
      <c r="K3171" s="155" t="s">
        <v>1448</v>
      </c>
      <c r="L3171" s="17" t="s">
        <v>92</v>
      </c>
      <c r="M3171" s="13" t="s">
        <v>60</v>
      </c>
      <c r="N3171" s="13">
        <v>1</v>
      </c>
      <c r="O3171" s="13"/>
      <c r="P3171" s="33" t="str">
        <f t="shared" si="949"/>
        <v>MAIN UNIT</v>
      </c>
      <c r="Q3171" s="13" t="s">
        <v>61</v>
      </c>
      <c r="R3171" s="13" t="s">
        <v>62</v>
      </c>
      <c r="S3171" s="13" t="s">
        <v>50</v>
      </c>
      <c r="T3171" s="13" t="s">
        <v>212</v>
      </c>
      <c r="U3171" s="13" t="s">
        <v>213</v>
      </c>
      <c r="V3171" s="13" t="s">
        <v>214</v>
      </c>
      <c r="W3171" s="13" t="s">
        <v>1046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  <c r="AU3171" s="22" t="s">
        <v>3240</v>
      </c>
    </row>
    <row r="3172" spans="1:47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48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1447</v>
      </c>
      <c r="K3172" s="155" t="s">
        <v>1448</v>
      </c>
      <c r="L3172" s="17" t="s">
        <v>92</v>
      </c>
      <c r="M3172" s="13" t="s">
        <v>60</v>
      </c>
      <c r="N3172" s="13">
        <v>1</v>
      </c>
      <c r="O3172" s="13"/>
      <c r="P3172" s="33" t="str">
        <f t="shared" si="949"/>
        <v>MAIN UNIT</v>
      </c>
      <c r="Q3172" s="13" t="s">
        <v>61</v>
      </c>
      <c r="R3172" s="13" t="s">
        <v>62</v>
      </c>
      <c r="S3172" s="13" t="s">
        <v>50</v>
      </c>
      <c r="T3172" s="13" t="s">
        <v>212</v>
      </c>
      <c r="U3172" s="13" t="s">
        <v>213</v>
      </c>
      <c r="V3172" s="13" t="s">
        <v>214</v>
      </c>
      <c r="W3172" s="13" t="s">
        <v>1046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  <c r="AU3172" s="22" t="s">
        <v>3240</v>
      </c>
    </row>
    <row r="3173" spans="1:47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48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1447</v>
      </c>
      <c r="K3173" s="155" t="s">
        <v>1448</v>
      </c>
      <c r="L3173" s="17" t="s">
        <v>92</v>
      </c>
      <c r="M3173" s="13" t="s">
        <v>60</v>
      </c>
      <c r="N3173" s="13">
        <v>1</v>
      </c>
      <c r="O3173" s="13"/>
      <c r="P3173" s="33" t="str">
        <f t="shared" si="949"/>
        <v>MAIN UNIT</v>
      </c>
      <c r="Q3173" s="13" t="s">
        <v>61</v>
      </c>
      <c r="R3173" s="13" t="s">
        <v>62</v>
      </c>
      <c r="S3173" s="13" t="s">
        <v>50</v>
      </c>
      <c r="T3173" s="13" t="s">
        <v>212</v>
      </c>
      <c r="U3173" s="13" t="s">
        <v>213</v>
      </c>
      <c r="V3173" s="13" t="s">
        <v>214</v>
      </c>
      <c r="W3173" s="13" t="s">
        <v>1046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  <c r="AU3173" s="22" t="s">
        <v>3240</v>
      </c>
    </row>
    <row r="3174" spans="1:47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48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1447</v>
      </c>
      <c r="K3174" s="155" t="s">
        <v>1448</v>
      </c>
      <c r="L3174" s="17" t="s">
        <v>92</v>
      </c>
      <c r="M3174" s="13" t="s">
        <v>60</v>
      </c>
      <c r="N3174" s="13">
        <v>1</v>
      </c>
      <c r="O3174" s="13"/>
      <c r="P3174" s="33" t="str">
        <f t="shared" si="949"/>
        <v>MAIN UNIT</v>
      </c>
      <c r="Q3174" s="13" t="s">
        <v>61</v>
      </c>
      <c r="R3174" s="13" t="s">
        <v>62</v>
      </c>
      <c r="S3174" s="13" t="s">
        <v>50</v>
      </c>
      <c r="T3174" s="13" t="s">
        <v>212</v>
      </c>
      <c r="U3174" s="13" t="s">
        <v>213</v>
      </c>
      <c r="V3174" s="13" t="s">
        <v>214</v>
      </c>
      <c r="W3174" s="13" t="s">
        <v>1046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  <c r="AU3174" s="22" t="s">
        <v>3240</v>
      </c>
    </row>
    <row r="3175" spans="1:47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48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1447</v>
      </c>
      <c r="K3175" s="155" t="s">
        <v>1448</v>
      </c>
      <c r="L3175" s="17" t="s">
        <v>67</v>
      </c>
      <c r="M3175" s="13" t="s">
        <v>60</v>
      </c>
      <c r="N3175" s="13">
        <v>1</v>
      </c>
      <c r="O3175" s="13"/>
      <c r="P3175" s="33" t="str">
        <f t="shared" si="949"/>
        <v>MAIN UNIT</v>
      </c>
      <c r="Q3175" s="13" t="s">
        <v>61</v>
      </c>
      <c r="R3175" s="13" t="s">
        <v>62</v>
      </c>
      <c r="S3175" s="13" t="s">
        <v>50</v>
      </c>
      <c r="T3175" s="13" t="s">
        <v>212</v>
      </c>
      <c r="U3175" s="13" t="s">
        <v>213</v>
      </c>
      <c r="V3175" s="13" t="s">
        <v>214</v>
      </c>
      <c r="W3175" s="13" t="s">
        <v>1046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  <c r="AU3175" s="22" t="s">
        <v>3240</v>
      </c>
    </row>
    <row r="3176" spans="1:47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48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1504</v>
      </c>
      <c r="K3176" s="155" t="s">
        <v>1448</v>
      </c>
      <c r="L3176" s="17" t="s">
        <v>92</v>
      </c>
      <c r="M3176" s="13" t="s">
        <v>60</v>
      </c>
      <c r="N3176" s="13">
        <v>1</v>
      </c>
      <c r="O3176" s="13"/>
      <c r="P3176" s="33" t="str">
        <f t="shared" si="949"/>
        <v>MAIN UNIT</v>
      </c>
      <c r="Q3176" s="13" t="s">
        <v>61</v>
      </c>
      <c r="R3176" s="13" t="s">
        <v>62</v>
      </c>
      <c r="S3176" s="13" t="s">
        <v>50</v>
      </c>
      <c r="T3176" s="13" t="s">
        <v>212</v>
      </c>
      <c r="U3176" s="13" t="s">
        <v>213</v>
      </c>
      <c r="V3176" s="13" t="s">
        <v>214</v>
      </c>
      <c r="W3176" s="13" t="s">
        <v>1046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  <c r="AU3176" s="22" t="s">
        <v>3240</v>
      </c>
    </row>
    <row r="3177" spans="1:47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48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1504</v>
      </c>
      <c r="K3177" s="155" t="s">
        <v>1448</v>
      </c>
      <c r="L3177" s="17" t="s">
        <v>92</v>
      </c>
      <c r="M3177" s="13" t="s">
        <v>60</v>
      </c>
      <c r="N3177" s="13">
        <v>1</v>
      </c>
      <c r="O3177" s="13"/>
      <c r="P3177" s="33" t="str">
        <f t="shared" si="949"/>
        <v>MAIN UNIT</v>
      </c>
      <c r="Q3177" s="13" t="s">
        <v>61</v>
      </c>
      <c r="R3177" s="13" t="s">
        <v>62</v>
      </c>
      <c r="S3177" s="13" t="s">
        <v>50</v>
      </c>
      <c r="T3177" s="13" t="s">
        <v>212</v>
      </c>
      <c r="U3177" s="13" t="s">
        <v>213</v>
      </c>
      <c r="V3177" s="13" t="s">
        <v>214</v>
      </c>
      <c r="W3177" s="13" t="s">
        <v>1046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  <c r="AU3177" s="22" t="s">
        <v>3240</v>
      </c>
    </row>
    <row r="3178" spans="1:47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48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1504</v>
      </c>
      <c r="K3178" s="155" t="s">
        <v>1448</v>
      </c>
      <c r="L3178" s="17" t="s">
        <v>92</v>
      </c>
      <c r="M3178" s="13" t="s">
        <v>60</v>
      </c>
      <c r="N3178" s="13">
        <v>1</v>
      </c>
      <c r="O3178" s="13"/>
      <c r="P3178" s="33" t="str">
        <f t="shared" si="949"/>
        <v>MAIN UNIT</v>
      </c>
      <c r="Q3178" s="13" t="s">
        <v>61</v>
      </c>
      <c r="R3178" s="13" t="s">
        <v>62</v>
      </c>
      <c r="S3178" s="13" t="s">
        <v>50</v>
      </c>
      <c r="T3178" s="13" t="s">
        <v>212</v>
      </c>
      <c r="U3178" s="13" t="s">
        <v>213</v>
      </c>
      <c r="V3178" s="13" t="s">
        <v>214</v>
      </c>
      <c r="W3178" s="13" t="s">
        <v>1046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  <c r="AU3178" s="22" t="s">
        <v>3240</v>
      </c>
    </row>
    <row r="3179" spans="1:47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48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1504</v>
      </c>
      <c r="K3179" s="155" t="s">
        <v>1448</v>
      </c>
      <c r="L3179" s="17" t="s">
        <v>92</v>
      </c>
      <c r="M3179" s="13" t="s">
        <v>60</v>
      </c>
      <c r="N3179" s="13">
        <v>1</v>
      </c>
      <c r="O3179" s="13"/>
      <c r="P3179" s="33" t="str">
        <f t="shared" si="949"/>
        <v>MAIN UNIT</v>
      </c>
      <c r="Q3179" s="13" t="s">
        <v>61</v>
      </c>
      <c r="R3179" s="13" t="s">
        <v>62</v>
      </c>
      <c r="S3179" s="13" t="s">
        <v>50</v>
      </c>
      <c r="T3179" s="13" t="s">
        <v>212</v>
      </c>
      <c r="U3179" s="13" t="s">
        <v>213</v>
      </c>
      <c r="V3179" s="13" t="s">
        <v>214</v>
      </c>
      <c r="W3179" s="13" t="s">
        <v>1046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  <c r="AU3179" s="22" t="s">
        <v>3240</v>
      </c>
    </row>
    <row r="3180" spans="1:47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48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1504</v>
      </c>
      <c r="K3180" s="155" t="s">
        <v>1448</v>
      </c>
      <c r="L3180" s="17" t="s">
        <v>67</v>
      </c>
      <c r="M3180" s="13" t="s">
        <v>60</v>
      </c>
      <c r="N3180" s="13">
        <v>1</v>
      </c>
      <c r="O3180" s="13"/>
      <c r="P3180" s="33" t="str">
        <f t="shared" si="949"/>
        <v>MAIN UNIT</v>
      </c>
      <c r="Q3180" s="13" t="s">
        <v>61</v>
      </c>
      <c r="R3180" s="13" t="s">
        <v>62</v>
      </c>
      <c r="S3180" s="13" t="s">
        <v>50</v>
      </c>
      <c r="T3180" s="13" t="s">
        <v>212</v>
      </c>
      <c r="U3180" s="13" t="s">
        <v>213</v>
      </c>
      <c r="V3180" s="13" t="s">
        <v>214</v>
      </c>
      <c r="W3180" s="13" t="s">
        <v>1046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  <c r="AU3180" s="22" t="s">
        <v>3240</v>
      </c>
    </row>
    <row r="3181" spans="1:47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54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2017</v>
      </c>
      <c r="K3181" s="155" t="s">
        <v>1448</v>
      </c>
      <c r="L3181" s="17" t="s">
        <v>92</v>
      </c>
      <c r="M3181" s="13" t="s">
        <v>60</v>
      </c>
      <c r="N3181" s="13">
        <v>1</v>
      </c>
      <c r="O3181" s="13"/>
      <c r="P3181" s="33" t="str">
        <f t="shared" si="949"/>
        <v>MAIN UNIT</v>
      </c>
      <c r="Q3181" s="13" t="s">
        <v>61</v>
      </c>
      <c r="R3181" s="13" t="s">
        <v>62</v>
      </c>
      <c r="S3181" s="13" t="s">
        <v>50</v>
      </c>
      <c r="T3181" s="13" t="s">
        <v>212</v>
      </c>
      <c r="U3181" s="13" t="s">
        <v>213</v>
      </c>
      <c r="V3181" s="13" t="s">
        <v>214</v>
      </c>
      <c r="W3181" s="13" t="s">
        <v>109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  <c r="AU3181" s="22" t="s">
        <v>3240</v>
      </c>
    </row>
    <row r="3182" spans="1:47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54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2017</v>
      </c>
      <c r="K3182" s="155" t="s">
        <v>1448</v>
      </c>
      <c r="L3182" s="17" t="s">
        <v>92</v>
      </c>
      <c r="M3182" s="13" t="s">
        <v>60</v>
      </c>
      <c r="N3182" s="13">
        <v>1</v>
      </c>
      <c r="O3182" s="13"/>
      <c r="P3182" s="33" t="str">
        <f t="shared" si="949"/>
        <v>MAIN UNIT</v>
      </c>
      <c r="Q3182" s="13" t="s">
        <v>61</v>
      </c>
      <c r="R3182" s="13" t="s">
        <v>62</v>
      </c>
      <c r="S3182" s="13" t="s">
        <v>50</v>
      </c>
      <c r="T3182" s="13" t="s">
        <v>212</v>
      </c>
      <c r="U3182" s="13" t="s">
        <v>213</v>
      </c>
      <c r="V3182" s="13" t="s">
        <v>214</v>
      </c>
      <c r="W3182" s="13" t="s">
        <v>109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  <c r="AU3182" s="22" t="s">
        <v>3240</v>
      </c>
    </row>
    <row r="3183" spans="1:47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54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2017</v>
      </c>
      <c r="K3183" s="155" t="s">
        <v>1448</v>
      </c>
      <c r="L3183" s="17" t="s">
        <v>92</v>
      </c>
      <c r="M3183" s="13" t="s">
        <v>60</v>
      </c>
      <c r="N3183" s="13">
        <v>1</v>
      </c>
      <c r="O3183" s="13"/>
      <c r="P3183" s="33" t="str">
        <f t="shared" si="949"/>
        <v>MAIN UNIT</v>
      </c>
      <c r="Q3183" s="13" t="s">
        <v>61</v>
      </c>
      <c r="R3183" s="13" t="s">
        <v>62</v>
      </c>
      <c r="S3183" s="13" t="s">
        <v>50</v>
      </c>
      <c r="T3183" s="13" t="s">
        <v>212</v>
      </c>
      <c r="U3183" s="13" t="s">
        <v>213</v>
      </c>
      <c r="V3183" s="13" t="s">
        <v>214</v>
      </c>
      <c r="W3183" s="13" t="s">
        <v>109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  <c r="AU3183" s="22" t="s">
        <v>3240</v>
      </c>
    </row>
    <row r="3184" spans="1:47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54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2017</v>
      </c>
      <c r="K3184" s="155" t="s">
        <v>1448</v>
      </c>
      <c r="L3184" s="17" t="s">
        <v>92</v>
      </c>
      <c r="M3184" s="13" t="s">
        <v>60</v>
      </c>
      <c r="N3184" s="13">
        <v>1</v>
      </c>
      <c r="O3184" s="13"/>
      <c r="P3184" s="33" t="str">
        <f t="shared" si="949"/>
        <v>MAIN UNIT</v>
      </c>
      <c r="Q3184" s="13" t="s">
        <v>61</v>
      </c>
      <c r="R3184" s="13" t="s">
        <v>62</v>
      </c>
      <c r="S3184" s="13" t="s">
        <v>50</v>
      </c>
      <c r="T3184" s="13" t="s">
        <v>212</v>
      </c>
      <c r="U3184" s="13" t="s">
        <v>213</v>
      </c>
      <c r="V3184" s="13" t="s">
        <v>214</v>
      </c>
      <c r="W3184" s="13" t="s">
        <v>109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  <c r="AU3184" s="22" t="s">
        <v>3240</v>
      </c>
    </row>
    <row r="3185" spans="1:47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54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2017</v>
      </c>
      <c r="K3185" s="155" t="s">
        <v>1448</v>
      </c>
      <c r="L3185" s="17" t="s">
        <v>67</v>
      </c>
      <c r="M3185" s="13" t="s">
        <v>60</v>
      </c>
      <c r="N3185" s="13">
        <v>1</v>
      </c>
      <c r="O3185" s="13"/>
      <c r="P3185" s="33" t="str">
        <f t="shared" si="949"/>
        <v>MAIN UNIT</v>
      </c>
      <c r="Q3185" s="13" t="s">
        <v>61</v>
      </c>
      <c r="R3185" s="13" t="s">
        <v>62</v>
      </c>
      <c r="S3185" s="13" t="s">
        <v>50</v>
      </c>
      <c r="T3185" s="13" t="s">
        <v>212</v>
      </c>
      <c r="U3185" s="13" t="s">
        <v>213</v>
      </c>
      <c r="V3185" s="13" t="s">
        <v>214</v>
      </c>
      <c r="W3185" s="13" t="s">
        <v>109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  <c r="AU3185" s="22" t="s">
        <v>3240</v>
      </c>
    </row>
    <row r="3186" spans="1:47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54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2018</v>
      </c>
      <c r="K3186" s="155" t="s">
        <v>1448</v>
      </c>
      <c r="L3186" s="17" t="s">
        <v>67</v>
      </c>
      <c r="M3186" s="13" t="s">
        <v>60</v>
      </c>
      <c r="N3186" s="13">
        <v>1</v>
      </c>
      <c r="O3186" s="13"/>
      <c r="P3186" s="33" t="str">
        <f t="shared" si="949"/>
        <v>MAIN UNIT</v>
      </c>
      <c r="Q3186" s="13" t="s">
        <v>61</v>
      </c>
      <c r="R3186" s="13" t="s">
        <v>62</v>
      </c>
      <c r="S3186" s="13" t="s">
        <v>50</v>
      </c>
      <c r="T3186" s="13" t="s">
        <v>212</v>
      </c>
      <c r="U3186" s="13" t="s">
        <v>213</v>
      </c>
      <c r="V3186" s="13" t="s">
        <v>214</v>
      </c>
      <c r="W3186" s="13" t="s">
        <v>109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  <c r="AU3186" s="22" t="s">
        <v>3240</v>
      </c>
    </row>
    <row r="3187" spans="1:47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54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2018</v>
      </c>
      <c r="K3187" s="155" t="s">
        <v>1448</v>
      </c>
      <c r="L3187" s="17" t="s">
        <v>67</v>
      </c>
      <c r="M3187" s="13" t="s">
        <v>60</v>
      </c>
      <c r="N3187" s="13">
        <v>1</v>
      </c>
      <c r="O3187" s="13"/>
      <c r="P3187" s="33" t="str">
        <f t="shared" si="949"/>
        <v>MAIN UNIT</v>
      </c>
      <c r="Q3187" s="13" t="s">
        <v>61</v>
      </c>
      <c r="R3187" s="13" t="s">
        <v>62</v>
      </c>
      <c r="S3187" s="13" t="s">
        <v>50</v>
      </c>
      <c r="T3187" s="13" t="s">
        <v>212</v>
      </c>
      <c r="U3187" s="13" t="s">
        <v>213</v>
      </c>
      <c r="V3187" s="13" t="s">
        <v>214</v>
      </c>
      <c r="W3187" s="13" t="s">
        <v>109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  <c r="AU3187" s="22" t="s">
        <v>3240</v>
      </c>
    </row>
    <row r="3188" spans="1:47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3172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3516</v>
      </c>
      <c r="K3188" s="29" t="s">
        <v>2509</v>
      </c>
      <c r="L3188" s="17" t="s">
        <v>67</v>
      </c>
      <c r="M3188" s="13" t="s">
        <v>60</v>
      </c>
      <c r="N3188" s="13">
        <v>1</v>
      </c>
      <c r="O3188" s="22"/>
      <c r="P3188" s="202" t="str">
        <f t="shared" si="949"/>
        <v>MAIN UNIT</v>
      </c>
      <c r="Q3188" s="22" t="s">
        <v>61</v>
      </c>
      <c r="R3188" s="22" t="s">
        <v>62</v>
      </c>
      <c r="S3188" s="22" t="s">
        <v>49</v>
      </c>
      <c r="T3188" s="22" t="s">
        <v>78</v>
      </c>
      <c r="U3188" s="22" t="s">
        <v>3517</v>
      </c>
      <c r="V3188" s="22" t="s">
        <v>80</v>
      </c>
      <c r="W3188" s="22" t="s">
        <v>64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  <c r="AU3188" s="22" t="s">
        <v>3240</v>
      </c>
    </row>
    <row r="3189" spans="1:47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3416</v>
      </c>
      <c r="K3189" s="29" t="s">
        <v>1905</v>
      </c>
      <c r="L3189" s="17" t="s">
        <v>2620</v>
      </c>
      <c r="M3189" s="22" t="s">
        <v>60</v>
      </c>
      <c r="N3189" s="22">
        <v>1</v>
      </c>
      <c r="O3189" s="22"/>
      <c r="P3189" s="33" t="str">
        <f t="shared" si="949"/>
        <v>MAIN UNIT</v>
      </c>
      <c r="Q3189" s="13" t="s">
        <v>61</v>
      </c>
      <c r="R3189" s="194" t="s">
        <v>2055</v>
      </c>
      <c r="S3189" s="194" t="s">
        <v>52</v>
      </c>
      <c r="T3189" s="194" t="s">
        <v>176</v>
      </c>
      <c r="U3189" s="194" t="s">
        <v>177</v>
      </c>
      <c r="V3189" s="194" t="s">
        <v>178</v>
      </c>
      <c r="W3189" s="194" t="s">
        <v>64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  <c r="AU3189" s="22" t="s">
        <v>3240</v>
      </c>
    </row>
    <row r="3190" spans="1:47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3416</v>
      </c>
      <c r="K3190" s="29" t="s">
        <v>1905</v>
      </c>
      <c r="L3190" s="17" t="s">
        <v>2620</v>
      </c>
      <c r="M3190" s="22" t="s">
        <v>60</v>
      </c>
      <c r="N3190" s="22">
        <v>1</v>
      </c>
      <c r="O3190" s="22"/>
      <c r="P3190" s="33" t="str">
        <f t="shared" si="949"/>
        <v>MAIN UNIT</v>
      </c>
      <c r="Q3190" s="13" t="s">
        <v>61</v>
      </c>
      <c r="R3190" s="194" t="s">
        <v>2055</v>
      </c>
      <c r="S3190" s="194" t="s">
        <v>52</v>
      </c>
      <c r="T3190" s="194" t="s">
        <v>176</v>
      </c>
      <c r="U3190" s="194" t="s">
        <v>177</v>
      </c>
      <c r="V3190" s="194" t="s">
        <v>178</v>
      </c>
      <c r="W3190" s="194" t="s">
        <v>64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  <c r="AU3190" s="22" t="s">
        <v>3240</v>
      </c>
    </row>
    <row r="3191" spans="1:47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3172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3438</v>
      </c>
      <c r="K3191" s="29" t="s">
        <v>3441</v>
      </c>
      <c r="L3191" s="17" t="s">
        <v>67</v>
      </c>
      <c r="M3191" s="22" t="s">
        <v>60</v>
      </c>
      <c r="N3191" s="22">
        <v>1</v>
      </c>
      <c r="O3191" s="22"/>
      <c r="P3191" s="33" t="str">
        <f t="shared" si="949"/>
        <v>MAIN UNIT</v>
      </c>
      <c r="Q3191" s="22" t="s">
        <v>68</v>
      </c>
      <c r="R3191" s="22" t="s">
        <v>62</v>
      </c>
      <c r="S3191" s="22" t="s">
        <v>50</v>
      </c>
      <c r="T3191" s="22" t="s">
        <v>325</v>
      </c>
      <c r="U3191" s="22" t="s">
        <v>70</v>
      </c>
      <c r="V3191" s="22" t="s">
        <v>1010</v>
      </c>
      <c r="W3191" s="22" t="s">
        <v>64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  <c r="AU3191" s="22" t="s">
        <v>3240</v>
      </c>
    </row>
    <row r="3192" spans="1:47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3172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3469</v>
      </c>
      <c r="K3192" s="29" t="s">
        <v>820</v>
      </c>
      <c r="L3192" s="17" t="s">
        <v>92</v>
      </c>
      <c r="M3192" s="22" t="s">
        <v>60</v>
      </c>
      <c r="N3192" s="22">
        <v>1</v>
      </c>
      <c r="O3192" s="22"/>
      <c r="P3192" s="33" t="str">
        <f t="shared" si="949"/>
        <v>MAIN UNIT</v>
      </c>
      <c r="Q3192" s="22" t="s">
        <v>61</v>
      </c>
      <c r="R3192" s="22" t="s">
        <v>62</v>
      </c>
      <c r="S3192" s="22" t="s">
        <v>49</v>
      </c>
      <c r="T3192" s="22" t="s">
        <v>78</v>
      </c>
      <c r="U3192" s="22" t="s">
        <v>78</v>
      </c>
      <c r="V3192" s="22" t="s">
        <v>112</v>
      </c>
      <c r="W3192" s="22" t="s">
        <v>109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  <c r="AU3192" s="22" t="s">
        <v>3751</v>
      </c>
    </row>
    <row r="3193" spans="1:47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3172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3469</v>
      </c>
      <c r="K3193" s="29" t="s">
        <v>820</v>
      </c>
      <c r="L3193" s="17" t="s">
        <v>92</v>
      </c>
      <c r="M3193" s="22" t="s">
        <v>60</v>
      </c>
      <c r="N3193" s="22">
        <v>1</v>
      </c>
      <c r="O3193" s="22"/>
      <c r="P3193" s="33" t="str">
        <f t="shared" si="949"/>
        <v>MAIN UNIT</v>
      </c>
      <c r="Q3193" s="22" t="s">
        <v>61</v>
      </c>
      <c r="R3193" s="22" t="s">
        <v>62</v>
      </c>
      <c r="S3193" s="22" t="s">
        <v>49</v>
      </c>
      <c r="T3193" s="22" t="s">
        <v>78</v>
      </c>
      <c r="U3193" s="22" t="s">
        <v>78</v>
      </c>
      <c r="V3193" s="22" t="s">
        <v>112</v>
      </c>
      <c r="W3193" s="22" t="s">
        <v>109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  <c r="AU3193" s="22" t="s">
        <v>3751</v>
      </c>
    </row>
    <row r="3194" spans="1:47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185</v>
      </c>
      <c r="G3194" s="23" t="s">
        <v>185</v>
      </c>
      <c r="H3194" s="29"/>
      <c r="I3194" s="33" t="str">
        <f t="shared" si="936"/>
        <v>Cancel</v>
      </c>
      <c r="J3194" s="188" t="s">
        <v>3386</v>
      </c>
      <c r="K3194" s="29" t="s">
        <v>1348</v>
      </c>
      <c r="L3194" s="17" t="s">
        <v>67</v>
      </c>
      <c r="M3194" s="22" t="s">
        <v>60</v>
      </c>
      <c r="N3194" s="22">
        <v>1</v>
      </c>
      <c r="O3194" s="22"/>
      <c r="P3194" s="33" t="str">
        <f t="shared" si="949"/>
        <v>MAIN UNIT</v>
      </c>
      <c r="Q3194" s="13" t="s">
        <v>61</v>
      </c>
      <c r="R3194" s="22" t="s">
        <v>62</v>
      </c>
      <c r="S3194" s="22" t="s">
        <v>49</v>
      </c>
      <c r="T3194" s="22" t="s">
        <v>78</v>
      </c>
      <c r="U3194" s="22" t="s">
        <v>396</v>
      </c>
      <c r="V3194" s="22" t="s">
        <v>131</v>
      </c>
      <c r="W3194" s="22" t="s">
        <v>109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499582152.5142017</v>
      </c>
      <c r="AJ3194" s="27">
        <f t="shared" si="940"/>
        <v>59520528.679470733</v>
      </c>
      <c r="AK3194" s="28">
        <f t="shared" si="941"/>
        <v>0.11914062257814291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  <c r="AU3194" s="22" t="s">
        <v>3751</v>
      </c>
    </row>
    <row r="3195" spans="1:47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185</v>
      </c>
      <c r="G3195" s="23" t="s">
        <v>185</v>
      </c>
      <c r="H3195" s="29"/>
      <c r="I3195" s="33" t="str">
        <f t="shared" si="936"/>
        <v>Cancel</v>
      </c>
      <c r="J3195" s="188" t="s">
        <v>3386</v>
      </c>
      <c r="K3195" s="29" t="s">
        <v>1348</v>
      </c>
      <c r="L3195" s="17" t="s">
        <v>67</v>
      </c>
      <c r="M3195" s="22" t="s">
        <v>60</v>
      </c>
      <c r="N3195" s="22">
        <v>1</v>
      </c>
      <c r="O3195" s="22"/>
      <c r="P3195" s="33" t="str">
        <f t="shared" si="949"/>
        <v>MAIN UNIT</v>
      </c>
      <c r="Q3195" s="13" t="s">
        <v>61</v>
      </c>
      <c r="R3195" s="22" t="s">
        <v>62</v>
      </c>
      <c r="S3195" s="22" t="s">
        <v>49</v>
      </c>
      <c r="T3195" s="22" t="s">
        <v>78</v>
      </c>
      <c r="U3195" s="22" t="s">
        <v>396</v>
      </c>
      <c r="V3195" s="22" t="s">
        <v>131</v>
      </c>
      <c r="W3195" s="22" t="s">
        <v>109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499582152.5142017</v>
      </c>
      <c r="AJ3195" s="27">
        <f t="shared" si="940"/>
        <v>59520528.679470733</v>
      </c>
      <c r="AK3195" s="28">
        <f t="shared" si="941"/>
        <v>0.11914062257814291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  <c r="AU3195" s="22" t="s">
        <v>3751</v>
      </c>
    </row>
    <row r="3196" spans="1:47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48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1239</v>
      </c>
      <c r="K3196" s="155" t="s">
        <v>1240</v>
      </c>
      <c r="L3196" s="17" t="s">
        <v>516</v>
      </c>
      <c r="M3196" s="13" t="s">
        <v>60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61</v>
      </c>
      <c r="R3196" s="13" t="s">
        <v>62</v>
      </c>
      <c r="S3196" s="13" t="s">
        <v>50</v>
      </c>
      <c r="T3196" s="13" t="s">
        <v>212</v>
      </c>
      <c r="U3196" s="13" t="s">
        <v>213</v>
      </c>
      <c r="V3196" s="13" t="s">
        <v>831</v>
      </c>
      <c r="W3196" s="13" t="s">
        <v>703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  <c r="AU3196" s="22" t="s">
        <v>3240</v>
      </c>
    </row>
    <row r="3197" spans="1:47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48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1357</v>
      </c>
      <c r="K3197" s="155" t="s">
        <v>1240</v>
      </c>
      <c r="L3197" s="17" t="s">
        <v>92</v>
      </c>
      <c r="M3197" s="13" t="s">
        <v>60</v>
      </c>
      <c r="N3197" s="13">
        <v>1</v>
      </c>
      <c r="O3197" s="13"/>
      <c r="P3197" s="33" t="str">
        <f t="shared" si="949"/>
        <v>MAIN UNIT</v>
      </c>
      <c r="Q3197" s="13" t="s">
        <v>61</v>
      </c>
      <c r="R3197" s="13" t="s">
        <v>62</v>
      </c>
      <c r="S3197" s="13" t="s">
        <v>50</v>
      </c>
      <c r="T3197" s="13" t="s">
        <v>212</v>
      </c>
      <c r="U3197" s="13" t="s">
        <v>213</v>
      </c>
      <c r="V3197" s="13" t="s">
        <v>214</v>
      </c>
      <c r="W3197" s="13" t="s">
        <v>109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  <c r="AU3197" s="22" t="s">
        <v>3240</v>
      </c>
    </row>
    <row r="3198" spans="1:47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48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1357</v>
      </c>
      <c r="K3198" s="155" t="s">
        <v>1240</v>
      </c>
      <c r="L3198" s="17" t="s">
        <v>92</v>
      </c>
      <c r="M3198" s="13" t="s">
        <v>60</v>
      </c>
      <c r="N3198" s="13">
        <v>1</v>
      </c>
      <c r="O3198" s="13"/>
      <c r="P3198" s="33" t="str">
        <f t="shared" si="949"/>
        <v>MAIN UNIT</v>
      </c>
      <c r="Q3198" s="13" t="s">
        <v>61</v>
      </c>
      <c r="R3198" s="13" t="s">
        <v>62</v>
      </c>
      <c r="S3198" s="13" t="s">
        <v>50</v>
      </c>
      <c r="T3198" s="13" t="s">
        <v>212</v>
      </c>
      <c r="U3198" s="13" t="s">
        <v>213</v>
      </c>
      <c r="V3198" s="13" t="s">
        <v>214</v>
      </c>
      <c r="W3198" s="13" t="s">
        <v>109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  <c r="AU3198" s="22" t="s">
        <v>3240</v>
      </c>
    </row>
    <row r="3199" spans="1:47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48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1357</v>
      </c>
      <c r="K3199" s="155" t="s">
        <v>1240</v>
      </c>
      <c r="L3199" s="17" t="s">
        <v>92</v>
      </c>
      <c r="M3199" s="13" t="s">
        <v>60</v>
      </c>
      <c r="N3199" s="13">
        <v>1</v>
      </c>
      <c r="O3199" s="13"/>
      <c r="P3199" s="33" t="str">
        <f t="shared" si="949"/>
        <v>MAIN UNIT</v>
      </c>
      <c r="Q3199" s="13" t="s">
        <v>61</v>
      </c>
      <c r="R3199" s="13" t="s">
        <v>62</v>
      </c>
      <c r="S3199" s="13" t="s">
        <v>50</v>
      </c>
      <c r="T3199" s="13" t="s">
        <v>212</v>
      </c>
      <c r="U3199" s="13" t="s">
        <v>213</v>
      </c>
      <c r="V3199" s="13" t="s">
        <v>214</v>
      </c>
      <c r="W3199" s="13" t="s">
        <v>109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  <c r="AU3199" s="22" t="s">
        <v>3240</v>
      </c>
    </row>
    <row r="3200" spans="1:47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48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1357</v>
      </c>
      <c r="K3200" s="155" t="s">
        <v>1240</v>
      </c>
      <c r="L3200" s="17" t="s">
        <v>92</v>
      </c>
      <c r="M3200" s="13" t="s">
        <v>60</v>
      </c>
      <c r="N3200" s="13">
        <v>1</v>
      </c>
      <c r="O3200" s="13"/>
      <c r="P3200" s="33" t="str">
        <f t="shared" si="949"/>
        <v>MAIN UNIT</v>
      </c>
      <c r="Q3200" s="13" t="s">
        <v>61</v>
      </c>
      <c r="R3200" s="13" t="s">
        <v>62</v>
      </c>
      <c r="S3200" s="13" t="s">
        <v>50</v>
      </c>
      <c r="T3200" s="13" t="s">
        <v>212</v>
      </c>
      <c r="U3200" s="13" t="s">
        <v>213</v>
      </c>
      <c r="V3200" s="13" t="s">
        <v>214</v>
      </c>
      <c r="W3200" s="13" t="s">
        <v>109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  <c r="AU3200" s="22" t="s">
        <v>3240</v>
      </c>
    </row>
    <row r="3201" spans="1:47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48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1357</v>
      </c>
      <c r="K3201" s="155" t="s">
        <v>1240</v>
      </c>
      <c r="L3201" s="17" t="s">
        <v>67</v>
      </c>
      <c r="M3201" s="13" t="s">
        <v>60</v>
      </c>
      <c r="N3201" s="13">
        <v>1</v>
      </c>
      <c r="O3201" s="13"/>
      <c r="P3201" s="33" t="str">
        <f t="shared" si="949"/>
        <v>MAIN UNIT</v>
      </c>
      <c r="Q3201" s="13" t="s">
        <v>61</v>
      </c>
      <c r="R3201" s="13" t="s">
        <v>62</v>
      </c>
      <c r="S3201" s="13" t="s">
        <v>50</v>
      </c>
      <c r="T3201" s="13" t="s">
        <v>212</v>
      </c>
      <c r="U3201" s="13" t="s">
        <v>213</v>
      </c>
      <c r="V3201" s="13" t="s">
        <v>214</v>
      </c>
      <c r="W3201" s="13" t="s">
        <v>109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  <c r="AU3201" s="22" t="s">
        <v>3240</v>
      </c>
    </row>
    <row r="3202" spans="1:47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48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1357</v>
      </c>
      <c r="K3202" s="155" t="s">
        <v>1240</v>
      </c>
      <c r="L3202" s="17" t="s">
        <v>67</v>
      </c>
      <c r="M3202" s="13" t="s">
        <v>60</v>
      </c>
      <c r="N3202" s="13">
        <v>1</v>
      </c>
      <c r="O3202" s="13"/>
      <c r="P3202" s="33" t="str">
        <f t="shared" si="949"/>
        <v>MAIN UNIT</v>
      </c>
      <c r="Q3202" s="13" t="s">
        <v>61</v>
      </c>
      <c r="R3202" s="13" t="s">
        <v>62</v>
      </c>
      <c r="S3202" s="13" t="s">
        <v>50</v>
      </c>
      <c r="T3202" s="13" t="s">
        <v>212</v>
      </c>
      <c r="U3202" s="13" t="s">
        <v>213</v>
      </c>
      <c r="V3202" s="13" t="s">
        <v>214</v>
      </c>
      <c r="W3202" s="13" t="s">
        <v>109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  <c r="AU3202" s="22" t="s">
        <v>3240</v>
      </c>
    </row>
    <row r="3203" spans="1:47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41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380</v>
      </c>
      <c r="K3203" s="155" t="s">
        <v>381</v>
      </c>
      <c r="L3203" s="17" t="s">
        <v>67</v>
      </c>
      <c r="M3203" s="13" t="s">
        <v>60</v>
      </c>
      <c r="N3203" s="13">
        <v>2</v>
      </c>
      <c r="O3203" s="13"/>
      <c r="P3203" s="33" t="str">
        <f t="shared" si="949"/>
        <v>MAIN UNIT</v>
      </c>
      <c r="Q3203" s="13" t="s">
        <v>68</v>
      </c>
      <c r="R3203" s="13" t="s">
        <v>62</v>
      </c>
      <c r="S3203" s="13" t="s">
        <v>49</v>
      </c>
      <c r="T3203" s="13" t="s">
        <v>249</v>
      </c>
      <c r="U3203" s="13" t="s">
        <v>79</v>
      </c>
      <c r="V3203" s="13" t="s">
        <v>112</v>
      </c>
      <c r="W3203" s="13" t="s">
        <v>109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  <c r="AU3203" s="22" t="s">
        <v>3751</v>
      </c>
    </row>
    <row r="3204" spans="1:47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47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1155</v>
      </c>
      <c r="K3204" s="155" t="s">
        <v>1156</v>
      </c>
      <c r="L3204" s="17" t="s">
        <v>92</v>
      </c>
      <c r="M3204" s="13" t="s">
        <v>60</v>
      </c>
      <c r="N3204" s="13">
        <v>1</v>
      </c>
      <c r="O3204" s="13"/>
      <c r="P3204" s="33" t="str">
        <f t="shared" si="949"/>
        <v>MAIN UNIT</v>
      </c>
      <c r="Q3204" s="13" t="s">
        <v>61</v>
      </c>
      <c r="R3204" s="13" t="s">
        <v>62</v>
      </c>
      <c r="S3204" s="13" t="s">
        <v>49</v>
      </c>
      <c r="T3204" s="13" t="s">
        <v>249</v>
      </c>
      <c r="U3204" s="13" t="s">
        <v>79</v>
      </c>
      <c r="V3204" s="13" t="s">
        <v>112</v>
      </c>
      <c r="W3204" s="13" t="s">
        <v>109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  <c r="AU3204" s="22" t="s">
        <v>3751</v>
      </c>
    </row>
    <row r="3205" spans="1:47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53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1690</v>
      </c>
      <c r="K3205" s="155" t="s">
        <v>1156</v>
      </c>
      <c r="L3205" s="17" t="s">
        <v>67</v>
      </c>
      <c r="M3205" s="13" t="s">
        <v>60</v>
      </c>
      <c r="N3205" s="13">
        <v>1</v>
      </c>
      <c r="O3205" s="13"/>
      <c r="P3205" s="33" t="str">
        <f t="shared" si="949"/>
        <v>MAIN UNIT</v>
      </c>
      <c r="Q3205" s="13" t="s">
        <v>68</v>
      </c>
      <c r="R3205" s="13" t="s">
        <v>62</v>
      </c>
      <c r="S3205" s="13" t="s">
        <v>49</v>
      </c>
      <c r="T3205" s="13" t="s">
        <v>78</v>
      </c>
      <c r="U3205" s="13" t="s">
        <v>79</v>
      </c>
      <c r="V3205" s="13" t="s">
        <v>1407</v>
      </c>
      <c r="W3205" s="13" t="s">
        <v>109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  <c r="AU3205" s="22" t="s">
        <v>3751</v>
      </c>
    </row>
    <row r="3206" spans="1:47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54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2404</v>
      </c>
      <c r="K3206" s="155" t="s">
        <v>1156</v>
      </c>
      <c r="L3206" s="17" t="s">
        <v>92</v>
      </c>
      <c r="M3206" s="13" t="s">
        <v>60</v>
      </c>
      <c r="N3206" s="13">
        <v>1</v>
      </c>
      <c r="O3206" s="13"/>
      <c r="P3206" s="33" t="str">
        <f t="shared" si="949"/>
        <v>MAIN UNIT</v>
      </c>
      <c r="Q3206" s="13" t="s">
        <v>61</v>
      </c>
      <c r="R3206" s="13" t="s">
        <v>62</v>
      </c>
      <c r="S3206" s="13" t="s">
        <v>49</v>
      </c>
      <c r="T3206" s="13" t="s">
        <v>78</v>
      </c>
      <c r="U3206" s="13" t="s">
        <v>79</v>
      </c>
      <c r="V3206" s="13" t="s">
        <v>1407</v>
      </c>
      <c r="W3206" s="13" t="s">
        <v>64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  <c r="AU3206" s="22" t="s">
        <v>3757</v>
      </c>
    </row>
    <row r="3207" spans="1:47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3116</v>
      </c>
      <c r="K3207" s="155" t="s">
        <v>1156</v>
      </c>
      <c r="L3207" s="17" t="s">
        <v>67</v>
      </c>
      <c r="M3207" s="13" t="s">
        <v>60</v>
      </c>
      <c r="N3207" s="13">
        <v>1</v>
      </c>
      <c r="O3207" s="13"/>
      <c r="P3207" s="33" t="str">
        <f t="shared" si="949"/>
        <v>MAIN UNIT</v>
      </c>
      <c r="Q3207" s="13" t="s">
        <v>61</v>
      </c>
      <c r="R3207" s="13" t="s">
        <v>62</v>
      </c>
      <c r="S3207" s="13" t="s">
        <v>49</v>
      </c>
      <c r="T3207" s="13" t="s">
        <v>78</v>
      </c>
      <c r="U3207" s="13" t="s">
        <v>2110</v>
      </c>
      <c r="V3207" s="13" t="s">
        <v>1407</v>
      </c>
      <c r="W3207" s="13" t="s">
        <v>109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  <c r="AU3207" s="22" t="s">
        <v>3751</v>
      </c>
    </row>
    <row r="3208" spans="1:47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41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389</v>
      </c>
      <c r="K3208" s="155" t="s">
        <v>390</v>
      </c>
      <c r="L3208" s="17" t="s">
        <v>100</v>
      </c>
      <c r="M3208" s="13" t="s">
        <v>60</v>
      </c>
      <c r="N3208" s="13">
        <v>1</v>
      </c>
      <c r="O3208" s="13"/>
      <c r="P3208" s="33" t="str">
        <f t="shared" si="949"/>
        <v>MAIN UNIT</v>
      </c>
      <c r="Q3208" s="13" t="s">
        <v>68</v>
      </c>
      <c r="R3208" s="13" t="s">
        <v>62</v>
      </c>
      <c r="S3208" s="13" t="s">
        <v>49</v>
      </c>
      <c r="T3208" s="13" t="s">
        <v>120</v>
      </c>
      <c r="U3208" s="13" t="s">
        <v>79</v>
      </c>
      <c r="V3208" s="13" t="s">
        <v>112</v>
      </c>
      <c r="W3208" s="13" t="s">
        <v>109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  <c r="AU3208" s="22" t="s">
        <v>3751</v>
      </c>
    </row>
    <row r="3209" spans="1:47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41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389</v>
      </c>
      <c r="K3209" s="155" t="s">
        <v>390</v>
      </c>
      <c r="L3209" s="17" t="s">
        <v>67</v>
      </c>
      <c r="M3209" s="13" t="s">
        <v>60</v>
      </c>
      <c r="N3209" s="13">
        <v>1</v>
      </c>
      <c r="O3209" s="13"/>
      <c r="P3209" s="33" t="str">
        <f t="shared" si="949"/>
        <v>MAIN UNIT</v>
      </c>
      <c r="Q3209" s="13" t="s">
        <v>68</v>
      </c>
      <c r="R3209" s="13" t="s">
        <v>62</v>
      </c>
      <c r="S3209" s="13" t="s">
        <v>49</v>
      </c>
      <c r="T3209" s="13" t="s">
        <v>120</v>
      </c>
      <c r="U3209" s="13" t="s">
        <v>79</v>
      </c>
      <c r="V3209" s="13" t="s">
        <v>112</v>
      </c>
      <c r="W3209" s="13" t="s">
        <v>109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  <c r="AU3209" s="22" t="s">
        <v>3751</v>
      </c>
    </row>
    <row r="3210" spans="1:47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41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389</v>
      </c>
      <c r="K3210" s="155" t="s">
        <v>390</v>
      </c>
      <c r="L3210" s="17" t="s">
        <v>59</v>
      </c>
      <c r="M3210" s="13" t="s">
        <v>60</v>
      </c>
      <c r="N3210" s="13">
        <v>1</v>
      </c>
      <c r="O3210" s="13"/>
      <c r="P3210" s="33" t="str">
        <f t="shared" si="949"/>
        <v>MAIN UNIT</v>
      </c>
      <c r="Q3210" s="13" t="s">
        <v>68</v>
      </c>
      <c r="R3210" s="13" t="s">
        <v>62</v>
      </c>
      <c r="S3210" s="13" t="s">
        <v>49</v>
      </c>
      <c r="T3210" s="13" t="s">
        <v>120</v>
      </c>
      <c r="U3210" s="13" t="s">
        <v>79</v>
      </c>
      <c r="V3210" s="13" t="s">
        <v>112</v>
      </c>
      <c r="W3210" s="13" t="s">
        <v>109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  <c r="AU3210" s="22" t="s">
        <v>3751</v>
      </c>
    </row>
    <row r="3211" spans="1:47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3111</v>
      </c>
      <c r="K3211" s="155" t="s">
        <v>3112</v>
      </c>
      <c r="L3211" s="17" t="s">
        <v>92</v>
      </c>
      <c r="M3211" s="13" t="s">
        <v>60</v>
      </c>
      <c r="N3211" s="13">
        <v>1</v>
      </c>
      <c r="O3211" s="13"/>
      <c r="P3211" s="33" t="str">
        <f t="shared" si="949"/>
        <v>MAIN UNIT</v>
      </c>
      <c r="Q3211" s="13" t="s">
        <v>68</v>
      </c>
      <c r="R3211" s="13" t="s">
        <v>62</v>
      </c>
      <c r="S3211" s="13" t="s">
        <v>49</v>
      </c>
      <c r="T3211" s="13" t="s">
        <v>78</v>
      </c>
      <c r="U3211" s="13" t="s">
        <v>79</v>
      </c>
      <c r="V3211" s="13" t="s">
        <v>126</v>
      </c>
      <c r="W3211" s="13" t="s">
        <v>109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  <c r="AU3211" s="22" t="s">
        <v>3751</v>
      </c>
    </row>
    <row r="3212" spans="1:47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3111</v>
      </c>
      <c r="K3212" s="155" t="s">
        <v>3112</v>
      </c>
      <c r="L3212" s="17" t="s">
        <v>92</v>
      </c>
      <c r="M3212" s="13" t="s">
        <v>60</v>
      </c>
      <c r="N3212" s="13">
        <v>1</v>
      </c>
      <c r="O3212" s="13"/>
      <c r="P3212" s="33" t="str">
        <f t="shared" si="949"/>
        <v>MAIN UNIT</v>
      </c>
      <c r="Q3212" s="13" t="s">
        <v>68</v>
      </c>
      <c r="R3212" s="13" t="s">
        <v>62</v>
      </c>
      <c r="S3212" s="13" t="s">
        <v>49</v>
      </c>
      <c r="T3212" s="13" t="s">
        <v>78</v>
      </c>
      <c r="U3212" s="13" t="s">
        <v>79</v>
      </c>
      <c r="V3212" s="13" t="s">
        <v>126</v>
      </c>
      <c r="W3212" s="13" t="s">
        <v>109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  <c r="AU3212" s="22" t="s">
        <v>3751</v>
      </c>
    </row>
    <row r="3213" spans="1:47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53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1604</v>
      </c>
      <c r="K3213" s="155" t="s">
        <v>1605</v>
      </c>
      <c r="L3213" s="17" t="s">
        <v>92</v>
      </c>
      <c r="M3213" s="13" t="s">
        <v>60</v>
      </c>
      <c r="N3213" s="13">
        <v>1</v>
      </c>
      <c r="O3213" s="13"/>
      <c r="P3213" s="33" t="str">
        <f t="shared" si="949"/>
        <v>MAIN UNIT</v>
      </c>
      <c r="Q3213" s="13" t="s">
        <v>68</v>
      </c>
      <c r="R3213" s="13" t="s">
        <v>62</v>
      </c>
      <c r="S3213" s="13" t="s">
        <v>49</v>
      </c>
      <c r="T3213" s="13" t="s">
        <v>78</v>
      </c>
      <c r="U3213" s="13" t="s">
        <v>79</v>
      </c>
      <c r="V3213" s="13" t="s">
        <v>126</v>
      </c>
      <c r="W3213" s="13" t="s">
        <v>109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  <c r="AU3213" s="22" t="s">
        <v>3751</v>
      </c>
    </row>
    <row r="3214" spans="1:47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53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1604</v>
      </c>
      <c r="K3214" s="155" t="s">
        <v>1605</v>
      </c>
      <c r="L3214" s="17" t="s">
        <v>92</v>
      </c>
      <c r="M3214" s="13" t="s">
        <v>60</v>
      </c>
      <c r="N3214" s="13">
        <v>1</v>
      </c>
      <c r="O3214" s="13"/>
      <c r="P3214" s="33" t="str">
        <f t="shared" si="949"/>
        <v>MAIN UNIT</v>
      </c>
      <c r="Q3214" s="13" t="s">
        <v>68</v>
      </c>
      <c r="R3214" s="13" t="s">
        <v>62</v>
      </c>
      <c r="S3214" s="13" t="s">
        <v>49</v>
      </c>
      <c r="T3214" s="13" t="s">
        <v>78</v>
      </c>
      <c r="U3214" s="13" t="s">
        <v>79</v>
      </c>
      <c r="V3214" s="13" t="s">
        <v>126</v>
      </c>
      <c r="W3214" s="13" t="s">
        <v>109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  <c r="AU3214" s="22" t="s">
        <v>3751</v>
      </c>
    </row>
    <row r="3215" spans="1:47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53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1604</v>
      </c>
      <c r="K3215" s="155" t="s">
        <v>1605</v>
      </c>
      <c r="L3215" s="17" t="s">
        <v>67</v>
      </c>
      <c r="M3215" s="13" t="s">
        <v>60</v>
      </c>
      <c r="N3215" s="13">
        <v>1</v>
      </c>
      <c r="O3215" s="13"/>
      <c r="P3215" s="33" t="str">
        <f t="shared" si="949"/>
        <v>MAIN UNIT</v>
      </c>
      <c r="Q3215" s="13" t="s">
        <v>68</v>
      </c>
      <c r="R3215" s="13" t="s">
        <v>62</v>
      </c>
      <c r="S3215" s="13" t="s">
        <v>49</v>
      </c>
      <c r="T3215" s="13" t="s">
        <v>78</v>
      </c>
      <c r="U3215" s="13" t="s">
        <v>79</v>
      </c>
      <c r="V3215" s="13" t="s">
        <v>126</v>
      </c>
      <c r="W3215" s="13" t="s">
        <v>109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  <c r="AU3215" s="22" t="s">
        <v>3751</v>
      </c>
    </row>
    <row r="3216" spans="1:47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53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1604</v>
      </c>
      <c r="K3216" s="155" t="s">
        <v>1605</v>
      </c>
      <c r="L3216" s="17" t="s">
        <v>67</v>
      </c>
      <c r="M3216" s="13" t="s">
        <v>60</v>
      </c>
      <c r="N3216" s="13">
        <v>1</v>
      </c>
      <c r="O3216" s="13"/>
      <c r="P3216" s="33" t="str">
        <f t="shared" si="949"/>
        <v>MAIN UNIT</v>
      </c>
      <c r="Q3216" s="13" t="s">
        <v>68</v>
      </c>
      <c r="R3216" s="13" t="s">
        <v>62</v>
      </c>
      <c r="S3216" s="13" t="s">
        <v>49</v>
      </c>
      <c r="T3216" s="13" t="s">
        <v>78</v>
      </c>
      <c r="U3216" s="13" t="s">
        <v>79</v>
      </c>
      <c r="V3216" s="13" t="s">
        <v>126</v>
      </c>
      <c r="W3216" s="13" t="s">
        <v>109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  <c r="AU3216" s="22" t="s">
        <v>3751</v>
      </c>
    </row>
    <row r="3217" spans="1:47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185</v>
      </c>
      <c r="F3217" s="13" t="s">
        <v>185</v>
      </c>
      <c r="G3217" s="152" t="s">
        <v>185</v>
      </c>
      <c r="H3217" s="155"/>
      <c r="I3217" s="33" t="str">
        <f t="shared" si="955"/>
        <v>Cancel</v>
      </c>
      <c r="J3217" s="186" t="s">
        <v>1640</v>
      </c>
      <c r="K3217" s="155" t="s">
        <v>1605</v>
      </c>
      <c r="L3217" s="17" t="s">
        <v>92</v>
      </c>
      <c r="M3217" s="13" t="s">
        <v>60</v>
      </c>
      <c r="N3217" s="13">
        <v>1</v>
      </c>
      <c r="O3217" s="13"/>
      <c r="P3217" s="33" t="str">
        <f t="shared" si="949"/>
        <v>MAIN UNIT</v>
      </c>
      <c r="Q3217" s="13" t="s">
        <v>68</v>
      </c>
      <c r="R3217" s="13" t="s">
        <v>62</v>
      </c>
      <c r="S3217" s="13" t="s">
        <v>49</v>
      </c>
      <c r="T3217" s="13" t="s">
        <v>78</v>
      </c>
      <c r="U3217" s="13" t="s">
        <v>79</v>
      </c>
      <c r="V3217" s="13" t="s">
        <v>126</v>
      </c>
      <c r="W3217" s="13" t="s">
        <v>109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499582152.5142017</v>
      </c>
      <c r="AJ3217" s="19">
        <f t="shared" si="959"/>
        <v>59520528.679470733</v>
      </c>
      <c r="AK3217" s="20">
        <f t="shared" si="960"/>
        <v>0.11914062257814291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  <c r="AU3217" s="22" t="s">
        <v>3751</v>
      </c>
    </row>
    <row r="3218" spans="1:47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185</v>
      </c>
      <c r="F3218" s="13" t="s">
        <v>185</v>
      </c>
      <c r="G3218" s="152" t="s">
        <v>185</v>
      </c>
      <c r="H3218" s="155"/>
      <c r="I3218" s="33" t="str">
        <f t="shared" si="955"/>
        <v>Cancel</v>
      </c>
      <c r="J3218" s="186" t="s">
        <v>1640</v>
      </c>
      <c r="K3218" s="155" t="s">
        <v>1605</v>
      </c>
      <c r="L3218" s="17" t="s">
        <v>92</v>
      </c>
      <c r="M3218" s="13" t="s">
        <v>60</v>
      </c>
      <c r="N3218" s="13">
        <v>1</v>
      </c>
      <c r="O3218" s="13"/>
      <c r="P3218" s="33" t="str">
        <f t="shared" si="949"/>
        <v>MAIN UNIT</v>
      </c>
      <c r="Q3218" s="13" t="s">
        <v>68</v>
      </c>
      <c r="R3218" s="13" t="s">
        <v>62</v>
      </c>
      <c r="S3218" s="13" t="s">
        <v>49</v>
      </c>
      <c r="T3218" s="13" t="s">
        <v>78</v>
      </c>
      <c r="U3218" s="13" t="s">
        <v>79</v>
      </c>
      <c r="V3218" s="13" t="s">
        <v>126</v>
      </c>
      <c r="W3218" s="13" t="s">
        <v>109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499582152.5142017</v>
      </c>
      <c r="AJ3218" s="19">
        <f t="shared" si="959"/>
        <v>59520528.679470733</v>
      </c>
      <c r="AK3218" s="20">
        <f t="shared" si="960"/>
        <v>0.11914062257814291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  <c r="AU3218" s="22" t="s">
        <v>3751</v>
      </c>
    </row>
    <row r="3219" spans="1:47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185</v>
      </c>
      <c r="F3219" s="13" t="s">
        <v>185</v>
      </c>
      <c r="G3219" s="152" t="s">
        <v>185</v>
      </c>
      <c r="H3219" s="155"/>
      <c r="I3219" s="33" t="str">
        <f t="shared" si="955"/>
        <v>Cancel</v>
      </c>
      <c r="J3219" s="186" t="s">
        <v>1640</v>
      </c>
      <c r="K3219" s="155" t="s">
        <v>1605</v>
      </c>
      <c r="L3219" s="17" t="s">
        <v>92</v>
      </c>
      <c r="M3219" s="13" t="s">
        <v>60</v>
      </c>
      <c r="N3219" s="13">
        <v>1</v>
      </c>
      <c r="O3219" s="13"/>
      <c r="P3219" s="33" t="str">
        <f t="shared" si="949"/>
        <v>MAIN UNIT</v>
      </c>
      <c r="Q3219" s="13" t="s">
        <v>68</v>
      </c>
      <c r="R3219" s="13" t="s">
        <v>62</v>
      </c>
      <c r="S3219" s="13" t="s">
        <v>49</v>
      </c>
      <c r="T3219" s="13" t="s">
        <v>78</v>
      </c>
      <c r="U3219" s="13" t="s">
        <v>79</v>
      </c>
      <c r="V3219" s="13" t="s">
        <v>126</v>
      </c>
      <c r="W3219" s="13" t="s">
        <v>109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499582152.5142017</v>
      </c>
      <c r="AJ3219" s="19">
        <f t="shared" si="959"/>
        <v>59520528.679470733</v>
      </c>
      <c r="AK3219" s="20">
        <f t="shared" si="960"/>
        <v>0.11914062257814291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  <c r="AU3219" s="22" t="s">
        <v>3751</v>
      </c>
    </row>
    <row r="3220" spans="1:47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185</v>
      </c>
      <c r="F3220" s="13" t="s">
        <v>185</v>
      </c>
      <c r="G3220" s="152" t="s">
        <v>185</v>
      </c>
      <c r="H3220" s="155"/>
      <c r="I3220" s="33" t="str">
        <f t="shared" si="955"/>
        <v>Cancel</v>
      </c>
      <c r="J3220" s="186" t="s">
        <v>1640</v>
      </c>
      <c r="K3220" s="155" t="s">
        <v>1605</v>
      </c>
      <c r="L3220" s="17" t="s">
        <v>92</v>
      </c>
      <c r="M3220" s="13" t="s">
        <v>60</v>
      </c>
      <c r="N3220" s="13">
        <v>1</v>
      </c>
      <c r="O3220" s="13"/>
      <c r="P3220" s="33" t="str">
        <f t="shared" si="949"/>
        <v>MAIN UNIT</v>
      </c>
      <c r="Q3220" s="13" t="s">
        <v>68</v>
      </c>
      <c r="R3220" s="13" t="s">
        <v>62</v>
      </c>
      <c r="S3220" s="13" t="s">
        <v>49</v>
      </c>
      <c r="T3220" s="13" t="s">
        <v>78</v>
      </c>
      <c r="U3220" s="13" t="s">
        <v>79</v>
      </c>
      <c r="V3220" s="13" t="s">
        <v>126</v>
      </c>
      <c r="W3220" s="13" t="s">
        <v>109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499582152.5142017</v>
      </c>
      <c r="AJ3220" s="19">
        <f t="shared" si="959"/>
        <v>59520528.679470733</v>
      </c>
      <c r="AK3220" s="20">
        <f t="shared" si="960"/>
        <v>0.11914062257814291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  <c r="AU3220" s="22" t="s">
        <v>3751</v>
      </c>
    </row>
    <row r="3221" spans="1:47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185</v>
      </c>
      <c r="F3221" s="13" t="s">
        <v>185</v>
      </c>
      <c r="G3221" s="152" t="s">
        <v>185</v>
      </c>
      <c r="H3221" s="155"/>
      <c r="I3221" s="33" t="str">
        <f t="shared" si="955"/>
        <v>Cancel</v>
      </c>
      <c r="J3221" s="186" t="s">
        <v>1640</v>
      </c>
      <c r="K3221" s="155" t="s">
        <v>1605</v>
      </c>
      <c r="L3221" s="17" t="s">
        <v>67</v>
      </c>
      <c r="M3221" s="13" t="s">
        <v>60</v>
      </c>
      <c r="N3221" s="13">
        <v>1</v>
      </c>
      <c r="O3221" s="13"/>
      <c r="P3221" s="33" t="str">
        <f t="shared" si="949"/>
        <v>MAIN UNIT</v>
      </c>
      <c r="Q3221" s="13" t="s">
        <v>68</v>
      </c>
      <c r="R3221" s="13" t="s">
        <v>62</v>
      </c>
      <c r="S3221" s="13" t="s">
        <v>49</v>
      </c>
      <c r="T3221" s="13" t="s">
        <v>78</v>
      </c>
      <c r="U3221" s="13" t="s">
        <v>79</v>
      </c>
      <c r="V3221" s="13" t="s">
        <v>126</v>
      </c>
      <c r="W3221" s="13" t="s">
        <v>109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499582152.5142017</v>
      </c>
      <c r="AJ3221" s="19">
        <f t="shared" si="959"/>
        <v>59520528.679470733</v>
      </c>
      <c r="AK3221" s="20">
        <f t="shared" si="960"/>
        <v>0.11914062257814291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  <c r="AU3221" s="22" t="s">
        <v>3751</v>
      </c>
    </row>
    <row r="3222" spans="1:47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185</v>
      </c>
      <c r="F3222" s="13" t="s">
        <v>185</v>
      </c>
      <c r="G3222" s="152" t="s">
        <v>185</v>
      </c>
      <c r="H3222" s="155"/>
      <c r="I3222" s="33" t="str">
        <f t="shared" si="955"/>
        <v>Cancel</v>
      </c>
      <c r="J3222" s="186" t="s">
        <v>1640</v>
      </c>
      <c r="K3222" s="155" t="s">
        <v>1605</v>
      </c>
      <c r="L3222" s="17" t="s">
        <v>67</v>
      </c>
      <c r="M3222" s="13" t="s">
        <v>60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68</v>
      </c>
      <c r="R3222" s="13" t="s">
        <v>62</v>
      </c>
      <c r="S3222" s="13" t="s">
        <v>49</v>
      </c>
      <c r="T3222" s="13" t="s">
        <v>78</v>
      </c>
      <c r="U3222" s="13" t="s">
        <v>79</v>
      </c>
      <c r="V3222" s="13" t="s">
        <v>126</v>
      </c>
      <c r="W3222" s="13" t="s">
        <v>109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499582152.5142017</v>
      </c>
      <c r="AJ3222" s="19">
        <f t="shared" si="959"/>
        <v>59520528.679470733</v>
      </c>
      <c r="AK3222" s="20">
        <f t="shared" si="960"/>
        <v>0.11914062257814291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  <c r="AU3222" s="22" t="s">
        <v>3751</v>
      </c>
    </row>
    <row r="3223" spans="1:47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53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1759</v>
      </c>
      <c r="K3223" s="155" t="s">
        <v>1605</v>
      </c>
      <c r="L3223" s="17" t="s">
        <v>92</v>
      </c>
      <c r="M3223" s="13" t="s">
        <v>60</v>
      </c>
      <c r="N3223" s="13">
        <v>1</v>
      </c>
      <c r="O3223" s="13"/>
      <c r="P3223" s="33" t="str">
        <f t="shared" si="968"/>
        <v>MAIN UNIT</v>
      </c>
      <c r="Q3223" s="13" t="s">
        <v>61</v>
      </c>
      <c r="R3223" s="13" t="s">
        <v>62</v>
      </c>
      <c r="S3223" s="13" t="s">
        <v>49</v>
      </c>
      <c r="T3223" s="13" t="s">
        <v>78</v>
      </c>
      <c r="U3223" s="13" t="s">
        <v>79</v>
      </c>
      <c r="V3223" s="13" t="s">
        <v>126</v>
      </c>
      <c r="W3223" s="13" t="s">
        <v>109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  <c r="AU3223" s="22" t="s">
        <v>3751</v>
      </c>
    </row>
    <row r="3224" spans="1:47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53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1759</v>
      </c>
      <c r="K3224" s="155" t="s">
        <v>1605</v>
      </c>
      <c r="L3224" s="17" t="s">
        <v>92</v>
      </c>
      <c r="M3224" s="13" t="s">
        <v>60</v>
      </c>
      <c r="N3224" s="13">
        <v>1</v>
      </c>
      <c r="O3224" s="13"/>
      <c r="P3224" s="33" t="str">
        <f t="shared" si="968"/>
        <v>MAIN UNIT</v>
      </c>
      <c r="Q3224" s="13" t="s">
        <v>61</v>
      </c>
      <c r="R3224" s="13" t="s">
        <v>62</v>
      </c>
      <c r="S3224" s="13" t="s">
        <v>49</v>
      </c>
      <c r="T3224" s="13" t="s">
        <v>78</v>
      </c>
      <c r="U3224" s="13" t="s">
        <v>79</v>
      </c>
      <c r="V3224" s="13" t="s">
        <v>126</v>
      </c>
      <c r="W3224" s="13" t="s">
        <v>109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  <c r="AU3224" s="22" t="s">
        <v>3751</v>
      </c>
    </row>
    <row r="3225" spans="1:47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53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1759</v>
      </c>
      <c r="K3225" s="155" t="s">
        <v>1605</v>
      </c>
      <c r="L3225" s="17" t="s">
        <v>67</v>
      </c>
      <c r="M3225" s="13" t="s">
        <v>60</v>
      </c>
      <c r="N3225" s="13">
        <v>1</v>
      </c>
      <c r="O3225" s="13"/>
      <c r="P3225" s="33" t="str">
        <f t="shared" si="968"/>
        <v>MAIN UNIT</v>
      </c>
      <c r="Q3225" s="13" t="s">
        <v>61</v>
      </c>
      <c r="R3225" s="13" t="s">
        <v>62</v>
      </c>
      <c r="S3225" s="13" t="s">
        <v>49</v>
      </c>
      <c r="T3225" s="13" t="s">
        <v>78</v>
      </c>
      <c r="U3225" s="13" t="s">
        <v>79</v>
      </c>
      <c r="V3225" s="13" t="s">
        <v>126</v>
      </c>
      <c r="W3225" s="13" t="s">
        <v>109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  <c r="AU3225" s="22" t="s">
        <v>3751</v>
      </c>
    </row>
    <row r="3226" spans="1:47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54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2043</v>
      </c>
      <c r="K3226" s="155" t="s">
        <v>1605</v>
      </c>
      <c r="L3226" s="17" t="s">
        <v>92</v>
      </c>
      <c r="M3226" s="13" t="s">
        <v>60</v>
      </c>
      <c r="N3226" s="13">
        <v>1</v>
      </c>
      <c r="O3226" s="13"/>
      <c r="P3226" s="33" t="str">
        <f t="shared" si="968"/>
        <v>MAIN UNIT</v>
      </c>
      <c r="Q3226" s="13" t="s">
        <v>61</v>
      </c>
      <c r="R3226" s="13" t="s">
        <v>62</v>
      </c>
      <c r="S3226" s="13" t="s">
        <v>49</v>
      </c>
      <c r="T3226" s="13" t="s">
        <v>78</v>
      </c>
      <c r="U3226" s="13" t="s">
        <v>79</v>
      </c>
      <c r="V3226" s="13" t="s">
        <v>126</v>
      </c>
      <c r="W3226" s="13" t="s">
        <v>109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2044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  <c r="AU3226" s="22" t="s">
        <v>3751</v>
      </c>
    </row>
    <row r="3227" spans="1:47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185</v>
      </c>
      <c r="F3227" s="13" t="s">
        <v>185</v>
      </c>
      <c r="G3227" s="152" t="s">
        <v>1616</v>
      </c>
      <c r="H3227" s="155" t="s">
        <v>2081</v>
      </c>
      <c r="I3227" s="33" t="str">
        <f t="shared" si="955"/>
        <v>Cancel</v>
      </c>
      <c r="J3227" s="186" t="s">
        <v>2082</v>
      </c>
      <c r="K3227" s="155" t="s">
        <v>1605</v>
      </c>
      <c r="L3227" s="17" t="s">
        <v>92</v>
      </c>
      <c r="M3227" s="13" t="s">
        <v>60</v>
      </c>
      <c r="N3227" s="13">
        <v>1</v>
      </c>
      <c r="O3227" s="13"/>
      <c r="P3227" s="33" t="str">
        <f t="shared" si="968"/>
        <v>MAIN UNIT</v>
      </c>
      <c r="Q3227" s="13" t="s">
        <v>61</v>
      </c>
      <c r="R3227" s="13" t="s">
        <v>62</v>
      </c>
      <c r="S3227" s="13" t="s">
        <v>49</v>
      </c>
      <c r="T3227" s="13" t="s">
        <v>78</v>
      </c>
      <c r="U3227" s="13" t="s">
        <v>79</v>
      </c>
      <c r="V3227" s="13" t="s">
        <v>126</v>
      </c>
      <c r="W3227" s="13" t="s">
        <v>109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499582152.5142017</v>
      </c>
      <c r="AJ3227" s="19">
        <f t="shared" si="959"/>
        <v>59520528.679470733</v>
      </c>
      <c r="AK3227" s="20">
        <f t="shared" si="960"/>
        <v>0.11914062257814291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  <c r="AU3227" s="22" t="s">
        <v>3240</v>
      </c>
    </row>
    <row r="3228" spans="1:47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185</v>
      </c>
      <c r="F3228" s="13" t="s">
        <v>185</v>
      </c>
      <c r="G3228" s="152" t="s">
        <v>1616</v>
      </c>
      <c r="H3228" s="155" t="s">
        <v>2081</v>
      </c>
      <c r="I3228" s="33" t="str">
        <f t="shared" si="955"/>
        <v>Cancel</v>
      </c>
      <c r="J3228" s="186" t="s">
        <v>2082</v>
      </c>
      <c r="K3228" s="155" t="s">
        <v>1605</v>
      </c>
      <c r="L3228" s="17" t="s">
        <v>67</v>
      </c>
      <c r="M3228" s="13" t="s">
        <v>60</v>
      </c>
      <c r="N3228" s="13">
        <v>1</v>
      </c>
      <c r="O3228" s="13"/>
      <c r="P3228" s="33" t="str">
        <f t="shared" si="968"/>
        <v>MAIN UNIT</v>
      </c>
      <c r="Q3228" s="13" t="s">
        <v>61</v>
      </c>
      <c r="R3228" s="13" t="s">
        <v>62</v>
      </c>
      <c r="S3228" s="13" t="s">
        <v>49</v>
      </c>
      <c r="T3228" s="13" t="s">
        <v>78</v>
      </c>
      <c r="U3228" s="13" t="s">
        <v>79</v>
      </c>
      <c r="V3228" s="13" t="s">
        <v>126</v>
      </c>
      <c r="W3228" s="13" t="s">
        <v>109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499582152.5142017</v>
      </c>
      <c r="AJ3228" s="19">
        <f t="shared" si="959"/>
        <v>59520528.679470733</v>
      </c>
      <c r="AK3228" s="20">
        <f t="shared" si="960"/>
        <v>0.11914062257814291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  <c r="AU3228" s="22" t="s">
        <v>3240</v>
      </c>
    </row>
    <row r="3229" spans="1:47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55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2615</v>
      </c>
      <c r="K3229" s="155" t="s">
        <v>2616</v>
      </c>
      <c r="L3229" s="17" t="s">
        <v>92</v>
      </c>
      <c r="M3229" s="13" t="s">
        <v>60</v>
      </c>
      <c r="N3229" s="13">
        <v>1</v>
      </c>
      <c r="O3229" s="13"/>
      <c r="P3229" s="33" t="str">
        <f t="shared" si="968"/>
        <v>MAIN UNIT</v>
      </c>
      <c r="Q3229" s="13" t="s">
        <v>61</v>
      </c>
      <c r="R3229" s="13" t="s">
        <v>62</v>
      </c>
      <c r="S3229" s="13" t="s">
        <v>49</v>
      </c>
      <c r="T3229" s="13" t="s">
        <v>78</v>
      </c>
      <c r="U3229" s="13" t="s">
        <v>79</v>
      </c>
      <c r="V3229" s="13" t="s">
        <v>126</v>
      </c>
      <c r="W3229" s="13" t="s">
        <v>109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  <c r="AU3229" s="22" t="s">
        <v>3240</v>
      </c>
    </row>
    <row r="3230" spans="1:47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55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2522</v>
      </c>
      <c r="K3230" s="155" t="s">
        <v>2523</v>
      </c>
      <c r="L3230" s="17" t="s">
        <v>67</v>
      </c>
      <c r="M3230" s="13" t="s">
        <v>60</v>
      </c>
      <c r="N3230" s="13">
        <v>1</v>
      </c>
      <c r="O3230" s="13"/>
      <c r="P3230" s="33" t="str">
        <f t="shared" si="968"/>
        <v>MAIN UNIT</v>
      </c>
      <c r="Q3230" s="13" t="s">
        <v>68</v>
      </c>
      <c r="R3230" s="13" t="s">
        <v>62</v>
      </c>
      <c r="S3230" s="13" t="s">
        <v>49</v>
      </c>
      <c r="T3230" s="13" t="s">
        <v>78</v>
      </c>
      <c r="U3230" s="13" t="s">
        <v>79</v>
      </c>
      <c r="V3230" s="13" t="s">
        <v>1407</v>
      </c>
      <c r="W3230" s="13" t="s">
        <v>64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  <c r="AU3230" s="22" t="s">
        <v>3757</v>
      </c>
    </row>
    <row r="3231" spans="1:47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55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3326</v>
      </c>
      <c r="K3231" s="155" t="s">
        <v>3325</v>
      </c>
      <c r="L3231" s="17" t="s">
        <v>92</v>
      </c>
      <c r="M3231" s="13" t="s">
        <v>60</v>
      </c>
      <c r="N3231" s="13">
        <v>1</v>
      </c>
      <c r="O3231" s="13"/>
      <c r="P3231" s="33" t="str">
        <f t="shared" si="968"/>
        <v>MAIN UNIT</v>
      </c>
      <c r="Q3231" s="13" t="s">
        <v>68</v>
      </c>
      <c r="R3231" s="13" t="s">
        <v>62</v>
      </c>
      <c r="S3231" s="13" t="s">
        <v>49</v>
      </c>
      <c r="T3231" s="13" t="s">
        <v>78</v>
      </c>
      <c r="U3231" s="13" t="s">
        <v>79</v>
      </c>
      <c r="V3231" s="13" t="s">
        <v>2627</v>
      </c>
      <c r="W3231" s="13" t="s">
        <v>1341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21241742.157380536</v>
      </c>
      <c r="AJ3231" s="19">
        <f t="shared" si="959"/>
        <v>2987081.1613773629</v>
      </c>
      <c r="AK3231" s="20">
        <f t="shared" si="960"/>
        <v>0.14062317201884914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  <c r="AU3231" s="22" t="s">
        <v>3751</v>
      </c>
    </row>
    <row r="3232" spans="1:47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41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217</v>
      </c>
      <c r="K3232" s="155" t="s">
        <v>218</v>
      </c>
      <c r="L3232" s="17" t="s">
        <v>92</v>
      </c>
      <c r="M3232" s="13" t="s">
        <v>60</v>
      </c>
      <c r="N3232" s="13">
        <v>1</v>
      </c>
      <c r="O3232" s="13"/>
      <c r="P3232" s="33" t="str">
        <f t="shared" si="968"/>
        <v>MAIN UNIT</v>
      </c>
      <c r="Q3232" s="13" t="s">
        <v>61</v>
      </c>
      <c r="R3232" s="13" t="s">
        <v>62</v>
      </c>
      <c r="S3232" s="13" t="s">
        <v>51</v>
      </c>
      <c r="T3232" s="13" t="s">
        <v>219</v>
      </c>
      <c r="U3232" s="13" t="s">
        <v>149</v>
      </c>
      <c r="V3232" s="13" t="s">
        <v>220</v>
      </c>
      <c r="W3232" s="13" t="s">
        <v>64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221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  <c r="AU3232" s="22" t="s">
        <v>3240</v>
      </c>
    </row>
    <row r="3233" spans="1:47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48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995</v>
      </c>
      <c r="K3233" s="155" t="s">
        <v>996</v>
      </c>
      <c r="L3233" s="17" t="s">
        <v>92</v>
      </c>
      <c r="M3233" s="13" t="s">
        <v>60</v>
      </c>
      <c r="N3233" s="13">
        <v>1</v>
      </c>
      <c r="O3233" s="13"/>
      <c r="P3233" s="33" t="str">
        <f t="shared" si="968"/>
        <v>MAIN UNIT</v>
      </c>
      <c r="Q3233" s="13" t="s">
        <v>68</v>
      </c>
      <c r="R3233" s="13" t="s">
        <v>62</v>
      </c>
      <c r="S3233" s="13" t="s">
        <v>49</v>
      </c>
      <c r="T3233" s="13" t="s">
        <v>78</v>
      </c>
      <c r="U3233" s="13" t="s">
        <v>79</v>
      </c>
      <c r="V3233" s="13" t="s">
        <v>725</v>
      </c>
      <c r="W3233" s="13" t="s">
        <v>64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  <c r="AU3233" s="22" t="s">
        <v>3750</v>
      </c>
    </row>
    <row r="3234" spans="1:47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48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995</v>
      </c>
      <c r="K3234" s="155" t="s">
        <v>996</v>
      </c>
      <c r="L3234" s="17" t="s">
        <v>67</v>
      </c>
      <c r="M3234" s="13" t="s">
        <v>60</v>
      </c>
      <c r="N3234" s="13">
        <v>1</v>
      </c>
      <c r="O3234" s="13"/>
      <c r="P3234" s="33" t="str">
        <f t="shared" si="968"/>
        <v>MAIN UNIT</v>
      </c>
      <c r="Q3234" s="13" t="s">
        <v>68</v>
      </c>
      <c r="R3234" s="13" t="s">
        <v>62</v>
      </c>
      <c r="S3234" s="13" t="s">
        <v>49</v>
      </c>
      <c r="T3234" s="13" t="s">
        <v>78</v>
      </c>
      <c r="U3234" s="13" t="s">
        <v>79</v>
      </c>
      <c r="V3234" s="13" t="s">
        <v>725</v>
      </c>
      <c r="W3234" s="13" t="s">
        <v>64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  <c r="AU3234" s="22" t="s">
        <v>3750</v>
      </c>
    </row>
    <row r="3235" spans="1:47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47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1257</v>
      </c>
      <c r="K3235" s="155" t="s">
        <v>1258</v>
      </c>
      <c r="L3235" s="17" t="s">
        <v>67</v>
      </c>
      <c r="M3235" s="13" t="s">
        <v>60</v>
      </c>
      <c r="N3235" s="13">
        <v>1</v>
      </c>
      <c r="O3235" s="13"/>
      <c r="P3235" s="33" t="str">
        <f t="shared" si="968"/>
        <v>MAIN UNIT</v>
      </c>
      <c r="Q3235" s="13" t="s">
        <v>68</v>
      </c>
      <c r="R3235" s="13" t="s">
        <v>62</v>
      </c>
      <c r="S3235" s="13" t="s">
        <v>49</v>
      </c>
      <c r="T3235" s="13" t="s">
        <v>78</v>
      </c>
      <c r="U3235" s="13" t="s">
        <v>79</v>
      </c>
      <c r="V3235" s="13" t="s">
        <v>112</v>
      </c>
      <c r="W3235" s="13" t="s">
        <v>109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  <c r="AU3235" s="22" t="s">
        <v>3751</v>
      </c>
    </row>
    <row r="3236" spans="1:47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47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1257</v>
      </c>
      <c r="K3236" s="155" t="s">
        <v>1258</v>
      </c>
      <c r="L3236" s="17" t="s">
        <v>67</v>
      </c>
      <c r="M3236" s="13" t="s">
        <v>60</v>
      </c>
      <c r="N3236" s="13">
        <v>1</v>
      </c>
      <c r="O3236" s="13"/>
      <c r="P3236" s="33" t="str">
        <f t="shared" si="968"/>
        <v>MAIN UNIT</v>
      </c>
      <c r="Q3236" s="13" t="s">
        <v>68</v>
      </c>
      <c r="R3236" s="13" t="s">
        <v>62</v>
      </c>
      <c r="S3236" s="13" t="s">
        <v>49</v>
      </c>
      <c r="T3236" s="13" t="s">
        <v>78</v>
      </c>
      <c r="U3236" s="13" t="s">
        <v>79</v>
      </c>
      <c r="V3236" s="13" t="s">
        <v>112</v>
      </c>
      <c r="W3236" s="13" t="s">
        <v>109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  <c r="AU3236" s="22" t="s">
        <v>3751</v>
      </c>
    </row>
    <row r="3237" spans="1:47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53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1678</v>
      </c>
      <c r="K3237" s="155" t="s">
        <v>1258</v>
      </c>
      <c r="L3237" s="17" t="s">
        <v>92</v>
      </c>
      <c r="M3237" s="13" t="s">
        <v>60</v>
      </c>
      <c r="N3237" s="13">
        <v>1</v>
      </c>
      <c r="O3237" s="13"/>
      <c r="P3237" s="33" t="str">
        <f t="shared" si="968"/>
        <v>MAIN UNIT</v>
      </c>
      <c r="Q3237" s="13" t="s">
        <v>61</v>
      </c>
      <c r="R3237" s="13" t="s">
        <v>62</v>
      </c>
      <c r="S3237" s="13" t="s">
        <v>49</v>
      </c>
      <c r="T3237" s="13" t="s">
        <v>78</v>
      </c>
      <c r="U3237" s="13" t="s">
        <v>79</v>
      </c>
      <c r="V3237" s="13" t="s">
        <v>112</v>
      </c>
      <c r="W3237" s="13" t="s">
        <v>109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  <c r="AU3237" s="22" t="s">
        <v>3751</v>
      </c>
    </row>
    <row r="3238" spans="1:47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53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1678</v>
      </c>
      <c r="K3238" s="155" t="s">
        <v>1258</v>
      </c>
      <c r="L3238" s="17" t="s">
        <v>67</v>
      </c>
      <c r="M3238" s="13" t="s">
        <v>60</v>
      </c>
      <c r="N3238" s="13">
        <v>1</v>
      </c>
      <c r="O3238" s="13"/>
      <c r="P3238" s="33" t="str">
        <f t="shared" si="968"/>
        <v>MAIN UNIT</v>
      </c>
      <c r="Q3238" s="13" t="s">
        <v>61</v>
      </c>
      <c r="R3238" s="13" t="s">
        <v>62</v>
      </c>
      <c r="S3238" s="13" t="s">
        <v>49</v>
      </c>
      <c r="T3238" s="13" t="s">
        <v>78</v>
      </c>
      <c r="U3238" s="13" t="s">
        <v>79</v>
      </c>
      <c r="V3238" s="13" t="s">
        <v>112</v>
      </c>
      <c r="W3238" s="13" t="s">
        <v>109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  <c r="AU3238" s="22" t="s">
        <v>3751</v>
      </c>
    </row>
    <row r="3239" spans="1:47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54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2045</v>
      </c>
      <c r="K3239" s="155" t="s">
        <v>1258</v>
      </c>
      <c r="L3239" s="17" t="s">
        <v>92</v>
      </c>
      <c r="M3239" s="13" t="s">
        <v>60</v>
      </c>
      <c r="N3239" s="13">
        <v>1</v>
      </c>
      <c r="O3239" s="13"/>
      <c r="P3239" s="33" t="str">
        <f t="shared" si="968"/>
        <v>MAIN UNIT</v>
      </c>
      <c r="Q3239" s="13" t="s">
        <v>61</v>
      </c>
      <c r="R3239" s="13" t="s">
        <v>62</v>
      </c>
      <c r="S3239" s="13" t="s">
        <v>49</v>
      </c>
      <c r="T3239" s="13" t="s">
        <v>78</v>
      </c>
      <c r="U3239" s="13" t="s">
        <v>79</v>
      </c>
      <c r="V3239" s="13" t="s">
        <v>112</v>
      </c>
      <c r="W3239" s="13" t="s">
        <v>109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  <c r="AU3239" s="22" t="s">
        <v>3751</v>
      </c>
    </row>
    <row r="3240" spans="1:47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54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2045</v>
      </c>
      <c r="K3240" s="155" t="s">
        <v>1258</v>
      </c>
      <c r="L3240" s="17" t="s">
        <v>67</v>
      </c>
      <c r="M3240" s="13" t="s">
        <v>60</v>
      </c>
      <c r="N3240" s="13">
        <v>1</v>
      </c>
      <c r="O3240" s="13"/>
      <c r="P3240" s="33" t="str">
        <f t="shared" si="968"/>
        <v>MAIN UNIT</v>
      </c>
      <c r="Q3240" s="13" t="s">
        <v>61</v>
      </c>
      <c r="R3240" s="13" t="s">
        <v>62</v>
      </c>
      <c r="S3240" s="13" t="s">
        <v>49</v>
      </c>
      <c r="T3240" s="13" t="s">
        <v>78</v>
      </c>
      <c r="U3240" s="13" t="s">
        <v>79</v>
      </c>
      <c r="V3240" s="13" t="s">
        <v>112</v>
      </c>
      <c r="W3240" s="13" t="s">
        <v>109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  <c r="AU3240" s="22" t="s">
        <v>3751</v>
      </c>
    </row>
    <row r="3241" spans="1:47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48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1649</v>
      </c>
      <c r="K3241" s="155" t="s">
        <v>1650</v>
      </c>
      <c r="L3241" s="17" t="s">
        <v>67</v>
      </c>
      <c r="M3241" s="13" t="s">
        <v>60</v>
      </c>
      <c r="N3241" s="13">
        <v>1</v>
      </c>
      <c r="O3241" s="13"/>
      <c r="P3241" s="33" t="str">
        <f t="shared" si="968"/>
        <v>MAIN UNIT</v>
      </c>
      <c r="Q3241" s="13" t="s">
        <v>68</v>
      </c>
      <c r="R3241" s="13" t="s">
        <v>62</v>
      </c>
      <c r="S3241" s="13" t="s">
        <v>49</v>
      </c>
      <c r="T3241" s="13" t="s">
        <v>78</v>
      </c>
      <c r="U3241" s="13" t="s">
        <v>79</v>
      </c>
      <c r="V3241" s="13" t="s">
        <v>112</v>
      </c>
      <c r="W3241" s="13" t="s">
        <v>109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  <c r="AU3241" s="22" t="s">
        <v>3751</v>
      </c>
    </row>
    <row r="3242" spans="1:47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54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2307</v>
      </c>
      <c r="K3242" s="155" t="s">
        <v>1650</v>
      </c>
      <c r="L3242" s="17" t="s">
        <v>67</v>
      </c>
      <c r="M3242" s="13" t="s">
        <v>60</v>
      </c>
      <c r="N3242" s="13">
        <v>1</v>
      </c>
      <c r="O3242" s="13"/>
      <c r="P3242" s="33" t="str">
        <f t="shared" si="968"/>
        <v>MAIN UNIT</v>
      </c>
      <c r="Q3242" s="13" t="s">
        <v>61</v>
      </c>
      <c r="R3242" s="13" t="s">
        <v>62</v>
      </c>
      <c r="S3242" s="13" t="s">
        <v>49</v>
      </c>
      <c r="T3242" s="13" t="s">
        <v>78</v>
      </c>
      <c r="U3242" s="13" t="s">
        <v>79</v>
      </c>
      <c r="V3242" s="13" t="s">
        <v>112</v>
      </c>
      <c r="W3242" s="13" t="s">
        <v>64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  <c r="AU3242" s="22" t="s">
        <v>3757</v>
      </c>
    </row>
    <row r="3243" spans="1:47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47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1259</v>
      </c>
      <c r="K3243" s="155" t="s">
        <v>1260</v>
      </c>
      <c r="L3243" s="17" t="s">
        <v>92</v>
      </c>
      <c r="M3243" s="13" t="s">
        <v>60</v>
      </c>
      <c r="N3243" s="13">
        <v>1</v>
      </c>
      <c r="O3243" s="13"/>
      <c r="P3243" s="33" t="str">
        <f t="shared" si="968"/>
        <v>MAIN UNIT</v>
      </c>
      <c r="Q3243" s="13" t="s">
        <v>68</v>
      </c>
      <c r="R3243" s="13" t="s">
        <v>62</v>
      </c>
      <c r="S3243" s="13" t="s">
        <v>49</v>
      </c>
      <c r="T3243" s="13" t="s">
        <v>78</v>
      </c>
      <c r="U3243" s="13" t="s">
        <v>79</v>
      </c>
      <c r="V3243" s="13" t="s">
        <v>131</v>
      </c>
      <c r="W3243" s="13" t="s">
        <v>64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  <c r="AU3243" s="22" t="s">
        <v>3750</v>
      </c>
    </row>
    <row r="3244" spans="1:47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47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1259</v>
      </c>
      <c r="K3244" s="155" t="s">
        <v>1260</v>
      </c>
      <c r="L3244" s="17" t="s">
        <v>92</v>
      </c>
      <c r="M3244" s="13" t="s">
        <v>60</v>
      </c>
      <c r="N3244" s="13">
        <v>1</v>
      </c>
      <c r="O3244" s="13"/>
      <c r="P3244" s="33" t="str">
        <f t="shared" si="968"/>
        <v>MAIN UNIT</v>
      </c>
      <c r="Q3244" s="13" t="s">
        <v>68</v>
      </c>
      <c r="R3244" s="13" t="s">
        <v>62</v>
      </c>
      <c r="S3244" s="13" t="s">
        <v>49</v>
      </c>
      <c r="T3244" s="13" t="s">
        <v>78</v>
      </c>
      <c r="U3244" s="13" t="s">
        <v>79</v>
      </c>
      <c r="V3244" s="13" t="s">
        <v>131</v>
      </c>
      <c r="W3244" s="13" t="s">
        <v>64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  <c r="AU3244" s="22" t="s">
        <v>3750</v>
      </c>
    </row>
    <row r="3245" spans="1:47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53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1676</v>
      </c>
      <c r="K3245" s="155" t="s">
        <v>1260</v>
      </c>
      <c r="L3245" s="17" t="s">
        <v>92</v>
      </c>
      <c r="M3245" s="13" t="s">
        <v>60</v>
      </c>
      <c r="N3245" s="13">
        <v>1</v>
      </c>
      <c r="O3245" s="13"/>
      <c r="P3245" s="33" t="str">
        <f t="shared" si="968"/>
        <v>MAIN UNIT</v>
      </c>
      <c r="Q3245" s="13" t="s">
        <v>61</v>
      </c>
      <c r="R3245" s="13" t="s">
        <v>62</v>
      </c>
      <c r="S3245" s="13" t="s">
        <v>49</v>
      </c>
      <c r="T3245" s="13" t="s">
        <v>78</v>
      </c>
      <c r="U3245" s="13" t="s">
        <v>79</v>
      </c>
      <c r="V3245" s="13" t="s">
        <v>131</v>
      </c>
      <c r="W3245" s="13" t="s">
        <v>64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  <c r="AU3245" s="22" t="s">
        <v>3750</v>
      </c>
    </row>
    <row r="3246" spans="1:47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53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1676</v>
      </c>
      <c r="K3246" s="155" t="s">
        <v>1260</v>
      </c>
      <c r="L3246" s="17" t="s">
        <v>92</v>
      </c>
      <c r="M3246" s="13" t="s">
        <v>60</v>
      </c>
      <c r="N3246" s="13">
        <v>1</v>
      </c>
      <c r="O3246" s="13"/>
      <c r="P3246" s="33" t="str">
        <f t="shared" si="968"/>
        <v>MAIN UNIT</v>
      </c>
      <c r="Q3246" s="13" t="s">
        <v>61</v>
      </c>
      <c r="R3246" s="13" t="s">
        <v>62</v>
      </c>
      <c r="S3246" s="13" t="s">
        <v>49</v>
      </c>
      <c r="T3246" s="13" t="s">
        <v>78</v>
      </c>
      <c r="U3246" s="13" t="s">
        <v>79</v>
      </c>
      <c r="V3246" s="13" t="s">
        <v>131</v>
      </c>
      <c r="W3246" s="13" t="s">
        <v>64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  <c r="AU3246" s="22" t="s">
        <v>3750</v>
      </c>
    </row>
    <row r="3247" spans="1:47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53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1676</v>
      </c>
      <c r="K3247" s="155" t="s">
        <v>1260</v>
      </c>
      <c r="L3247" s="17" t="s">
        <v>92</v>
      </c>
      <c r="M3247" s="13" t="s">
        <v>60</v>
      </c>
      <c r="N3247" s="13">
        <v>1</v>
      </c>
      <c r="O3247" s="13"/>
      <c r="P3247" s="33" t="str">
        <f t="shared" si="968"/>
        <v>MAIN UNIT</v>
      </c>
      <c r="Q3247" s="13" t="s">
        <v>61</v>
      </c>
      <c r="R3247" s="13" t="s">
        <v>62</v>
      </c>
      <c r="S3247" s="13" t="s">
        <v>49</v>
      </c>
      <c r="T3247" s="13" t="s">
        <v>78</v>
      </c>
      <c r="U3247" s="13" t="s">
        <v>79</v>
      </c>
      <c r="V3247" s="13" t="s">
        <v>131</v>
      </c>
      <c r="W3247" s="13" t="s">
        <v>64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  <c r="AU3247" s="22" t="s">
        <v>3750</v>
      </c>
    </row>
    <row r="3248" spans="1:47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53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1676</v>
      </c>
      <c r="K3248" s="155" t="s">
        <v>1260</v>
      </c>
      <c r="L3248" s="17" t="s">
        <v>92</v>
      </c>
      <c r="M3248" s="13" t="s">
        <v>60</v>
      </c>
      <c r="N3248" s="13">
        <v>1</v>
      </c>
      <c r="O3248" s="13"/>
      <c r="P3248" s="33" t="str">
        <f t="shared" si="968"/>
        <v>MAIN UNIT</v>
      </c>
      <c r="Q3248" s="13" t="s">
        <v>61</v>
      </c>
      <c r="R3248" s="13" t="s">
        <v>62</v>
      </c>
      <c r="S3248" s="13" t="s">
        <v>49</v>
      </c>
      <c r="T3248" s="13" t="s">
        <v>78</v>
      </c>
      <c r="U3248" s="13" t="s">
        <v>79</v>
      </c>
      <c r="V3248" s="13" t="s">
        <v>131</v>
      </c>
      <c r="W3248" s="13" t="s">
        <v>64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  <c r="AU3248" s="22" t="s">
        <v>3750</v>
      </c>
    </row>
    <row r="3249" spans="1:47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47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1261</v>
      </c>
      <c r="K3249" s="155" t="s">
        <v>1262</v>
      </c>
      <c r="L3249" s="17" t="s">
        <v>67</v>
      </c>
      <c r="M3249" s="13" t="s">
        <v>60</v>
      </c>
      <c r="N3249" s="13">
        <v>1</v>
      </c>
      <c r="O3249" s="13"/>
      <c r="P3249" s="33" t="str">
        <f t="shared" si="968"/>
        <v>MAIN UNIT</v>
      </c>
      <c r="Q3249" s="13" t="s">
        <v>68</v>
      </c>
      <c r="R3249" s="13" t="s">
        <v>62</v>
      </c>
      <c r="S3249" s="13" t="s">
        <v>50</v>
      </c>
      <c r="T3249" s="13" t="s">
        <v>325</v>
      </c>
      <c r="U3249" s="13" t="s">
        <v>70</v>
      </c>
      <c r="V3249" s="13" t="s">
        <v>1010</v>
      </c>
      <c r="W3249" s="13" t="s">
        <v>64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  <c r="AU3249" s="22" t="s">
        <v>3240</v>
      </c>
    </row>
    <row r="3250" spans="1:47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47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1261</v>
      </c>
      <c r="K3250" s="155" t="s">
        <v>1262</v>
      </c>
      <c r="L3250" s="17" t="s">
        <v>92</v>
      </c>
      <c r="M3250" s="13" t="s">
        <v>60</v>
      </c>
      <c r="N3250" s="13">
        <v>1</v>
      </c>
      <c r="O3250" s="13"/>
      <c r="P3250" s="33" t="str">
        <f t="shared" si="968"/>
        <v>MAIN UNIT</v>
      </c>
      <c r="Q3250" s="13" t="s">
        <v>68</v>
      </c>
      <c r="R3250" s="13" t="s">
        <v>62</v>
      </c>
      <c r="S3250" s="13" t="s">
        <v>50</v>
      </c>
      <c r="T3250" s="13" t="s">
        <v>325</v>
      </c>
      <c r="U3250" s="13" t="s">
        <v>70</v>
      </c>
      <c r="V3250" s="13" t="s">
        <v>1010</v>
      </c>
      <c r="W3250" s="13" t="s">
        <v>64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  <c r="AU3250" s="22" t="s">
        <v>3240</v>
      </c>
    </row>
    <row r="3251" spans="1:47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54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2290</v>
      </c>
      <c r="K3251" s="155" t="s">
        <v>2291</v>
      </c>
      <c r="L3251" s="17" t="s">
        <v>92</v>
      </c>
      <c r="M3251" s="13" t="s">
        <v>60</v>
      </c>
      <c r="N3251" s="13">
        <v>1</v>
      </c>
      <c r="O3251" s="13"/>
      <c r="P3251" s="33" t="str">
        <f t="shared" si="968"/>
        <v>MAIN UNIT</v>
      </c>
      <c r="Q3251" s="13" t="s">
        <v>68</v>
      </c>
      <c r="R3251" s="13" t="s">
        <v>62</v>
      </c>
      <c r="S3251" s="13" t="s">
        <v>49</v>
      </c>
      <c r="T3251" s="13" t="s">
        <v>78</v>
      </c>
      <c r="U3251" s="13" t="s">
        <v>79</v>
      </c>
      <c r="V3251" s="13" t="s">
        <v>126</v>
      </c>
      <c r="W3251" s="13" t="s">
        <v>109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  <c r="AU3251" s="22" t="s">
        <v>3751</v>
      </c>
    </row>
    <row r="3252" spans="1:47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54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2415</v>
      </c>
      <c r="K3252" s="155" t="s">
        <v>2291</v>
      </c>
      <c r="L3252" s="17" t="s">
        <v>92</v>
      </c>
      <c r="M3252" s="13" t="s">
        <v>60</v>
      </c>
      <c r="N3252" s="13">
        <v>1</v>
      </c>
      <c r="O3252" s="13"/>
      <c r="P3252" s="33" t="str">
        <f t="shared" si="968"/>
        <v>MAIN UNIT</v>
      </c>
      <c r="Q3252" s="13" t="s">
        <v>61</v>
      </c>
      <c r="R3252" s="13" t="s">
        <v>62</v>
      </c>
      <c r="S3252" s="13" t="s">
        <v>49</v>
      </c>
      <c r="T3252" s="13" t="s">
        <v>78</v>
      </c>
      <c r="U3252" s="13" t="s">
        <v>79</v>
      </c>
      <c r="V3252" s="13" t="s">
        <v>126</v>
      </c>
      <c r="W3252" s="13" t="s">
        <v>64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  <c r="AU3252" s="22" t="s">
        <v>3240</v>
      </c>
    </row>
    <row r="3253" spans="1:47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185</v>
      </c>
      <c r="G3253" s="23" t="s">
        <v>185</v>
      </c>
      <c r="H3253" s="29"/>
      <c r="I3253" s="33" t="str">
        <f t="shared" si="955"/>
        <v>Cancel</v>
      </c>
      <c r="J3253" s="188" t="s">
        <v>3386</v>
      </c>
      <c r="K3253" s="29" t="s">
        <v>1348</v>
      </c>
      <c r="L3253" s="17" t="s">
        <v>67</v>
      </c>
      <c r="M3253" s="22" t="s">
        <v>60</v>
      </c>
      <c r="N3253" s="22">
        <v>1</v>
      </c>
      <c r="O3253" s="22"/>
      <c r="P3253" s="33" t="str">
        <f t="shared" si="968"/>
        <v>MAIN UNIT</v>
      </c>
      <c r="Q3253" s="13" t="s">
        <v>61</v>
      </c>
      <c r="R3253" s="22" t="s">
        <v>62</v>
      </c>
      <c r="S3253" s="22" t="s">
        <v>49</v>
      </c>
      <c r="T3253" s="22" t="s">
        <v>78</v>
      </c>
      <c r="U3253" s="22" t="s">
        <v>396</v>
      </c>
      <c r="V3253" s="22" t="s">
        <v>131</v>
      </c>
      <c r="W3253" s="22" t="s">
        <v>109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499582152.5142017</v>
      </c>
      <c r="AJ3253" s="27">
        <f t="shared" si="959"/>
        <v>59520528.679470733</v>
      </c>
      <c r="AK3253" s="28">
        <f t="shared" si="960"/>
        <v>0.11914062257814291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  <c r="AU3253" s="22" t="s">
        <v>3751</v>
      </c>
    </row>
    <row r="3254" spans="1:47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41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510</v>
      </c>
      <c r="K3254" s="155" t="s">
        <v>511</v>
      </c>
      <c r="L3254" s="17" t="s">
        <v>92</v>
      </c>
      <c r="M3254" s="13" t="s">
        <v>60</v>
      </c>
      <c r="N3254" s="13">
        <v>1</v>
      </c>
      <c r="O3254" s="13"/>
      <c r="P3254" s="33" t="str">
        <f t="shared" si="968"/>
        <v>MAIN UNIT</v>
      </c>
      <c r="Q3254" s="13" t="s">
        <v>61</v>
      </c>
      <c r="R3254" s="13" t="s">
        <v>62</v>
      </c>
      <c r="S3254" s="13" t="s">
        <v>49</v>
      </c>
      <c r="T3254" s="13" t="s">
        <v>78</v>
      </c>
      <c r="U3254" s="13" t="s">
        <v>79</v>
      </c>
      <c r="V3254" s="13" t="s">
        <v>134</v>
      </c>
      <c r="W3254" s="13" t="s">
        <v>109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  <c r="AU3254" s="22" t="s">
        <v>3751</v>
      </c>
    </row>
    <row r="3255" spans="1:47" s="12" customFormat="1">
      <c r="A3255" s="33" t="str">
        <f t="shared" si="953"/>
        <v>cancel</v>
      </c>
      <c r="B3255" s="152"/>
      <c r="C3255" s="152" t="s">
        <v>185</v>
      </c>
      <c r="D3255" s="33" t="str">
        <f t="shared" si="954"/>
        <v/>
      </c>
      <c r="E3255" s="33" t="s">
        <v>185</v>
      </c>
      <c r="F3255" s="13" t="s">
        <v>185</v>
      </c>
      <c r="G3255" s="152" t="s">
        <v>185</v>
      </c>
      <c r="H3255" s="155"/>
      <c r="I3255" s="33" t="str">
        <f t="shared" si="955"/>
        <v>Cancel</v>
      </c>
      <c r="J3255" s="186" t="s">
        <v>2700</v>
      </c>
      <c r="K3255" s="155" t="s">
        <v>2701</v>
      </c>
      <c r="L3255" s="17" t="s">
        <v>92</v>
      </c>
      <c r="M3255" s="13" t="s">
        <v>60</v>
      </c>
      <c r="N3255" s="13">
        <v>1</v>
      </c>
      <c r="O3255" s="13"/>
      <c r="P3255" s="33" t="str">
        <f t="shared" si="968"/>
        <v>MAIN UNIT</v>
      </c>
      <c r="Q3255" s="13" t="s">
        <v>61</v>
      </c>
      <c r="R3255" s="13" t="s">
        <v>62</v>
      </c>
      <c r="S3255" s="13" t="s">
        <v>49</v>
      </c>
      <c r="T3255" s="13" t="s">
        <v>78</v>
      </c>
      <c r="U3255" s="13" t="s">
        <v>79</v>
      </c>
      <c r="V3255" s="13" t="s">
        <v>134</v>
      </c>
      <c r="W3255" s="13" t="s">
        <v>109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499582152.5142017</v>
      </c>
      <c r="AJ3255" s="19">
        <f t="shared" si="959"/>
        <v>59520528.679470733</v>
      </c>
      <c r="AK3255" s="20">
        <f t="shared" si="960"/>
        <v>0.11914062257814291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  <c r="AU3255" s="22" t="s">
        <v>3751</v>
      </c>
    </row>
    <row r="3256" spans="1:47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48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1138</v>
      </c>
      <c r="K3256" s="155" t="s">
        <v>1139</v>
      </c>
      <c r="L3256" s="17" t="s">
        <v>92</v>
      </c>
      <c r="M3256" s="13" t="s">
        <v>60</v>
      </c>
      <c r="N3256" s="13">
        <v>1</v>
      </c>
      <c r="O3256" s="13"/>
      <c r="P3256" s="33" t="str">
        <f t="shared" si="968"/>
        <v>MAIN UNIT</v>
      </c>
      <c r="Q3256" s="13" t="s">
        <v>61</v>
      </c>
      <c r="R3256" s="13" t="s">
        <v>62</v>
      </c>
      <c r="S3256" s="13" t="s">
        <v>49</v>
      </c>
      <c r="T3256" s="13" t="s">
        <v>78</v>
      </c>
      <c r="U3256" s="13" t="s">
        <v>79</v>
      </c>
      <c r="V3256" s="13" t="s">
        <v>1140</v>
      </c>
      <c r="W3256" s="13" t="s">
        <v>109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  <c r="AU3256" s="22" t="s">
        <v>3751</v>
      </c>
    </row>
    <row r="3257" spans="1:47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48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1138</v>
      </c>
      <c r="K3257" s="155" t="s">
        <v>1139</v>
      </c>
      <c r="L3257" s="17" t="s">
        <v>92</v>
      </c>
      <c r="M3257" s="13" t="s">
        <v>60</v>
      </c>
      <c r="N3257" s="13">
        <v>1</v>
      </c>
      <c r="O3257" s="13"/>
      <c r="P3257" s="33" t="str">
        <f t="shared" si="968"/>
        <v>MAIN UNIT</v>
      </c>
      <c r="Q3257" s="13" t="s">
        <v>61</v>
      </c>
      <c r="R3257" s="13" t="s">
        <v>62</v>
      </c>
      <c r="S3257" s="13" t="s">
        <v>49</v>
      </c>
      <c r="T3257" s="13" t="s">
        <v>78</v>
      </c>
      <c r="U3257" s="13" t="s">
        <v>79</v>
      </c>
      <c r="V3257" s="13" t="s">
        <v>1140</v>
      </c>
      <c r="W3257" s="13" t="s">
        <v>109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  <c r="AU3257" s="22" t="s">
        <v>3751</v>
      </c>
    </row>
    <row r="3258" spans="1:47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48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1138</v>
      </c>
      <c r="K3258" s="155" t="s">
        <v>1139</v>
      </c>
      <c r="L3258" s="17" t="s">
        <v>92</v>
      </c>
      <c r="M3258" s="13" t="s">
        <v>60</v>
      </c>
      <c r="N3258" s="13">
        <v>1</v>
      </c>
      <c r="O3258" s="13"/>
      <c r="P3258" s="33" t="str">
        <f t="shared" si="968"/>
        <v>MAIN UNIT</v>
      </c>
      <c r="Q3258" s="13" t="s">
        <v>61</v>
      </c>
      <c r="R3258" s="13" t="s">
        <v>62</v>
      </c>
      <c r="S3258" s="13" t="s">
        <v>49</v>
      </c>
      <c r="T3258" s="13" t="s">
        <v>78</v>
      </c>
      <c r="U3258" s="13" t="s">
        <v>79</v>
      </c>
      <c r="V3258" s="13" t="s">
        <v>1140</v>
      </c>
      <c r="W3258" s="13" t="s">
        <v>109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  <c r="AU3258" s="22" t="s">
        <v>3751</v>
      </c>
    </row>
    <row r="3259" spans="1:47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48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1138</v>
      </c>
      <c r="K3259" s="155" t="s">
        <v>1139</v>
      </c>
      <c r="L3259" s="17" t="s">
        <v>92</v>
      </c>
      <c r="M3259" s="13" t="s">
        <v>60</v>
      </c>
      <c r="N3259" s="13">
        <v>1</v>
      </c>
      <c r="O3259" s="13"/>
      <c r="P3259" s="33" t="str">
        <f t="shared" si="968"/>
        <v>MAIN UNIT</v>
      </c>
      <c r="Q3259" s="13" t="s">
        <v>61</v>
      </c>
      <c r="R3259" s="13" t="s">
        <v>62</v>
      </c>
      <c r="S3259" s="13" t="s">
        <v>49</v>
      </c>
      <c r="T3259" s="13" t="s">
        <v>78</v>
      </c>
      <c r="U3259" s="13" t="s">
        <v>79</v>
      </c>
      <c r="V3259" s="13" t="s">
        <v>1140</v>
      </c>
      <c r="W3259" s="13" t="s">
        <v>109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  <c r="AU3259" s="22" t="s">
        <v>3751</v>
      </c>
    </row>
    <row r="3260" spans="1:47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48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1138</v>
      </c>
      <c r="K3260" s="155" t="s">
        <v>1139</v>
      </c>
      <c r="L3260" s="17" t="s">
        <v>293</v>
      </c>
      <c r="M3260" s="13" t="s">
        <v>60</v>
      </c>
      <c r="N3260" s="13">
        <v>1</v>
      </c>
      <c r="O3260" s="13"/>
      <c r="P3260" s="33" t="str">
        <f t="shared" si="968"/>
        <v>MAIN UNIT</v>
      </c>
      <c r="Q3260" s="13" t="s">
        <v>61</v>
      </c>
      <c r="R3260" s="13" t="s">
        <v>62</v>
      </c>
      <c r="S3260" s="13" t="s">
        <v>49</v>
      </c>
      <c r="T3260" s="13" t="s">
        <v>78</v>
      </c>
      <c r="U3260" s="13" t="s">
        <v>79</v>
      </c>
      <c r="V3260" s="13" t="s">
        <v>1140</v>
      </c>
      <c r="W3260" s="13" t="s">
        <v>109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  <c r="AU3260" s="22" t="s">
        <v>3751</v>
      </c>
    </row>
    <row r="3261" spans="1:47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54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2416</v>
      </c>
      <c r="K3261" s="155" t="s">
        <v>2417</v>
      </c>
      <c r="L3261" s="17" t="s">
        <v>92</v>
      </c>
      <c r="M3261" s="13" t="s">
        <v>60</v>
      </c>
      <c r="N3261" s="13">
        <v>1</v>
      </c>
      <c r="O3261" s="13"/>
      <c r="P3261" s="33" t="str">
        <f t="shared" si="968"/>
        <v>MAIN UNIT</v>
      </c>
      <c r="Q3261" s="13" t="s">
        <v>68</v>
      </c>
      <c r="R3261" s="13" t="s">
        <v>62</v>
      </c>
      <c r="S3261" s="13" t="s">
        <v>49</v>
      </c>
      <c r="T3261" s="13" t="s">
        <v>78</v>
      </c>
      <c r="U3261" s="13" t="s">
        <v>79</v>
      </c>
      <c r="V3261" s="13" t="s">
        <v>2011</v>
      </c>
      <c r="W3261" s="13" t="s">
        <v>64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  <c r="AU3261" s="22" t="s">
        <v>3757</v>
      </c>
    </row>
    <row r="3262" spans="1:47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48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1660</v>
      </c>
      <c r="K3262" s="155" t="s">
        <v>1661</v>
      </c>
      <c r="L3262" s="17" t="s">
        <v>92</v>
      </c>
      <c r="M3262" s="13" t="s">
        <v>60</v>
      </c>
      <c r="N3262" s="13">
        <v>1</v>
      </c>
      <c r="O3262" s="13"/>
      <c r="P3262" s="33" t="str">
        <f t="shared" si="968"/>
        <v>MAIN UNIT</v>
      </c>
      <c r="Q3262" s="13" t="s">
        <v>68</v>
      </c>
      <c r="R3262" s="13" t="s">
        <v>62</v>
      </c>
      <c r="S3262" s="13" t="s">
        <v>49</v>
      </c>
      <c r="T3262" s="13" t="s">
        <v>78</v>
      </c>
      <c r="U3262" s="13" t="s">
        <v>79</v>
      </c>
      <c r="V3262" s="13" t="s">
        <v>112</v>
      </c>
      <c r="W3262" s="13" t="s">
        <v>109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  <c r="AU3262" s="22" t="s">
        <v>3751</v>
      </c>
    </row>
    <row r="3263" spans="1:47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48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1660</v>
      </c>
      <c r="K3263" s="155" t="s">
        <v>1661</v>
      </c>
      <c r="L3263" s="17" t="s">
        <v>67</v>
      </c>
      <c r="M3263" s="13" t="s">
        <v>60</v>
      </c>
      <c r="N3263" s="13">
        <v>1</v>
      </c>
      <c r="O3263" s="13"/>
      <c r="P3263" s="33" t="str">
        <f t="shared" si="968"/>
        <v>MAIN UNIT</v>
      </c>
      <c r="Q3263" s="13" t="s">
        <v>68</v>
      </c>
      <c r="R3263" s="13" t="s">
        <v>62</v>
      </c>
      <c r="S3263" s="13" t="s">
        <v>49</v>
      </c>
      <c r="T3263" s="13" t="s">
        <v>78</v>
      </c>
      <c r="U3263" s="13" t="s">
        <v>79</v>
      </c>
      <c r="V3263" s="13" t="s">
        <v>112</v>
      </c>
      <c r="W3263" s="13" t="s">
        <v>109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  <c r="AU3263" s="22" t="s">
        <v>3751</v>
      </c>
    </row>
    <row r="3264" spans="1:47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53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1683</v>
      </c>
      <c r="K3264" s="155" t="s">
        <v>1661</v>
      </c>
      <c r="L3264" s="17" t="s">
        <v>92</v>
      </c>
      <c r="M3264" s="13" t="s">
        <v>60</v>
      </c>
      <c r="N3264" s="13">
        <v>1</v>
      </c>
      <c r="O3264" s="13"/>
      <c r="P3264" s="33" t="str">
        <f t="shared" si="968"/>
        <v>MAIN UNIT</v>
      </c>
      <c r="Q3264" s="13" t="s">
        <v>61</v>
      </c>
      <c r="R3264" s="13" t="s">
        <v>62</v>
      </c>
      <c r="S3264" s="13" t="s">
        <v>49</v>
      </c>
      <c r="T3264" s="13" t="s">
        <v>78</v>
      </c>
      <c r="U3264" s="13" t="s">
        <v>79</v>
      </c>
      <c r="V3264" s="13" t="s">
        <v>112</v>
      </c>
      <c r="W3264" s="13" t="s">
        <v>109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  <c r="AU3264" s="22" t="s">
        <v>3751</v>
      </c>
    </row>
    <row r="3265" spans="1:47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53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1683</v>
      </c>
      <c r="K3265" s="155" t="s">
        <v>1661</v>
      </c>
      <c r="L3265" s="17" t="s">
        <v>67</v>
      </c>
      <c r="M3265" s="13" t="s">
        <v>60</v>
      </c>
      <c r="N3265" s="13">
        <v>1</v>
      </c>
      <c r="O3265" s="13"/>
      <c r="P3265" s="33" t="str">
        <f t="shared" si="968"/>
        <v>MAIN UNIT</v>
      </c>
      <c r="Q3265" s="13" t="s">
        <v>61</v>
      </c>
      <c r="R3265" s="13" t="s">
        <v>62</v>
      </c>
      <c r="S3265" s="13" t="s">
        <v>49</v>
      </c>
      <c r="T3265" s="13" t="s">
        <v>78</v>
      </c>
      <c r="U3265" s="13" t="s">
        <v>79</v>
      </c>
      <c r="V3265" s="13" t="s">
        <v>112</v>
      </c>
      <c r="W3265" s="13" t="s">
        <v>109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  <c r="AU3265" s="22" t="s">
        <v>3751</v>
      </c>
    </row>
    <row r="3266" spans="1:47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53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1852</v>
      </c>
      <c r="K3266" s="155" t="s">
        <v>1853</v>
      </c>
      <c r="L3266" s="17" t="s">
        <v>92</v>
      </c>
      <c r="M3266" s="13" t="s">
        <v>60</v>
      </c>
      <c r="N3266" s="13">
        <v>1</v>
      </c>
      <c r="O3266" s="13"/>
      <c r="P3266" s="33" t="str">
        <f t="shared" si="968"/>
        <v>MAIN UNIT</v>
      </c>
      <c r="Q3266" s="13" t="s">
        <v>68</v>
      </c>
      <c r="R3266" s="13" t="s">
        <v>62</v>
      </c>
      <c r="S3266" s="13" t="s">
        <v>49</v>
      </c>
      <c r="T3266" s="13" t="s">
        <v>78</v>
      </c>
      <c r="U3266" s="13" t="s">
        <v>79</v>
      </c>
      <c r="V3266" s="13" t="s">
        <v>126</v>
      </c>
      <c r="W3266" s="13" t="s">
        <v>109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  <c r="AU3266" s="22" t="s">
        <v>3751</v>
      </c>
    </row>
    <row r="3267" spans="1:47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53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1852</v>
      </c>
      <c r="K3267" s="155" t="s">
        <v>1853</v>
      </c>
      <c r="L3267" s="17" t="s">
        <v>92</v>
      </c>
      <c r="M3267" s="13" t="s">
        <v>60</v>
      </c>
      <c r="N3267" s="13">
        <v>1</v>
      </c>
      <c r="O3267" s="13"/>
      <c r="P3267" s="33" t="str">
        <f t="shared" si="968"/>
        <v>MAIN UNIT</v>
      </c>
      <c r="Q3267" s="13" t="s">
        <v>68</v>
      </c>
      <c r="R3267" s="13" t="s">
        <v>62</v>
      </c>
      <c r="S3267" s="13" t="s">
        <v>49</v>
      </c>
      <c r="T3267" s="13" t="s">
        <v>78</v>
      </c>
      <c r="U3267" s="13" t="s">
        <v>79</v>
      </c>
      <c r="V3267" s="13" t="s">
        <v>126</v>
      </c>
      <c r="W3267" s="13" t="s">
        <v>109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  <c r="AU3267" s="22" t="s">
        <v>3751</v>
      </c>
    </row>
    <row r="3268" spans="1:47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41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283</v>
      </c>
      <c r="K3268" s="155" t="s">
        <v>284</v>
      </c>
      <c r="L3268" s="17" t="s">
        <v>67</v>
      </c>
      <c r="M3268" s="13" t="s">
        <v>60</v>
      </c>
      <c r="N3268" s="13">
        <v>1</v>
      </c>
      <c r="O3268" s="13"/>
      <c r="P3268" s="33" t="str">
        <f t="shared" si="968"/>
        <v>MAIN UNIT</v>
      </c>
      <c r="Q3268" s="13" t="s">
        <v>61</v>
      </c>
      <c r="R3268" s="13" t="s">
        <v>62</v>
      </c>
      <c r="S3268" s="13" t="s">
        <v>49</v>
      </c>
      <c r="T3268" s="13" t="s">
        <v>78</v>
      </c>
      <c r="U3268" s="13" t="s">
        <v>79</v>
      </c>
      <c r="V3268" s="13" t="s">
        <v>285</v>
      </c>
      <c r="W3268" s="13" t="s">
        <v>286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  <c r="AU3268" s="22" t="s">
        <v>3240</v>
      </c>
    </row>
    <row r="3269" spans="1:47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41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283</v>
      </c>
      <c r="K3269" s="155" t="s">
        <v>284</v>
      </c>
      <c r="L3269" s="17" t="s">
        <v>59</v>
      </c>
      <c r="M3269" s="13" t="s">
        <v>60</v>
      </c>
      <c r="N3269" s="13">
        <v>1</v>
      </c>
      <c r="O3269" s="13"/>
      <c r="P3269" s="33" t="str">
        <f t="shared" si="968"/>
        <v>MAIN UNIT</v>
      </c>
      <c r="Q3269" s="13" t="s">
        <v>61</v>
      </c>
      <c r="R3269" s="13" t="s">
        <v>62</v>
      </c>
      <c r="S3269" s="13" t="s">
        <v>49</v>
      </c>
      <c r="T3269" s="13" t="s">
        <v>78</v>
      </c>
      <c r="U3269" s="13" t="s">
        <v>79</v>
      </c>
      <c r="V3269" s="13" t="s">
        <v>285</v>
      </c>
      <c r="W3269" s="13" t="s">
        <v>286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  <c r="AU3269" s="22" t="s">
        <v>3240</v>
      </c>
    </row>
    <row r="3270" spans="1:47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41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438</v>
      </c>
      <c r="K3270" s="155" t="s">
        <v>284</v>
      </c>
      <c r="L3270" s="17" t="s">
        <v>59</v>
      </c>
      <c r="M3270" s="13" t="s">
        <v>60</v>
      </c>
      <c r="N3270" s="13">
        <v>1</v>
      </c>
      <c r="O3270" s="13"/>
      <c r="P3270" s="33" t="str">
        <f t="shared" si="968"/>
        <v>MAIN UNIT</v>
      </c>
      <c r="Q3270" s="13" t="s">
        <v>61</v>
      </c>
      <c r="R3270" s="13" t="s">
        <v>62</v>
      </c>
      <c r="S3270" s="13" t="s">
        <v>49</v>
      </c>
      <c r="T3270" s="13" t="s">
        <v>78</v>
      </c>
      <c r="U3270" s="13" t="s">
        <v>79</v>
      </c>
      <c r="V3270" s="13" t="s">
        <v>126</v>
      </c>
      <c r="W3270" s="13" t="s">
        <v>109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  <c r="AU3270" s="22" t="s">
        <v>3751</v>
      </c>
    </row>
    <row r="3271" spans="1:47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53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1746</v>
      </c>
      <c r="K3271" s="155" t="s">
        <v>1747</v>
      </c>
      <c r="L3271" s="17" t="s">
        <v>92</v>
      </c>
      <c r="M3271" s="13" t="s">
        <v>60</v>
      </c>
      <c r="N3271" s="13">
        <v>1</v>
      </c>
      <c r="O3271" s="13"/>
      <c r="P3271" s="33" t="str">
        <f t="shared" si="968"/>
        <v>MAIN UNIT</v>
      </c>
      <c r="Q3271" s="13" t="s">
        <v>61</v>
      </c>
      <c r="R3271" s="13" t="s">
        <v>62</v>
      </c>
      <c r="S3271" s="13" t="s">
        <v>49</v>
      </c>
      <c r="T3271" s="13" t="s">
        <v>78</v>
      </c>
      <c r="U3271" s="13" t="s">
        <v>79</v>
      </c>
      <c r="V3271" s="13" t="s">
        <v>126</v>
      </c>
      <c r="W3271" s="13" t="s">
        <v>64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  <c r="AU3271" s="22" t="s">
        <v>3757</v>
      </c>
    </row>
    <row r="3272" spans="1:47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53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1746</v>
      </c>
      <c r="K3272" s="155" t="s">
        <v>1747</v>
      </c>
      <c r="L3272" s="17" t="s">
        <v>67</v>
      </c>
      <c r="M3272" s="13" t="s">
        <v>60</v>
      </c>
      <c r="N3272" s="13">
        <v>1</v>
      </c>
      <c r="O3272" s="13"/>
      <c r="P3272" s="33" t="str">
        <f t="shared" si="968"/>
        <v>MAIN UNIT</v>
      </c>
      <c r="Q3272" s="13" t="s">
        <v>61</v>
      </c>
      <c r="R3272" s="13" t="s">
        <v>62</v>
      </c>
      <c r="S3272" s="13" t="s">
        <v>49</v>
      </c>
      <c r="T3272" s="13" t="s">
        <v>78</v>
      </c>
      <c r="U3272" s="13" t="s">
        <v>79</v>
      </c>
      <c r="V3272" s="13" t="s">
        <v>126</v>
      </c>
      <c r="W3272" s="13" t="s">
        <v>64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  <c r="AU3272" s="22" t="s">
        <v>3757</v>
      </c>
    </row>
    <row r="3273" spans="1:47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54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2014</v>
      </c>
      <c r="K3273" s="155" t="s">
        <v>1747</v>
      </c>
      <c r="L3273" s="17" t="s">
        <v>92</v>
      </c>
      <c r="M3273" s="13" t="s">
        <v>60</v>
      </c>
      <c r="N3273" s="13">
        <v>1</v>
      </c>
      <c r="O3273" s="13"/>
      <c r="P3273" s="33" t="str">
        <f t="shared" si="968"/>
        <v>MAIN UNIT</v>
      </c>
      <c r="Q3273" s="13" t="s">
        <v>61</v>
      </c>
      <c r="R3273" s="13" t="s">
        <v>62</v>
      </c>
      <c r="S3273" s="13" t="s">
        <v>49</v>
      </c>
      <c r="T3273" s="13" t="s">
        <v>78</v>
      </c>
      <c r="U3273" s="13" t="s">
        <v>79</v>
      </c>
      <c r="V3273" s="13" t="s">
        <v>126</v>
      </c>
      <c r="W3273" s="13" t="s">
        <v>109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  <c r="AU3273" s="22" t="s">
        <v>3751</v>
      </c>
    </row>
    <row r="3274" spans="1:47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54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2014</v>
      </c>
      <c r="K3274" s="155" t="s">
        <v>1747</v>
      </c>
      <c r="L3274" s="17" t="s">
        <v>92</v>
      </c>
      <c r="M3274" s="13" t="s">
        <v>60</v>
      </c>
      <c r="N3274" s="13">
        <v>1</v>
      </c>
      <c r="O3274" s="13"/>
      <c r="P3274" s="33" t="str">
        <f t="shared" si="968"/>
        <v>MAIN UNIT</v>
      </c>
      <c r="Q3274" s="13" t="s">
        <v>61</v>
      </c>
      <c r="R3274" s="13" t="s">
        <v>62</v>
      </c>
      <c r="S3274" s="13" t="s">
        <v>49</v>
      </c>
      <c r="T3274" s="13" t="s">
        <v>78</v>
      </c>
      <c r="U3274" s="13" t="s">
        <v>79</v>
      </c>
      <c r="V3274" s="13" t="s">
        <v>126</v>
      </c>
      <c r="W3274" s="13" t="s">
        <v>109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  <c r="AU3274" s="22" t="s">
        <v>3751</v>
      </c>
    </row>
    <row r="3275" spans="1:47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54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2241</v>
      </c>
      <c r="K3275" s="155" t="s">
        <v>1747</v>
      </c>
      <c r="L3275" s="17" t="s">
        <v>92</v>
      </c>
      <c r="M3275" s="13" t="s">
        <v>60</v>
      </c>
      <c r="N3275" s="13">
        <v>1</v>
      </c>
      <c r="O3275" s="13"/>
      <c r="P3275" s="33" t="str">
        <f t="shared" si="968"/>
        <v>MAIN UNIT</v>
      </c>
      <c r="Q3275" s="13" t="s">
        <v>61</v>
      </c>
      <c r="R3275" s="13" t="s">
        <v>62</v>
      </c>
      <c r="S3275" s="13" t="s">
        <v>49</v>
      </c>
      <c r="T3275" s="13" t="s">
        <v>78</v>
      </c>
      <c r="U3275" s="13" t="s">
        <v>79</v>
      </c>
      <c r="V3275" s="13" t="s">
        <v>126</v>
      </c>
      <c r="W3275" s="13" t="s">
        <v>109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  <c r="AU3275" s="22" t="s">
        <v>3752</v>
      </c>
    </row>
    <row r="3276" spans="1:47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54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2241</v>
      </c>
      <c r="K3276" s="155" t="s">
        <v>1747</v>
      </c>
      <c r="L3276" s="17" t="s">
        <v>67</v>
      </c>
      <c r="M3276" s="13" t="s">
        <v>60</v>
      </c>
      <c r="N3276" s="13">
        <v>1</v>
      </c>
      <c r="O3276" s="13"/>
      <c r="P3276" s="33" t="str">
        <f t="shared" si="968"/>
        <v>MAIN UNIT</v>
      </c>
      <c r="Q3276" s="13" t="s">
        <v>61</v>
      </c>
      <c r="R3276" s="13" t="s">
        <v>62</v>
      </c>
      <c r="S3276" s="13" t="s">
        <v>49</v>
      </c>
      <c r="T3276" s="13" t="s">
        <v>78</v>
      </c>
      <c r="U3276" s="13" t="s">
        <v>79</v>
      </c>
      <c r="V3276" s="13" t="s">
        <v>126</v>
      </c>
      <c r="W3276" s="13" t="s">
        <v>109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  <c r="AU3276" s="22" t="s">
        <v>3752</v>
      </c>
    </row>
    <row r="3277" spans="1:47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185</v>
      </c>
      <c r="G3277" s="23" t="s">
        <v>185</v>
      </c>
      <c r="H3277" s="29"/>
      <c r="I3277" s="33" t="str">
        <f t="shared" si="975"/>
        <v>Cancel</v>
      </c>
      <c r="J3277" s="188" t="s">
        <v>3386</v>
      </c>
      <c r="K3277" s="29" t="s">
        <v>1348</v>
      </c>
      <c r="L3277" s="17" t="s">
        <v>67</v>
      </c>
      <c r="M3277" s="22" t="s">
        <v>60</v>
      </c>
      <c r="N3277" s="22">
        <v>1</v>
      </c>
      <c r="O3277" s="22"/>
      <c r="P3277" s="33" t="str">
        <f t="shared" si="968"/>
        <v>MAIN UNIT</v>
      </c>
      <c r="Q3277" s="13" t="s">
        <v>61</v>
      </c>
      <c r="R3277" s="22" t="s">
        <v>62</v>
      </c>
      <c r="S3277" s="22" t="s">
        <v>49</v>
      </c>
      <c r="T3277" s="22" t="s">
        <v>78</v>
      </c>
      <c r="U3277" s="22" t="s">
        <v>396</v>
      </c>
      <c r="V3277" s="22" t="s">
        <v>131</v>
      </c>
      <c r="W3277" s="22" t="s">
        <v>109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499582152.5142017</v>
      </c>
      <c r="AJ3277" s="27">
        <f t="shared" si="979"/>
        <v>59520528.679470733</v>
      </c>
      <c r="AK3277" s="28">
        <f t="shared" si="980"/>
        <v>0.11914062257814291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  <c r="AU3277" s="22" t="s">
        <v>3751</v>
      </c>
    </row>
    <row r="3278" spans="1:47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185</v>
      </c>
      <c r="G3278" s="23" t="s">
        <v>185</v>
      </c>
      <c r="H3278" s="29"/>
      <c r="I3278" s="202" t="str">
        <f t="shared" si="975"/>
        <v>Cancel</v>
      </c>
      <c r="J3278" s="188" t="s">
        <v>3420</v>
      </c>
      <c r="K3278" s="29" t="s">
        <v>1796</v>
      </c>
      <c r="L3278" s="17" t="s">
        <v>67</v>
      </c>
      <c r="M3278" s="22" t="s">
        <v>60</v>
      </c>
      <c r="N3278" s="22">
        <v>1</v>
      </c>
      <c r="O3278" s="22"/>
      <c r="P3278" s="33" t="str">
        <f t="shared" si="968"/>
        <v>MAIN UNIT</v>
      </c>
      <c r="Q3278" s="13" t="s">
        <v>61</v>
      </c>
      <c r="R3278" s="22" t="s">
        <v>62</v>
      </c>
      <c r="S3278" s="22" t="s">
        <v>51</v>
      </c>
      <c r="T3278" s="22" t="s">
        <v>349</v>
      </c>
      <c r="U3278" s="22" t="s">
        <v>149</v>
      </c>
      <c r="V3278" s="22" t="s">
        <v>954</v>
      </c>
      <c r="W3278" s="22" t="s">
        <v>64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1.073</v>
      </c>
      <c r="AB3278" s="197">
        <f t="shared" si="971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499582152.5142017</v>
      </c>
      <c r="AJ3278" s="200">
        <f t="shared" si="979"/>
        <v>59520528.679470733</v>
      </c>
      <c r="AK3278" s="201">
        <f t="shared" si="980"/>
        <v>0.11914062257814291</v>
      </c>
      <c r="AL3278" s="22"/>
      <c r="AM3278" s="22"/>
      <c r="AN3278" s="22"/>
      <c r="AO3278" s="22"/>
      <c r="AP3278" s="28" t="str">
        <f t="shared" si="981"/>
        <v>CancelCancel</v>
      </c>
      <c r="AQ3278" s="28" t="str">
        <f t="shared" si="982"/>
        <v>CancelCancelRMB</v>
      </c>
      <c r="AR3278" s="206" t="str">
        <f t="shared" si="983"/>
        <v>YAMAHA_Mounter</v>
      </c>
      <c r="AS3278" s="22" t="str">
        <f t="shared" si="984"/>
        <v/>
      </c>
      <c r="AT3278" s="24" t="str">
        <f t="shared" si="985"/>
        <v/>
      </c>
      <c r="AU3278" s="22" t="s">
        <v>3240</v>
      </c>
    </row>
    <row r="3279" spans="1:47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48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1201</v>
      </c>
      <c r="K3279" s="155" t="s">
        <v>1202</v>
      </c>
      <c r="L3279" s="17" t="s">
        <v>67</v>
      </c>
      <c r="M3279" s="13" t="s">
        <v>60</v>
      </c>
      <c r="N3279" s="13">
        <v>1</v>
      </c>
      <c r="O3279" s="13"/>
      <c r="P3279" s="33" t="str">
        <f t="shared" si="968"/>
        <v>MAIN UNIT</v>
      </c>
      <c r="Q3279" s="13" t="s">
        <v>68</v>
      </c>
      <c r="R3279" s="13" t="s">
        <v>62</v>
      </c>
      <c r="S3279" s="13" t="s">
        <v>49</v>
      </c>
      <c r="T3279" s="13" t="s">
        <v>78</v>
      </c>
      <c r="U3279" s="13" t="s">
        <v>79</v>
      </c>
      <c r="V3279" s="13" t="s">
        <v>1186</v>
      </c>
      <c r="W3279" s="13" t="s">
        <v>1101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  <c r="AU3279" s="22" t="s">
        <v>3750</v>
      </c>
    </row>
    <row r="3280" spans="1:47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48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1386</v>
      </c>
      <c r="K3280" s="155" t="s">
        <v>1387</v>
      </c>
      <c r="L3280" s="17" t="s">
        <v>92</v>
      </c>
      <c r="M3280" s="13" t="s">
        <v>60</v>
      </c>
      <c r="N3280" s="13">
        <v>1</v>
      </c>
      <c r="O3280" s="13"/>
      <c r="P3280" s="33" t="str">
        <f t="shared" si="968"/>
        <v>MAIN UNIT</v>
      </c>
      <c r="Q3280" s="13" t="s">
        <v>68</v>
      </c>
      <c r="R3280" s="13" t="s">
        <v>62</v>
      </c>
      <c r="S3280" s="13" t="s">
        <v>50</v>
      </c>
      <c r="T3280" s="13" t="s">
        <v>1388</v>
      </c>
      <c r="U3280" s="13" t="s">
        <v>70</v>
      </c>
      <c r="V3280" s="13" t="s">
        <v>169</v>
      </c>
      <c r="W3280" s="13" t="s">
        <v>64</v>
      </c>
      <c r="X3280" s="135">
        <v>773800</v>
      </c>
      <c r="Y3280" s="156" t="s">
        <v>1110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  <c r="AU3280" s="22" t="s">
        <v>3240</v>
      </c>
    </row>
    <row r="3281" spans="1:47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48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1386</v>
      </c>
      <c r="K3281" s="155" t="s">
        <v>1387</v>
      </c>
      <c r="L3281" s="17" t="s">
        <v>67</v>
      </c>
      <c r="M3281" s="13" t="s">
        <v>60</v>
      </c>
      <c r="N3281" s="13">
        <v>2</v>
      </c>
      <c r="O3281" s="13"/>
      <c r="P3281" s="33" t="str">
        <f t="shared" si="968"/>
        <v>MAIN UNIT</v>
      </c>
      <c r="Q3281" s="13" t="s">
        <v>68</v>
      </c>
      <c r="R3281" s="13" t="s">
        <v>62</v>
      </c>
      <c r="S3281" s="13" t="s">
        <v>50</v>
      </c>
      <c r="T3281" s="13" t="s">
        <v>1388</v>
      </c>
      <c r="U3281" s="13" t="s">
        <v>70</v>
      </c>
      <c r="V3281" s="13" t="s">
        <v>169</v>
      </c>
      <c r="W3281" s="13" t="s">
        <v>64</v>
      </c>
      <c r="X3281" s="135">
        <v>483000</v>
      </c>
      <c r="Y3281" s="156" t="s">
        <v>1110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  <c r="AU3281" s="22" t="s">
        <v>3240</v>
      </c>
    </row>
    <row r="3282" spans="1:47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48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1386</v>
      </c>
      <c r="K3282" s="155" t="s">
        <v>1387</v>
      </c>
      <c r="L3282" s="17" t="s">
        <v>2923</v>
      </c>
      <c r="M3282" s="13" t="s">
        <v>377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68</v>
      </c>
      <c r="R3282" s="13" t="s">
        <v>2055</v>
      </c>
      <c r="S3282" s="13" t="s">
        <v>50</v>
      </c>
      <c r="T3282" s="13" t="s">
        <v>1388</v>
      </c>
      <c r="U3282" s="13" t="s">
        <v>70</v>
      </c>
      <c r="V3282" s="13" t="s">
        <v>169</v>
      </c>
      <c r="W3282" s="13" t="s">
        <v>64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  <c r="AU3282" s="22" t="s">
        <v>3240</v>
      </c>
    </row>
    <row r="3283" spans="1:47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48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1274</v>
      </c>
      <c r="K3283" s="155" t="s">
        <v>1275</v>
      </c>
      <c r="L3283" s="17" t="s">
        <v>67</v>
      </c>
      <c r="M3283" s="13" t="s">
        <v>60</v>
      </c>
      <c r="N3283" s="13">
        <v>1</v>
      </c>
      <c r="O3283" s="13"/>
      <c r="P3283" s="33" t="str">
        <f t="shared" si="968"/>
        <v>MAIN UNIT</v>
      </c>
      <c r="Q3283" s="13" t="s">
        <v>68</v>
      </c>
      <c r="R3283" s="13" t="s">
        <v>62</v>
      </c>
      <c r="S3283" s="13" t="s">
        <v>52</v>
      </c>
      <c r="T3283" s="13" t="s">
        <v>141</v>
      </c>
      <c r="U3283" s="13" t="s">
        <v>1077</v>
      </c>
      <c r="V3283" s="13" t="s">
        <v>143</v>
      </c>
      <c r="W3283" s="13" t="s">
        <v>64</v>
      </c>
      <c r="X3283" s="135">
        <v>670000</v>
      </c>
      <c r="Y3283" s="156" t="s">
        <v>1058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  <c r="AU3283" s="22" t="s">
        <v>3240</v>
      </c>
    </row>
    <row r="3284" spans="1:47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55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2515</v>
      </c>
      <c r="K3284" s="155" t="s">
        <v>1275</v>
      </c>
      <c r="L3284" s="17" t="s">
        <v>92</v>
      </c>
      <c r="M3284" s="13" t="s">
        <v>60</v>
      </c>
      <c r="N3284" s="13">
        <v>1</v>
      </c>
      <c r="O3284" s="13"/>
      <c r="P3284" s="33" t="str">
        <f t="shared" si="968"/>
        <v>MAIN UNIT</v>
      </c>
      <c r="Q3284" s="13" t="s">
        <v>61</v>
      </c>
      <c r="R3284" s="13" t="s">
        <v>62</v>
      </c>
      <c r="S3284" s="13" t="s">
        <v>52</v>
      </c>
      <c r="T3284" s="13" t="s">
        <v>141</v>
      </c>
      <c r="U3284" s="13" t="s">
        <v>1077</v>
      </c>
      <c r="V3284" s="13" t="s">
        <v>143</v>
      </c>
      <c r="W3284" s="13" t="s">
        <v>64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  <c r="AU3284" s="22" t="s">
        <v>3240</v>
      </c>
    </row>
    <row r="3285" spans="1:47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54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2021</v>
      </c>
      <c r="K3285" s="155" t="s">
        <v>2022</v>
      </c>
      <c r="L3285" s="17" t="s">
        <v>92</v>
      </c>
      <c r="M3285" s="13" t="s">
        <v>60</v>
      </c>
      <c r="N3285" s="13">
        <v>1</v>
      </c>
      <c r="O3285" s="13"/>
      <c r="P3285" s="33" t="str">
        <f t="shared" si="968"/>
        <v>MAIN UNIT</v>
      </c>
      <c r="Q3285" s="13" t="s">
        <v>68</v>
      </c>
      <c r="R3285" s="13" t="s">
        <v>62</v>
      </c>
      <c r="S3285" s="13" t="s">
        <v>49</v>
      </c>
      <c r="T3285" s="13" t="s">
        <v>78</v>
      </c>
      <c r="U3285" s="13" t="s">
        <v>79</v>
      </c>
      <c r="V3285" s="13" t="s">
        <v>311</v>
      </c>
      <c r="W3285" s="13" t="s">
        <v>109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  <c r="AU3285" s="22" t="s">
        <v>3751</v>
      </c>
    </row>
    <row r="3286" spans="1:47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54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2021</v>
      </c>
      <c r="K3286" s="155" t="s">
        <v>2022</v>
      </c>
      <c r="L3286" s="17" t="s">
        <v>92</v>
      </c>
      <c r="M3286" s="13" t="s">
        <v>60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68</v>
      </c>
      <c r="R3286" s="13" t="s">
        <v>62</v>
      </c>
      <c r="S3286" s="13" t="s">
        <v>49</v>
      </c>
      <c r="T3286" s="13" t="s">
        <v>78</v>
      </c>
      <c r="U3286" s="13" t="s">
        <v>79</v>
      </c>
      <c r="V3286" s="13" t="s">
        <v>311</v>
      </c>
      <c r="W3286" s="13" t="s">
        <v>109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  <c r="AU3286" s="22" t="s">
        <v>3751</v>
      </c>
    </row>
    <row r="3287" spans="1:47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54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2021</v>
      </c>
      <c r="K3287" s="155" t="s">
        <v>2022</v>
      </c>
      <c r="L3287" s="17" t="s">
        <v>92</v>
      </c>
      <c r="M3287" s="13" t="s">
        <v>60</v>
      </c>
      <c r="N3287" s="13">
        <v>1</v>
      </c>
      <c r="O3287" s="13"/>
      <c r="P3287" s="33" t="str">
        <f t="shared" si="988"/>
        <v>MAIN UNIT</v>
      </c>
      <c r="Q3287" s="13" t="s">
        <v>68</v>
      </c>
      <c r="R3287" s="13" t="s">
        <v>62</v>
      </c>
      <c r="S3287" s="13" t="s">
        <v>49</v>
      </c>
      <c r="T3287" s="13" t="s">
        <v>78</v>
      </c>
      <c r="U3287" s="13" t="s">
        <v>79</v>
      </c>
      <c r="V3287" s="13" t="s">
        <v>311</v>
      </c>
      <c r="W3287" s="13" t="s">
        <v>109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  <c r="AU3287" s="22" t="s">
        <v>3751</v>
      </c>
    </row>
    <row r="3288" spans="1:47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54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2021</v>
      </c>
      <c r="K3288" s="155" t="s">
        <v>2022</v>
      </c>
      <c r="L3288" s="17" t="s">
        <v>92</v>
      </c>
      <c r="M3288" s="13" t="s">
        <v>60</v>
      </c>
      <c r="N3288" s="13">
        <v>1</v>
      </c>
      <c r="O3288" s="13"/>
      <c r="P3288" s="33" t="str">
        <f t="shared" si="988"/>
        <v>MAIN UNIT</v>
      </c>
      <c r="Q3288" s="13" t="s">
        <v>68</v>
      </c>
      <c r="R3288" s="13" t="s">
        <v>62</v>
      </c>
      <c r="S3288" s="13" t="s">
        <v>49</v>
      </c>
      <c r="T3288" s="13" t="s">
        <v>78</v>
      </c>
      <c r="U3288" s="13" t="s">
        <v>79</v>
      </c>
      <c r="V3288" s="13" t="s">
        <v>311</v>
      </c>
      <c r="W3288" s="13" t="s">
        <v>109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  <c r="AU3288" s="22" t="s">
        <v>3751</v>
      </c>
    </row>
    <row r="3289" spans="1:47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54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2410</v>
      </c>
      <c r="K3289" s="155" t="s">
        <v>2022</v>
      </c>
      <c r="L3289" s="17" t="s">
        <v>92</v>
      </c>
      <c r="M3289" s="13" t="s">
        <v>60</v>
      </c>
      <c r="N3289" s="13">
        <v>1</v>
      </c>
      <c r="O3289" s="13"/>
      <c r="P3289" s="33" t="str">
        <f t="shared" si="988"/>
        <v>MAIN UNIT</v>
      </c>
      <c r="Q3289" s="13" t="s">
        <v>61</v>
      </c>
      <c r="R3289" s="13" t="s">
        <v>62</v>
      </c>
      <c r="S3289" s="13" t="s">
        <v>49</v>
      </c>
      <c r="T3289" s="13" t="s">
        <v>78</v>
      </c>
      <c r="U3289" s="13" t="s">
        <v>79</v>
      </c>
      <c r="V3289" s="13" t="s">
        <v>311</v>
      </c>
      <c r="W3289" s="13" t="s">
        <v>64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2411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  <c r="AU3289" s="22" t="s">
        <v>3757</v>
      </c>
    </row>
    <row r="3290" spans="1:47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54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2410</v>
      </c>
      <c r="K3290" s="155" t="s">
        <v>2022</v>
      </c>
      <c r="L3290" s="17" t="s">
        <v>92</v>
      </c>
      <c r="M3290" s="13" t="s">
        <v>60</v>
      </c>
      <c r="N3290" s="13">
        <v>1</v>
      </c>
      <c r="O3290" s="13"/>
      <c r="P3290" s="33" t="str">
        <f t="shared" si="988"/>
        <v>MAIN UNIT</v>
      </c>
      <c r="Q3290" s="13" t="s">
        <v>61</v>
      </c>
      <c r="R3290" s="13" t="s">
        <v>62</v>
      </c>
      <c r="S3290" s="13" t="s">
        <v>49</v>
      </c>
      <c r="T3290" s="13" t="s">
        <v>78</v>
      </c>
      <c r="U3290" s="13" t="s">
        <v>79</v>
      </c>
      <c r="V3290" s="13" t="s">
        <v>311</v>
      </c>
      <c r="W3290" s="13" t="s">
        <v>64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2411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  <c r="AU3290" s="22" t="s">
        <v>3757</v>
      </c>
    </row>
    <row r="3291" spans="1:47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54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2410</v>
      </c>
      <c r="K3291" s="155" t="s">
        <v>2022</v>
      </c>
      <c r="L3291" s="17" t="s">
        <v>92</v>
      </c>
      <c r="M3291" s="13" t="s">
        <v>60</v>
      </c>
      <c r="N3291" s="13">
        <v>1</v>
      </c>
      <c r="O3291" s="13"/>
      <c r="P3291" s="33" t="str">
        <f t="shared" si="988"/>
        <v>MAIN UNIT</v>
      </c>
      <c r="Q3291" s="13" t="s">
        <v>61</v>
      </c>
      <c r="R3291" s="13" t="s">
        <v>62</v>
      </c>
      <c r="S3291" s="13" t="s">
        <v>49</v>
      </c>
      <c r="T3291" s="13" t="s">
        <v>78</v>
      </c>
      <c r="U3291" s="13" t="s">
        <v>79</v>
      </c>
      <c r="V3291" s="13" t="s">
        <v>311</v>
      </c>
      <c r="W3291" s="13" t="s">
        <v>64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2411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  <c r="AU3291" s="22" t="s">
        <v>3757</v>
      </c>
    </row>
    <row r="3292" spans="1:47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53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1848</v>
      </c>
      <c r="K3292" s="155" t="s">
        <v>1849</v>
      </c>
      <c r="L3292" s="17" t="s">
        <v>92</v>
      </c>
      <c r="M3292" s="13" t="s">
        <v>60</v>
      </c>
      <c r="N3292" s="13">
        <v>1</v>
      </c>
      <c r="O3292" s="13"/>
      <c r="P3292" s="33" t="str">
        <f t="shared" si="988"/>
        <v>MAIN UNIT</v>
      </c>
      <c r="Q3292" s="13" t="s">
        <v>68</v>
      </c>
      <c r="R3292" s="13" t="s">
        <v>62</v>
      </c>
      <c r="S3292" s="13" t="s">
        <v>49</v>
      </c>
      <c r="T3292" s="13" t="s">
        <v>78</v>
      </c>
      <c r="U3292" s="13" t="s">
        <v>79</v>
      </c>
      <c r="V3292" s="13" t="s">
        <v>311</v>
      </c>
      <c r="W3292" s="13" t="s">
        <v>64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  <c r="AU3292" s="22" t="s">
        <v>3757</v>
      </c>
    </row>
    <row r="3293" spans="1:47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48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2916</v>
      </c>
      <c r="K3293" s="155" t="s">
        <v>2917</v>
      </c>
      <c r="L3293" s="17" t="s">
        <v>2918</v>
      </c>
      <c r="M3293" s="13" t="s">
        <v>2810</v>
      </c>
      <c r="N3293" s="13">
        <v>1</v>
      </c>
      <c r="O3293" s="13"/>
      <c r="P3293" s="33" t="str">
        <f t="shared" si="988"/>
        <v>MAIN UNIT</v>
      </c>
      <c r="Q3293" s="13" t="s">
        <v>68</v>
      </c>
      <c r="R3293" s="13" t="s">
        <v>2055</v>
      </c>
      <c r="S3293" s="13" t="s">
        <v>51</v>
      </c>
      <c r="T3293" s="13" t="s">
        <v>148</v>
      </c>
      <c r="U3293" s="13" t="s">
        <v>149</v>
      </c>
      <c r="V3293" s="13" t="s">
        <v>2828</v>
      </c>
      <c r="W3293" s="13" t="s">
        <v>64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  <c r="AU3293" s="22" t="s">
        <v>3750</v>
      </c>
    </row>
    <row r="3294" spans="1:47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48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2919</v>
      </c>
      <c r="K3294" s="155" t="s">
        <v>2917</v>
      </c>
      <c r="L3294" s="17" t="s">
        <v>2920</v>
      </c>
      <c r="M3294" s="13" t="s">
        <v>2810</v>
      </c>
      <c r="N3294" s="13">
        <v>1</v>
      </c>
      <c r="O3294" s="13"/>
      <c r="P3294" s="33" t="str">
        <f t="shared" si="988"/>
        <v>MAIN UNIT</v>
      </c>
      <c r="Q3294" s="13" t="s">
        <v>68</v>
      </c>
      <c r="R3294" s="13" t="s">
        <v>2055</v>
      </c>
      <c r="S3294" s="13" t="s">
        <v>51</v>
      </c>
      <c r="T3294" s="13" t="s">
        <v>148</v>
      </c>
      <c r="U3294" s="13" t="s">
        <v>149</v>
      </c>
      <c r="V3294" s="13" t="s">
        <v>2828</v>
      </c>
      <c r="W3294" s="13" t="s">
        <v>64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  <c r="AU3294" s="22" t="s">
        <v>3750</v>
      </c>
    </row>
    <row r="3295" spans="1:47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48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1283</v>
      </c>
      <c r="K3295" s="155" t="s">
        <v>1284</v>
      </c>
      <c r="L3295" s="17" t="s">
        <v>92</v>
      </c>
      <c r="M3295" s="13" t="s">
        <v>60</v>
      </c>
      <c r="N3295" s="13">
        <v>1</v>
      </c>
      <c r="O3295" s="13"/>
      <c r="P3295" s="33" t="str">
        <f t="shared" si="988"/>
        <v>MAIN UNIT</v>
      </c>
      <c r="Q3295" s="13" t="s">
        <v>68</v>
      </c>
      <c r="R3295" s="13" t="s">
        <v>62</v>
      </c>
      <c r="S3295" s="13" t="s">
        <v>52</v>
      </c>
      <c r="T3295" s="13" t="s">
        <v>1285</v>
      </c>
      <c r="U3295" s="13" t="s">
        <v>1077</v>
      </c>
      <c r="V3295" s="13" t="s">
        <v>776</v>
      </c>
      <c r="W3295" s="13" t="s">
        <v>703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1286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  <c r="AU3295" s="22" t="s">
        <v>3750</v>
      </c>
    </row>
    <row r="3296" spans="1:47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48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1283</v>
      </c>
      <c r="K3296" s="155" t="s">
        <v>1284</v>
      </c>
      <c r="L3296" s="17" t="s">
        <v>67</v>
      </c>
      <c r="M3296" s="13" t="s">
        <v>60</v>
      </c>
      <c r="N3296" s="13">
        <v>1</v>
      </c>
      <c r="O3296" s="13"/>
      <c r="P3296" s="33" t="str">
        <f t="shared" si="988"/>
        <v>MAIN UNIT</v>
      </c>
      <c r="Q3296" s="13" t="s">
        <v>68</v>
      </c>
      <c r="R3296" s="13" t="s">
        <v>62</v>
      </c>
      <c r="S3296" s="13" t="s">
        <v>52</v>
      </c>
      <c r="T3296" s="13" t="s">
        <v>1285</v>
      </c>
      <c r="U3296" s="13" t="s">
        <v>1077</v>
      </c>
      <c r="V3296" s="13" t="s">
        <v>776</v>
      </c>
      <c r="W3296" s="13" t="s">
        <v>703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1286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  <c r="AU3296" s="22" t="s">
        <v>3750</v>
      </c>
    </row>
    <row r="3297" spans="1:47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48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1370</v>
      </c>
      <c r="K3297" s="155" t="s">
        <v>1371</v>
      </c>
      <c r="L3297" s="17" t="s">
        <v>92</v>
      </c>
      <c r="M3297" s="13" t="s">
        <v>60</v>
      </c>
      <c r="N3297" s="13">
        <v>1</v>
      </c>
      <c r="O3297" s="13"/>
      <c r="P3297" s="33" t="str">
        <f t="shared" si="988"/>
        <v>MAIN UNIT</v>
      </c>
      <c r="Q3297" s="13" t="s">
        <v>61</v>
      </c>
      <c r="R3297" s="13" t="s">
        <v>62</v>
      </c>
      <c r="S3297" s="13" t="s">
        <v>49</v>
      </c>
      <c r="T3297" s="13" t="s">
        <v>78</v>
      </c>
      <c r="U3297" s="13" t="s">
        <v>79</v>
      </c>
      <c r="V3297" s="13" t="s">
        <v>1116</v>
      </c>
      <c r="W3297" s="13" t="s">
        <v>1105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  <c r="AU3297" s="22" t="s">
        <v>3752</v>
      </c>
    </row>
    <row r="3298" spans="1:47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48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1370</v>
      </c>
      <c r="K3298" s="155" t="s">
        <v>1371</v>
      </c>
      <c r="L3298" s="17" t="s">
        <v>67</v>
      </c>
      <c r="M3298" s="13" t="s">
        <v>60</v>
      </c>
      <c r="N3298" s="13">
        <v>1</v>
      </c>
      <c r="O3298" s="13"/>
      <c r="P3298" s="33" t="str">
        <f t="shared" si="988"/>
        <v>MAIN UNIT</v>
      </c>
      <c r="Q3298" s="13" t="s">
        <v>61</v>
      </c>
      <c r="R3298" s="13" t="s">
        <v>62</v>
      </c>
      <c r="S3298" s="13" t="s">
        <v>49</v>
      </c>
      <c r="T3298" s="13" t="s">
        <v>78</v>
      </c>
      <c r="U3298" s="13" t="s">
        <v>79</v>
      </c>
      <c r="V3298" s="13" t="s">
        <v>1116</v>
      </c>
      <c r="W3298" s="13" t="s">
        <v>1105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  <c r="AU3298" s="22" t="s">
        <v>3752</v>
      </c>
    </row>
    <row r="3299" spans="1:47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48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1342</v>
      </c>
      <c r="K3299" s="155" t="s">
        <v>1343</v>
      </c>
      <c r="L3299" s="17" t="s">
        <v>92</v>
      </c>
      <c r="M3299" s="13" t="s">
        <v>60</v>
      </c>
      <c r="N3299" s="13">
        <v>1</v>
      </c>
      <c r="O3299" s="13"/>
      <c r="P3299" s="33" t="str">
        <f t="shared" si="988"/>
        <v>MAIN UNIT</v>
      </c>
      <c r="Q3299" s="13" t="s">
        <v>68</v>
      </c>
      <c r="R3299" s="13" t="s">
        <v>62</v>
      </c>
      <c r="S3299" s="13" t="s">
        <v>49</v>
      </c>
      <c r="T3299" s="13" t="s">
        <v>78</v>
      </c>
      <c r="U3299" s="13" t="s">
        <v>79</v>
      </c>
      <c r="V3299" s="13" t="s">
        <v>1344</v>
      </c>
      <c r="W3299" s="13" t="s">
        <v>109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  <c r="AU3299" s="22" t="s">
        <v>3751</v>
      </c>
    </row>
    <row r="3300" spans="1:47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48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1546</v>
      </c>
      <c r="K3300" s="155" t="s">
        <v>1547</v>
      </c>
      <c r="L3300" s="17" t="s">
        <v>92</v>
      </c>
      <c r="M3300" s="13" t="s">
        <v>60</v>
      </c>
      <c r="N3300" s="13">
        <v>1</v>
      </c>
      <c r="O3300" s="13"/>
      <c r="P3300" s="33" t="str">
        <f t="shared" si="988"/>
        <v>MAIN UNIT</v>
      </c>
      <c r="Q3300" s="13" t="s">
        <v>61</v>
      </c>
      <c r="R3300" s="13" t="s">
        <v>62</v>
      </c>
      <c r="S3300" s="13" t="s">
        <v>49</v>
      </c>
      <c r="T3300" s="13" t="s">
        <v>78</v>
      </c>
      <c r="U3300" s="13" t="s">
        <v>79</v>
      </c>
      <c r="V3300" s="13" t="s">
        <v>126</v>
      </c>
      <c r="W3300" s="13" t="s">
        <v>109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  <c r="AU3300" s="22" t="s">
        <v>3751</v>
      </c>
    </row>
    <row r="3301" spans="1:47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3140</v>
      </c>
      <c r="K3301" s="29" t="s">
        <v>1547</v>
      </c>
      <c r="L3301" s="17" t="s">
        <v>92</v>
      </c>
      <c r="M3301" s="22" t="s">
        <v>60</v>
      </c>
      <c r="N3301" s="22">
        <v>1</v>
      </c>
      <c r="O3301" s="22"/>
      <c r="P3301" s="33" t="str">
        <f t="shared" si="988"/>
        <v>MAIN UNIT</v>
      </c>
      <c r="Q3301" s="13" t="s">
        <v>61</v>
      </c>
      <c r="R3301" s="22" t="s">
        <v>62</v>
      </c>
      <c r="S3301" s="22" t="s">
        <v>49</v>
      </c>
      <c r="T3301" s="22" t="s">
        <v>78</v>
      </c>
      <c r="U3301" s="22" t="s">
        <v>79</v>
      </c>
      <c r="V3301" s="22" t="s">
        <v>126</v>
      </c>
      <c r="W3301" s="22" t="s">
        <v>109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  <c r="AU3301" s="22" t="s">
        <v>3751</v>
      </c>
    </row>
    <row r="3302" spans="1:47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3478</v>
      </c>
      <c r="K3302" s="29" t="s">
        <v>2561</v>
      </c>
      <c r="L3302" s="17" t="s">
        <v>92</v>
      </c>
      <c r="M3302" s="13" t="s">
        <v>60</v>
      </c>
      <c r="N3302" s="13">
        <v>1</v>
      </c>
      <c r="O3302" s="22"/>
      <c r="P3302" s="33" t="str">
        <f t="shared" si="988"/>
        <v>MAIN UNIT</v>
      </c>
      <c r="Q3302" s="22" t="s">
        <v>61</v>
      </c>
      <c r="R3302" s="22" t="s">
        <v>62</v>
      </c>
      <c r="S3302" s="22" t="s">
        <v>50</v>
      </c>
      <c r="T3302" s="22" t="s">
        <v>325</v>
      </c>
      <c r="U3302" s="22" t="s">
        <v>70</v>
      </c>
      <c r="V3302" s="22" t="s">
        <v>1010</v>
      </c>
      <c r="W3302" s="22" t="s">
        <v>64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  <c r="AU3302" s="22" t="s">
        <v>3240</v>
      </c>
    </row>
    <row r="3303" spans="1:47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48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1410</v>
      </c>
      <c r="K3303" s="155" t="s">
        <v>1411</v>
      </c>
      <c r="L3303" s="17" t="s">
        <v>92</v>
      </c>
      <c r="M3303" s="13" t="s">
        <v>60</v>
      </c>
      <c r="N3303" s="13">
        <v>1</v>
      </c>
      <c r="O3303" s="13"/>
      <c r="P3303" s="33" t="str">
        <f t="shared" si="988"/>
        <v>MAIN UNIT</v>
      </c>
      <c r="Q3303" s="13" t="s">
        <v>68</v>
      </c>
      <c r="R3303" s="13" t="s">
        <v>62</v>
      </c>
      <c r="S3303" s="13" t="s">
        <v>49</v>
      </c>
      <c r="T3303" s="13" t="s">
        <v>78</v>
      </c>
      <c r="U3303" s="13" t="s">
        <v>79</v>
      </c>
      <c r="V3303" s="13" t="s">
        <v>715</v>
      </c>
      <c r="W3303" s="13" t="s">
        <v>64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  <c r="AU3303" s="22" t="s">
        <v>3750</v>
      </c>
    </row>
    <row r="3304" spans="1:47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47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659</v>
      </c>
      <c r="K3304" s="155" t="s">
        <v>660</v>
      </c>
      <c r="L3304" s="17" t="s">
        <v>92</v>
      </c>
      <c r="M3304" s="13" t="s">
        <v>60</v>
      </c>
      <c r="N3304" s="13">
        <v>1</v>
      </c>
      <c r="O3304" s="13"/>
      <c r="P3304" s="33" t="str">
        <f t="shared" si="988"/>
        <v>MAIN UNIT</v>
      </c>
      <c r="Q3304" s="13" t="s">
        <v>68</v>
      </c>
      <c r="R3304" s="13" t="s">
        <v>62</v>
      </c>
      <c r="S3304" s="13" t="s">
        <v>49</v>
      </c>
      <c r="T3304" s="13" t="s">
        <v>78</v>
      </c>
      <c r="U3304" s="13" t="s">
        <v>79</v>
      </c>
      <c r="V3304" s="13" t="s">
        <v>121</v>
      </c>
      <c r="W3304" s="13" t="s">
        <v>109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  <c r="AU3304" s="22" t="s">
        <v>3751</v>
      </c>
    </row>
    <row r="3305" spans="1:47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47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659</v>
      </c>
      <c r="K3305" s="155" t="s">
        <v>660</v>
      </c>
      <c r="L3305" s="17" t="s">
        <v>67</v>
      </c>
      <c r="M3305" s="13" t="s">
        <v>60</v>
      </c>
      <c r="N3305" s="13">
        <v>1</v>
      </c>
      <c r="O3305" s="13"/>
      <c r="P3305" s="33" t="str">
        <f t="shared" si="988"/>
        <v>MAIN UNIT</v>
      </c>
      <c r="Q3305" s="13" t="s">
        <v>68</v>
      </c>
      <c r="R3305" s="13" t="s">
        <v>62</v>
      </c>
      <c r="S3305" s="13" t="s">
        <v>49</v>
      </c>
      <c r="T3305" s="13" t="s">
        <v>78</v>
      </c>
      <c r="U3305" s="13" t="s">
        <v>79</v>
      </c>
      <c r="V3305" s="13" t="s">
        <v>121</v>
      </c>
      <c r="W3305" s="13" t="s">
        <v>109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  <c r="AU3305" s="22" t="s">
        <v>3751</v>
      </c>
    </row>
    <row r="3306" spans="1:47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47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729</v>
      </c>
      <c r="K3306" s="155" t="s">
        <v>660</v>
      </c>
      <c r="L3306" s="17" t="s">
        <v>92</v>
      </c>
      <c r="M3306" s="13" t="s">
        <v>60</v>
      </c>
      <c r="N3306" s="13">
        <v>1</v>
      </c>
      <c r="O3306" s="13"/>
      <c r="P3306" s="33" t="str">
        <f t="shared" si="988"/>
        <v>MAIN UNIT</v>
      </c>
      <c r="Q3306" s="13" t="s">
        <v>61</v>
      </c>
      <c r="R3306" s="13" t="s">
        <v>62</v>
      </c>
      <c r="S3306" s="13" t="s">
        <v>49</v>
      </c>
      <c r="T3306" s="13" t="s">
        <v>78</v>
      </c>
      <c r="U3306" s="13" t="s">
        <v>79</v>
      </c>
      <c r="V3306" s="13" t="s">
        <v>121</v>
      </c>
      <c r="W3306" s="13" t="s">
        <v>109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  <c r="AU3306" s="22" t="s">
        <v>3751</v>
      </c>
    </row>
    <row r="3307" spans="1:47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47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729</v>
      </c>
      <c r="K3307" s="155" t="s">
        <v>660</v>
      </c>
      <c r="L3307" s="17" t="s">
        <v>92</v>
      </c>
      <c r="M3307" s="13" t="s">
        <v>60</v>
      </c>
      <c r="N3307" s="13">
        <v>1</v>
      </c>
      <c r="O3307" s="13"/>
      <c r="P3307" s="33" t="str">
        <f t="shared" si="988"/>
        <v>MAIN UNIT</v>
      </c>
      <c r="Q3307" s="13" t="s">
        <v>61</v>
      </c>
      <c r="R3307" s="13" t="s">
        <v>62</v>
      </c>
      <c r="S3307" s="13" t="s">
        <v>49</v>
      </c>
      <c r="T3307" s="13" t="s">
        <v>78</v>
      </c>
      <c r="U3307" s="13" t="s">
        <v>79</v>
      </c>
      <c r="V3307" s="13" t="s">
        <v>121</v>
      </c>
      <c r="W3307" s="13" t="s">
        <v>109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  <c r="AU3307" s="22" t="s">
        <v>3751</v>
      </c>
    </row>
    <row r="3308" spans="1:47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47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729</v>
      </c>
      <c r="K3308" s="155" t="s">
        <v>660</v>
      </c>
      <c r="L3308" s="17" t="s">
        <v>67</v>
      </c>
      <c r="M3308" s="13" t="s">
        <v>60</v>
      </c>
      <c r="N3308" s="13">
        <v>1</v>
      </c>
      <c r="O3308" s="13"/>
      <c r="P3308" s="33" t="str">
        <f t="shared" si="988"/>
        <v>MAIN UNIT</v>
      </c>
      <c r="Q3308" s="13" t="s">
        <v>61</v>
      </c>
      <c r="R3308" s="13" t="s">
        <v>62</v>
      </c>
      <c r="S3308" s="13" t="s">
        <v>49</v>
      </c>
      <c r="T3308" s="13" t="s">
        <v>78</v>
      </c>
      <c r="U3308" s="13" t="s">
        <v>79</v>
      </c>
      <c r="V3308" s="13" t="s">
        <v>121</v>
      </c>
      <c r="W3308" s="13" t="s">
        <v>109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  <c r="AU3308" s="22" t="s">
        <v>3751</v>
      </c>
    </row>
    <row r="3309" spans="1:47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47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729</v>
      </c>
      <c r="K3309" s="155" t="s">
        <v>660</v>
      </c>
      <c r="L3309" s="17" t="s">
        <v>67</v>
      </c>
      <c r="M3309" s="13" t="s">
        <v>60</v>
      </c>
      <c r="N3309" s="13">
        <v>1</v>
      </c>
      <c r="O3309" s="13"/>
      <c r="P3309" s="33" t="str">
        <f t="shared" si="988"/>
        <v>MAIN UNIT</v>
      </c>
      <c r="Q3309" s="13" t="s">
        <v>61</v>
      </c>
      <c r="R3309" s="13" t="s">
        <v>62</v>
      </c>
      <c r="S3309" s="13" t="s">
        <v>49</v>
      </c>
      <c r="T3309" s="13" t="s">
        <v>78</v>
      </c>
      <c r="U3309" s="13" t="s">
        <v>79</v>
      </c>
      <c r="V3309" s="13" t="s">
        <v>121</v>
      </c>
      <c r="W3309" s="13" t="s">
        <v>109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  <c r="AU3309" s="22" t="s">
        <v>3751</v>
      </c>
    </row>
    <row r="3310" spans="1:47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48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997</v>
      </c>
      <c r="K3310" s="155" t="s">
        <v>660</v>
      </c>
      <c r="L3310" s="17" t="s">
        <v>92</v>
      </c>
      <c r="M3310" s="13" t="s">
        <v>60</v>
      </c>
      <c r="N3310" s="13">
        <v>1</v>
      </c>
      <c r="O3310" s="13"/>
      <c r="P3310" s="33" t="str">
        <f t="shared" si="988"/>
        <v>MAIN UNIT</v>
      </c>
      <c r="Q3310" s="13" t="s">
        <v>61</v>
      </c>
      <c r="R3310" s="13" t="s">
        <v>62</v>
      </c>
      <c r="S3310" s="13" t="s">
        <v>49</v>
      </c>
      <c r="T3310" s="13" t="s">
        <v>78</v>
      </c>
      <c r="U3310" s="13" t="s">
        <v>79</v>
      </c>
      <c r="V3310" s="13" t="s">
        <v>121</v>
      </c>
      <c r="W3310" s="13" t="s">
        <v>109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  <c r="AU3310" s="22" t="s">
        <v>3751</v>
      </c>
    </row>
    <row r="3311" spans="1:47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48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997</v>
      </c>
      <c r="K3311" s="155" t="s">
        <v>660</v>
      </c>
      <c r="L3311" s="17" t="s">
        <v>67</v>
      </c>
      <c r="M3311" s="13" t="s">
        <v>60</v>
      </c>
      <c r="N3311" s="13">
        <v>1</v>
      </c>
      <c r="O3311" s="13"/>
      <c r="P3311" s="33" t="str">
        <f t="shared" si="988"/>
        <v>MAIN UNIT</v>
      </c>
      <c r="Q3311" s="13" t="s">
        <v>61</v>
      </c>
      <c r="R3311" s="13" t="s">
        <v>62</v>
      </c>
      <c r="S3311" s="13" t="s">
        <v>49</v>
      </c>
      <c r="T3311" s="13" t="s">
        <v>78</v>
      </c>
      <c r="U3311" s="13" t="s">
        <v>79</v>
      </c>
      <c r="V3311" s="13" t="s">
        <v>121</v>
      </c>
      <c r="W3311" s="13" t="s">
        <v>109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  <c r="AU3311" s="22" t="s">
        <v>3751</v>
      </c>
    </row>
    <row r="3312" spans="1:47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54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2013</v>
      </c>
      <c r="K3312" s="155" t="s">
        <v>660</v>
      </c>
      <c r="L3312" s="17" t="s">
        <v>92</v>
      </c>
      <c r="M3312" s="13" t="s">
        <v>60</v>
      </c>
      <c r="N3312" s="13">
        <v>1</v>
      </c>
      <c r="O3312" s="13"/>
      <c r="P3312" s="33" t="str">
        <f t="shared" si="988"/>
        <v>MAIN UNIT</v>
      </c>
      <c r="Q3312" s="13" t="s">
        <v>61</v>
      </c>
      <c r="R3312" s="13" t="s">
        <v>62</v>
      </c>
      <c r="S3312" s="13" t="s">
        <v>49</v>
      </c>
      <c r="T3312" s="13" t="s">
        <v>78</v>
      </c>
      <c r="U3312" s="13" t="s">
        <v>79</v>
      </c>
      <c r="V3312" s="13" t="s">
        <v>121</v>
      </c>
      <c r="W3312" s="13" t="s">
        <v>109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  <c r="AU3312" s="22" t="s">
        <v>3751</v>
      </c>
    </row>
    <row r="3313" spans="1:47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54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2013</v>
      </c>
      <c r="K3313" s="155" t="s">
        <v>660</v>
      </c>
      <c r="L3313" s="17" t="s">
        <v>92</v>
      </c>
      <c r="M3313" s="13" t="s">
        <v>60</v>
      </c>
      <c r="N3313" s="13">
        <v>1</v>
      </c>
      <c r="O3313" s="13"/>
      <c r="P3313" s="33" t="str">
        <f t="shared" si="988"/>
        <v>MAIN UNIT</v>
      </c>
      <c r="Q3313" s="13" t="s">
        <v>61</v>
      </c>
      <c r="R3313" s="13" t="s">
        <v>62</v>
      </c>
      <c r="S3313" s="13" t="s">
        <v>49</v>
      </c>
      <c r="T3313" s="13" t="s">
        <v>78</v>
      </c>
      <c r="U3313" s="13" t="s">
        <v>79</v>
      </c>
      <c r="V3313" s="13" t="s">
        <v>121</v>
      </c>
      <c r="W3313" s="13" t="s">
        <v>109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  <c r="AU3313" s="22" t="s">
        <v>3751</v>
      </c>
    </row>
    <row r="3314" spans="1:47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54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2013</v>
      </c>
      <c r="K3314" s="155" t="s">
        <v>660</v>
      </c>
      <c r="L3314" s="17" t="s">
        <v>67</v>
      </c>
      <c r="M3314" s="13" t="s">
        <v>60</v>
      </c>
      <c r="N3314" s="13">
        <v>1</v>
      </c>
      <c r="O3314" s="13"/>
      <c r="P3314" s="33" t="str">
        <f t="shared" si="988"/>
        <v>MAIN UNIT</v>
      </c>
      <c r="Q3314" s="13" t="s">
        <v>61</v>
      </c>
      <c r="R3314" s="13" t="s">
        <v>62</v>
      </c>
      <c r="S3314" s="13" t="s">
        <v>49</v>
      </c>
      <c r="T3314" s="13" t="s">
        <v>78</v>
      </c>
      <c r="U3314" s="13" t="s">
        <v>79</v>
      </c>
      <c r="V3314" s="13" t="s">
        <v>121</v>
      </c>
      <c r="W3314" s="13" t="s">
        <v>109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  <c r="AU3314" s="22" t="s">
        <v>3751</v>
      </c>
    </row>
    <row r="3315" spans="1:47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54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2013</v>
      </c>
      <c r="K3315" s="155" t="s">
        <v>660</v>
      </c>
      <c r="L3315" s="17" t="s">
        <v>67</v>
      </c>
      <c r="M3315" s="13" t="s">
        <v>60</v>
      </c>
      <c r="N3315" s="13">
        <v>1</v>
      </c>
      <c r="O3315" s="13"/>
      <c r="P3315" s="33" t="str">
        <f t="shared" si="988"/>
        <v>MAIN UNIT</v>
      </c>
      <c r="Q3315" s="13" t="s">
        <v>61</v>
      </c>
      <c r="R3315" s="13" t="s">
        <v>62</v>
      </c>
      <c r="S3315" s="13" t="s">
        <v>49</v>
      </c>
      <c r="T3315" s="13" t="s">
        <v>78</v>
      </c>
      <c r="U3315" s="13" t="s">
        <v>79</v>
      </c>
      <c r="V3315" s="13" t="s">
        <v>121</v>
      </c>
      <c r="W3315" s="13" t="s">
        <v>109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  <c r="AU3315" s="22" t="s">
        <v>3751</v>
      </c>
    </row>
    <row r="3316" spans="1:47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54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2048</v>
      </c>
      <c r="K3316" s="155" t="s">
        <v>660</v>
      </c>
      <c r="L3316" s="17" t="s">
        <v>92</v>
      </c>
      <c r="M3316" s="13" t="s">
        <v>60</v>
      </c>
      <c r="N3316" s="13">
        <v>1</v>
      </c>
      <c r="O3316" s="13"/>
      <c r="P3316" s="33" t="str">
        <f t="shared" si="988"/>
        <v>MAIN UNIT</v>
      </c>
      <c r="Q3316" s="13" t="s">
        <v>61</v>
      </c>
      <c r="R3316" s="13" t="s">
        <v>62</v>
      </c>
      <c r="S3316" s="13" t="s">
        <v>49</v>
      </c>
      <c r="T3316" s="13" t="s">
        <v>78</v>
      </c>
      <c r="U3316" s="13" t="s">
        <v>79</v>
      </c>
      <c r="V3316" s="13" t="s">
        <v>121</v>
      </c>
      <c r="W3316" s="13" t="s">
        <v>109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  <c r="AU3316" s="22" t="s">
        <v>3751</v>
      </c>
    </row>
    <row r="3317" spans="1:47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54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2048</v>
      </c>
      <c r="K3317" s="155" t="s">
        <v>660</v>
      </c>
      <c r="L3317" s="17" t="s">
        <v>92</v>
      </c>
      <c r="M3317" s="13" t="s">
        <v>60</v>
      </c>
      <c r="N3317" s="13">
        <v>1</v>
      </c>
      <c r="O3317" s="13"/>
      <c r="P3317" s="33" t="str">
        <f t="shared" si="988"/>
        <v>MAIN UNIT</v>
      </c>
      <c r="Q3317" s="13" t="s">
        <v>61</v>
      </c>
      <c r="R3317" s="13" t="s">
        <v>62</v>
      </c>
      <c r="S3317" s="13" t="s">
        <v>49</v>
      </c>
      <c r="T3317" s="13" t="s">
        <v>78</v>
      </c>
      <c r="U3317" s="13" t="s">
        <v>79</v>
      </c>
      <c r="V3317" s="13" t="s">
        <v>121</v>
      </c>
      <c r="W3317" s="13" t="s">
        <v>109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  <c r="AU3317" s="22" t="s">
        <v>3751</v>
      </c>
    </row>
    <row r="3318" spans="1:47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54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2048</v>
      </c>
      <c r="K3318" s="155" t="s">
        <v>660</v>
      </c>
      <c r="L3318" s="17" t="s">
        <v>67</v>
      </c>
      <c r="M3318" s="13" t="s">
        <v>60</v>
      </c>
      <c r="N3318" s="13">
        <v>1</v>
      </c>
      <c r="O3318" s="13"/>
      <c r="P3318" s="33" t="str">
        <f t="shared" si="988"/>
        <v>MAIN UNIT</v>
      </c>
      <c r="Q3318" s="13" t="s">
        <v>61</v>
      </c>
      <c r="R3318" s="13" t="s">
        <v>62</v>
      </c>
      <c r="S3318" s="13" t="s">
        <v>49</v>
      </c>
      <c r="T3318" s="13" t="s">
        <v>78</v>
      </c>
      <c r="U3318" s="13" t="s">
        <v>79</v>
      </c>
      <c r="V3318" s="13" t="s">
        <v>121</v>
      </c>
      <c r="W3318" s="13" t="s">
        <v>109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  <c r="AU3318" s="22" t="s">
        <v>3751</v>
      </c>
    </row>
    <row r="3319" spans="1:47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54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2048</v>
      </c>
      <c r="K3319" s="155" t="s">
        <v>660</v>
      </c>
      <c r="L3319" s="17" t="s">
        <v>67</v>
      </c>
      <c r="M3319" s="13" t="s">
        <v>60</v>
      </c>
      <c r="N3319" s="13">
        <v>1</v>
      </c>
      <c r="O3319" s="13"/>
      <c r="P3319" s="33" t="str">
        <f t="shared" si="988"/>
        <v>MAIN UNIT</v>
      </c>
      <c r="Q3319" s="13" t="s">
        <v>61</v>
      </c>
      <c r="R3319" s="13" t="s">
        <v>62</v>
      </c>
      <c r="S3319" s="13" t="s">
        <v>49</v>
      </c>
      <c r="T3319" s="13" t="s">
        <v>78</v>
      </c>
      <c r="U3319" s="13" t="s">
        <v>79</v>
      </c>
      <c r="V3319" s="13" t="s">
        <v>121</v>
      </c>
      <c r="W3319" s="13" t="s">
        <v>109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  <c r="AU3319" s="22" t="s">
        <v>3751</v>
      </c>
    </row>
    <row r="3320" spans="1:47" s="12" customFormat="1">
      <c r="A3320" s="33" t="str">
        <f t="shared" si="973"/>
        <v>cancel</v>
      </c>
      <c r="B3320" s="152"/>
      <c r="C3320" s="152" t="s">
        <v>185</v>
      </c>
      <c r="D3320" s="33" t="str">
        <f t="shared" si="974"/>
        <v/>
      </c>
      <c r="E3320" s="33" t="s">
        <v>185</v>
      </c>
      <c r="F3320" s="13" t="s">
        <v>185</v>
      </c>
      <c r="G3320" s="152" t="s">
        <v>185</v>
      </c>
      <c r="H3320" s="155"/>
      <c r="I3320" s="33" t="str">
        <f t="shared" si="975"/>
        <v>Cancel</v>
      </c>
      <c r="J3320" s="186" t="s">
        <v>2656</v>
      </c>
      <c r="K3320" s="155" t="s">
        <v>660</v>
      </c>
      <c r="L3320" s="17" t="s">
        <v>92</v>
      </c>
      <c r="M3320" s="13" t="s">
        <v>60</v>
      </c>
      <c r="N3320" s="13">
        <v>1</v>
      </c>
      <c r="O3320" s="13"/>
      <c r="P3320" s="33" t="str">
        <f t="shared" si="988"/>
        <v>MAIN UNIT</v>
      </c>
      <c r="Q3320" s="13" t="s">
        <v>68</v>
      </c>
      <c r="R3320" s="13" t="s">
        <v>62</v>
      </c>
      <c r="S3320" s="13" t="s">
        <v>49</v>
      </c>
      <c r="T3320" s="13" t="s">
        <v>78</v>
      </c>
      <c r="U3320" s="13" t="s">
        <v>79</v>
      </c>
      <c r="V3320" s="13" t="s">
        <v>121</v>
      </c>
      <c r="W3320" s="13" t="s">
        <v>109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499582152.5142017</v>
      </c>
      <c r="AJ3320" s="19">
        <f t="shared" si="979"/>
        <v>59520528.679470733</v>
      </c>
      <c r="AK3320" s="20">
        <f t="shared" si="980"/>
        <v>0.11914062257814291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  <c r="AU3320" s="22" t="s">
        <v>3751</v>
      </c>
    </row>
    <row r="3321" spans="1:47" s="12" customFormat="1">
      <c r="A3321" s="33" t="str">
        <f t="shared" si="973"/>
        <v>cancel</v>
      </c>
      <c r="B3321" s="152"/>
      <c r="C3321" s="152" t="s">
        <v>185</v>
      </c>
      <c r="D3321" s="33" t="str">
        <f t="shared" si="974"/>
        <v/>
      </c>
      <c r="E3321" s="33" t="s">
        <v>185</v>
      </c>
      <c r="F3321" s="13" t="s">
        <v>185</v>
      </c>
      <c r="G3321" s="152" t="s">
        <v>185</v>
      </c>
      <c r="H3321" s="155"/>
      <c r="I3321" s="33" t="str">
        <f t="shared" si="975"/>
        <v>Cancel</v>
      </c>
      <c r="J3321" s="186" t="s">
        <v>2656</v>
      </c>
      <c r="K3321" s="155" t="s">
        <v>660</v>
      </c>
      <c r="L3321" s="17" t="s">
        <v>92</v>
      </c>
      <c r="M3321" s="13" t="s">
        <v>60</v>
      </c>
      <c r="N3321" s="13">
        <v>1</v>
      </c>
      <c r="O3321" s="13"/>
      <c r="P3321" s="33" t="str">
        <f t="shared" si="988"/>
        <v>MAIN UNIT</v>
      </c>
      <c r="Q3321" s="13" t="s">
        <v>68</v>
      </c>
      <c r="R3321" s="13" t="s">
        <v>62</v>
      </c>
      <c r="S3321" s="13" t="s">
        <v>49</v>
      </c>
      <c r="T3321" s="13" t="s">
        <v>78</v>
      </c>
      <c r="U3321" s="13" t="s">
        <v>79</v>
      </c>
      <c r="V3321" s="13" t="s">
        <v>121</v>
      </c>
      <c r="W3321" s="13" t="s">
        <v>109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499582152.5142017</v>
      </c>
      <c r="AJ3321" s="19">
        <f t="shared" si="979"/>
        <v>59520528.679470733</v>
      </c>
      <c r="AK3321" s="20">
        <f t="shared" si="980"/>
        <v>0.11914062257814291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  <c r="AU3321" s="22" t="s">
        <v>3751</v>
      </c>
    </row>
    <row r="3322" spans="1:47" s="12" customFormat="1">
      <c r="A3322" s="33" t="str">
        <f t="shared" si="973"/>
        <v>cancel</v>
      </c>
      <c r="B3322" s="152"/>
      <c r="C3322" s="152" t="s">
        <v>185</v>
      </c>
      <c r="D3322" s="33" t="str">
        <f t="shared" si="974"/>
        <v/>
      </c>
      <c r="E3322" s="33" t="s">
        <v>185</v>
      </c>
      <c r="F3322" s="13" t="s">
        <v>185</v>
      </c>
      <c r="G3322" s="152" t="s">
        <v>185</v>
      </c>
      <c r="H3322" s="155"/>
      <c r="I3322" s="33" t="str">
        <f t="shared" si="975"/>
        <v>Cancel</v>
      </c>
      <c r="J3322" s="186" t="s">
        <v>2656</v>
      </c>
      <c r="K3322" s="155" t="s">
        <v>660</v>
      </c>
      <c r="L3322" s="17" t="s">
        <v>92</v>
      </c>
      <c r="M3322" s="13" t="s">
        <v>60</v>
      </c>
      <c r="N3322" s="13">
        <v>1</v>
      </c>
      <c r="O3322" s="13"/>
      <c r="P3322" s="33" t="str">
        <f t="shared" si="988"/>
        <v>MAIN UNIT</v>
      </c>
      <c r="Q3322" s="13" t="s">
        <v>68</v>
      </c>
      <c r="R3322" s="13" t="s">
        <v>62</v>
      </c>
      <c r="S3322" s="13" t="s">
        <v>49</v>
      </c>
      <c r="T3322" s="13" t="s">
        <v>78</v>
      </c>
      <c r="U3322" s="13" t="s">
        <v>79</v>
      </c>
      <c r="V3322" s="13" t="s">
        <v>121</v>
      </c>
      <c r="W3322" s="13" t="s">
        <v>109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499582152.5142017</v>
      </c>
      <c r="AJ3322" s="19">
        <f t="shared" si="979"/>
        <v>59520528.679470733</v>
      </c>
      <c r="AK3322" s="20">
        <f t="shared" si="980"/>
        <v>0.11914062257814291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  <c r="AU3322" s="22" t="s">
        <v>3751</v>
      </c>
    </row>
    <row r="3323" spans="1:47" s="12" customFormat="1">
      <c r="A3323" s="33" t="str">
        <f t="shared" si="973"/>
        <v>cancel</v>
      </c>
      <c r="B3323" s="152"/>
      <c r="C3323" s="152" t="s">
        <v>185</v>
      </c>
      <c r="D3323" s="33" t="str">
        <f t="shared" si="974"/>
        <v/>
      </c>
      <c r="E3323" s="33" t="s">
        <v>185</v>
      </c>
      <c r="F3323" s="13" t="s">
        <v>185</v>
      </c>
      <c r="G3323" s="152" t="s">
        <v>185</v>
      </c>
      <c r="H3323" s="155"/>
      <c r="I3323" s="33" t="str">
        <f t="shared" si="975"/>
        <v>Cancel</v>
      </c>
      <c r="J3323" s="186" t="s">
        <v>2656</v>
      </c>
      <c r="K3323" s="155" t="s">
        <v>660</v>
      </c>
      <c r="L3323" s="17" t="s">
        <v>67</v>
      </c>
      <c r="M3323" s="13" t="s">
        <v>60</v>
      </c>
      <c r="N3323" s="13">
        <v>1</v>
      </c>
      <c r="O3323" s="13"/>
      <c r="P3323" s="33" t="str">
        <f t="shared" si="988"/>
        <v>MAIN UNIT</v>
      </c>
      <c r="Q3323" s="13" t="s">
        <v>68</v>
      </c>
      <c r="R3323" s="13" t="s">
        <v>62</v>
      </c>
      <c r="S3323" s="13" t="s">
        <v>49</v>
      </c>
      <c r="T3323" s="13" t="s">
        <v>78</v>
      </c>
      <c r="U3323" s="13" t="s">
        <v>79</v>
      </c>
      <c r="V3323" s="13" t="s">
        <v>121</v>
      </c>
      <c r="W3323" s="13" t="s">
        <v>109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499582152.5142017</v>
      </c>
      <c r="AJ3323" s="19">
        <f t="shared" si="979"/>
        <v>59520528.679470733</v>
      </c>
      <c r="AK3323" s="20">
        <f t="shared" si="980"/>
        <v>0.11914062257814291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  <c r="AU3323" s="22" t="s">
        <v>3751</v>
      </c>
    </row>
    <row r="3324" spans="1:47" s="12" customFormat="1">
      <c r="A3324" s="33" t="str">
        <f t="shared" si="973"/>
        <v>cancel</v>
      </c>
      <c r="B3324" s="152"/>
      <c r="C3324" s="152" t="s">
        <v>185</v>
      </c>
      <c r="D3324" s="33" t="str">
        <f t="shared" si="974"/>
        <v/>
      </c>
      <c r="E3324" s="33" t="s">
        <v>185</v>
      </c>
      <c r="F3324" s="13" t="s">
        <v>185</v>
      </c>
      <c r="G3324" s="152" t="s">
        <v>185</v>
      </c>
      <c r="H3324" s="155"/>
      <c r="I3324" s="33" t="str">
        <f t="shared" si="975"/>
        <v>Cancel</v>
      </c>
      <c r="J3324" s="186" t="s">
        <v>2656</v>
      </c>
      <c r="K3324" s="155" t="s">
        <v>660</v>
      </c>
      <c r="L3324" s="17" t="s">
        <v>67</v>
      </c>
      <c r="M3324" s="13" t="s">
        <v>60</v>
      </c>
      <c r="N3324" s="13">
        <v>1</v>
      </c>
      <c r="O3324" s="13"/>
      <c r="P3324" s="33" t="str">
        <f t="shared" si="988"/>
        <v>MAIN UNIT</v>
      </c>
      <c r="Q3324" s="13" t="s">
        <v>68</v>
      </c>
      <c r="R3324" s="13" t="s">
        <v>62</v>
      </c>
      <c r="S3324" s="13" t="s">
        <v>49</v>
      </c>
      <c r="T3324" s="13" t="s">
        <v>78</v>
      </c>
      <c r="U3324" s="13" t="s">
        <v>79</v>
      </c>
      <c r="V3324" s="13" t="s">
        <v>121</v>
      </c>
      <c r="W3324" s="13" t="s">
        <v>109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499582152.5142017</v>
      </c>
      <c r="AJ3324" s="19">
        <f t="shared" si="979"/>
        <v>59520528.679470733</v>
      </c>
      <c r="AK3324" s="20">
        <f t="shared" si="980"/>
        <v>0.11914062257814291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  <c r="AU3324" s="22" t="s">
        <v>3751</v>
      </c>
    </row>
    <row r="3325" spans="1:47" s="12" customFormat="1">
      <c r="A3325" s="33" t="str">
        <f t="shared" si="973"/>
        <v>cancel</v>
      </c>
      <c r="B3325" s="152"/>
      <c r="C3325" s="152" t="s">
        <v>185</v>
      </c>
      <c r="D3325" s="33" t="str">
        <f t="shared" si="974"/>
        <v/>
      </c>
      <c r="E3325" s="33" t="s">
        <v>185</v>
      </c>
      <c r="F3325" s="13" t="s">
        <v>185</v>
      </c>
      <c r="G3325" s="152" t="s">
        <v>185</v>
      </c>
      <c r="H3325" s="155"/>
      <c r="I3325" s="33" t="str">
        <f t="shared" si="975"/>
        <v>Cancel</v>
      </c>
      <c r="J3325" s="186" t="s">
        <v>2656</v>
      </c>
      <c r="K3325" s="155" t="s">
        <v>660</v>
      </c>
      <c r="L3325" s="17" t="s">
        <v>67</v>
      </c>
      <c r="M3325" s="13" t="s">
        <v>60</v>
      </c>
      <c r="N3325" s="13">
        <v>1</v>
      </c>
      <c r="O3325" s="13"/>
      <c r="P3325" s="33" t="str">
        <f t="shared" si="988"/>
        <v>MAIN UNIT</v>
      </c>
      <c r="Q3325" s="13" t="s">
        <v>68</v>
      </c>
      <c r="R3325" s="13" t="s">
        <v>62</v>
      </c>
      <c r="S3325" s="13" t="s">
        <v>49</v>
      </c>
      <c r="T3325" s="13" t="s">
        <v>78</v>
      </c>
      <c r="U3325" s="13" t="s">
        <v>79</v>
      </c>
      <c r="V3325" s="13" t="s">
        <v>121</v>
      </c>
      <c r="W3325" s="13" t="s">
        <v>109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499582152.5142017</v>
      </c>
      <c r="AJ3325" s="19">
        <f t="shared" si="979"/>
        <v>59520528.679470733</v>
      </c>
      <c r="AK3325" s="20">
        <f t="shared" si="980"/>
        <v>0.11914062257814291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  <c r="AU3325" s="22" t="s">
        <v>3751</v>
      </c>
    </row>
    <row r="3326" spans="1:47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54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1990</v>
      </c>
      <c r="K3326" s="155" t="s">
        <v>1991</v>
      </c>
      <c r="L3326" s="17" t="s">
        <v>92</v>
      </c>
      <c r="M3326" s="13" t="s">
        <v>60</v>
      </c>
      <c r="N3326" s="13">
        <v>1</v>
      </c>
      <c r="O3326" s="13"/>
      <c r="P3326" s="33" t="str">
        <f t="shared" si="988"/>
        <v>MAIN UNIT</v>
      </c>
      <c r="Q3326" s="13" t="s">
        <v>61</v>
      </c>
      <c r="R3326" s="13" t="s">
        <v>62</v>
      </c>
      <c r="S3326" s="13" t="s">
        <v>49</v>
      </c>
      <c r="T3326" s="13" t="s">
        <v>78</v>
      </c>
      <c r="U3326" s="13" t="s">
        <v>79</v>
      </c>
      <c r="V3326" s="13" t="s">
        <v>1992</v>
      </c>
      <c r="W3326" s="13" t="s">
        <v>1341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  <c r="AU3326" s="22" t="s">
        <v>3751</v>
      </c>
    </row>
    <row r="3327" spans="1:47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54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1990</v>
      </c>
      <c r="K3327" s="155" t="s">
        <v>1991</v>
      </c>
      <c r="L3327" s="17" t="s">
        <v>92</v>
      </c>
      <c r="M3327" s="13" t="s">
        <v>60</v>
      </c>
      <c r="N3327" s="13">
        <v>1</v>
      </c>
      <c r="O3327" s="13"/>
      <c r="P3327" s="33" t="str">
        <f t="shared" si="988"/>
        <v>MAIN UNIT</v>
      </c>
      <c r="Q3327" s="13" t="s">
        <v>61</v>
      </c>
      <c r="R3327" s="13" t="s">
        <v>62</v>
      </c>
      <c r="S3327" s="13" t="s">
        <v>49</v>
      </c>
      <c r="T3327" s="13" t="s">
        <v>78</v>
      </c>
      <c r="U3327" s="13" t="s">
        <v>79</v>
      </c>
      <c r="V3327" s="13" t="s">
        <v>1992</v>
      </c>
      <c r="W3327" s="13" t="s">
        <v>1341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  <c r="AU3327" s="22" t="s">
        <v>3751</v>
      </c>
    </row>
    <row r="3328" spans="1:47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54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1990</v>
      </c>
      <c r="K3328" s="155" t="s">
        <v>1991</v>
      </c>
      <c r="L3328" s="17" t="s">
        <v>92</v>
      </c>
      <c r="M3328" s="13" t="s">
        <v>60</v>
      </c>
      <c r="N3328" s="13">
        <v>1</v>
      </c>
      <c r="O3328" s="13"/>
      <c r="P3328" s="33" t="str">
        <f t="shared" si="988"/>
        <v>MAIN UNIT</v>
      </c>
      <c r="Q3328" s="13" t="s">
        <v>61</v>
      </c>
      <c r="R3328" s="13" t="s">
        <v>62</v>
      </c>
      <c r="S3328" s="13" t="s">
        <v>49</v>
      </c>
      <c r="T3328" s="13" t="s">
        <v>78</v>
      </c>
      <c r="U3328" s="13" t="s">
        <v>79</v>
      </c>
      <c r="V3328" s="13" t="s">
        <v>1992</v>
      </c>
      <c r="W3328" s="13" t="s">
        <v>1341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  <c r="AU3328" s="22" t="s">
        <v>3751</v>
      </c>
    </row>
    <row r="3329" spans="1:47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54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1990</v>
      </c>
      <c r="K3329" s="155" t="s">
        <v>1991</v>
      </c>
      <c r="L3329" s="17" t="s">
        <v>92</v>
      </c>
      <c r="M3329" s="13" t="s">
        <v>60</v>
      </c>
      <c r="N3329" s="13">
        <v>1</v>
      </c>
      <c r="O3329" s="13"/>
      <c r="P3329" s="33" t="str">
        <f t="shared" si="988"/>
        <v>MAIN UNIT</v>
      </c>
      <c r="Q3329" s="13" t="s">
        <v>61</v>
      </c>
      <c r="R3329" s="13" t="s">
        <v>62</v>
      </c>
      <c r="S3329" s="13" t="s">
        <v>49</v>
      </c>
      <c r="T3329" s="13" t="s">
        <v>78</v>
      </c>
      <c r="U3329" s="13" t="s">
        <v>79</v>
      </c>
      <c r="V3329" s="13" t="s">
        <v>1992</v>
      </c>
      <c r="W3329" s="13" t="s">
        <v>1341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  <c r="AU3329" s="22" t="s">
        <v>3751</v>
      </c>
    </row>
    <row r="3330" spans="1:47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48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1519</v>
      </c>
      <c r="K3330" s="155" t="s">
        <v>1520</v>
      </c>
      <c r="L3330" s="17" t="s">
        <v>92</v>
      </c>
      <c r="M3330" s="13" t="s">
        <v>60</v>
      </c>
      <c r="N3330" s="13">
        <v>1</v>
      </c>
      <c r="O3330" s="13"/>
      <c r="P3330" s="33" t="str">
        <f t="shared" si="988"/>
        <v>MAIN UNIT</v>
      </c>
      <c r="Q3330" s="13" t="s">
        <v>61</v>
      </c>
      <c r="R3330" s="13" t="s">
        <v>62</v>
      </c>
      <c r="S3330" s="13" t="s">
        <v>49</v>
      </c>
      <c r="T3330" s="13" t="s">
        <v>78</v>
      </c>
      <c r="U3330" s="13" t="s">
        <v>79</v>
      </c>
      <c r="V3330" s="13" t="s">
        <v>112</v>
      </c>
      <c r="W3330" s="13" t="s">
        <v>109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1440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  <c r="AU3330" s="22" t="s">
        <v>3751</v>
      </c>
    </row>
    <row r="3331" spans="1:47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48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1519</v>
      </c>
      <c r="K3331" s="155" t="s">
        <v>1520</v>
      </c>
      <c r="L3331" s="17" t="s">
        <v>67</v>
      </c>
      <c r="M3331" s="13" t="s">
        <v>60</v>
      </c>
      <c r="N3331" s="13">
        <v>1</v>
      </c>
      <c r="O3331" s="13"/>
      <c r="P3331" s="33" t="str">
        <f t="shared" si="988"/>
        <v>MAIN UNIT</v>
      </c>
      <c r="Q3331" s="13" t="s">
        <v>61</v>
      </c>
      <c r="R3331" s="13" t="s">
        <v>62</v>
      </c>
      <c r="S3331" s="13" t="s">
        <v>49</v>
      </c>
      <c r="T3331" s="13" t="s">
        <v>78</v>
      </c>
      <c r="U3331" s="13" t="s">
        <v>79</v>
      </c>
      <c r="V3331" s="13" t="s">
        <v>112</v>
      </c>
      <c r="W3331" s="13" t="s">
        <v>109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1512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  <c r="AU3331" s="22" t="s">
        <v>3751</v>
      </c>
    </row>
    <row r="3332" spans="1:47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55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2517</v>
      </c>
      <c r="K3332" s="155" t="s">
        <v>1520</v>
      </c>
      <c r="L3332" s="17" t="s">
        <v>92</v>
      </c>
      <c r="M3332" s="13" t="s">
        <v>60</v>
      </c>
      <c r="N3332" s="13">
        <v>1</v>
      </c>
      <c r="O3332" s="13"/>
      <c r="P3332" s="33" t="str">
        <f t="shared" si="988"/>
        <v>MAIN UNIT</v>
      </c>
      <c r="Q3332" s="13" t="s">
        <v>61</v>
      </c>
      <c r="R3332" s="13" t="s">
        <v>62</v>
      </c>
      <c r="S3332" s="13" t="s">
        <v>49</v>
      </c>
      <c r="T3332" s="13" t="s">
        <v>78</v>
      </c>
      <c r="U3332" s="13" t="s">
        <v>79</v>
      </c>
      <c r="V3332" s="13" t="s">
        <v>112</v>
      </c>
      <c r="W3332" s="13" t="s">
        <v>109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  <c r="AU3332" s="22" t="s">
        <v>3751</v>
      </c>
    </row>
    <row r="3333" spans="1:47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54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2280</v>
      </c>
      <c r="K3333" s="155" t="s">
        <v>2281</v>
      </c>
      <c r="L3333" s="17" t="s">
        <v>67</v>
      </c>
      <c r="M3333" s="13" t="s">
        <v>60</v>
      </c>
      <c r="N3333" s="13">
        <v>1</v>
      </c>
      <c r="O3333" s="13"/>
      <c r="P3333" s="33" t="str">
        <f t="shared" si="988"/>
        <v>MAIN UNIT</v>
      </c>
      <c r="Q3333" s="13" t="s">
        <v>68</v>
      </c>
      <c r="R3333" s="13" t="s">
        <v>62</v>
      </c>
      <c r="S3333" s="13" t="s">
        <v>51</v>
      </c>
      <c r="T3333" s="13" t="s">
        <v>1043</v>
      </c>
      <c r="U3333" s="13" t="s">
        <v>149</v>
      </c>
      <c r="V3333" s="13" t="s">
        <v>954</v>
      </c>
      <c r="W3333" s="13" t="s">
        <v>64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  <c r="AU3333" s="22" t="s">
        <v>3240</v>
      </c>
    </row>
    <row r="3334" spans="1:47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54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2198</v>
      </c>
      <c r="K3334" s="155" t="s">
        <v>2199</v>
      </c>
      <c r="L3334" s="17" t="s">
        <v>67</v>
      </c>
      <c r="M3334" s="13" t="s">
        <v>60</v>
      </c>
      <c r="N3334" s="13">
        <v>1</v>
      </c>
      <c r="O3334" s="13"/>
      <c r="P3334" s="33" t="str">
        <f t="shared" si="988"/>
        <v>MAIN UNIT</v>
      </c>
      <c r="Q3334" s="13" t="s">
        <v>61</v>
      </c>
      <c r="R3334" s="13" t="s">
        <v>62</v>
      </c>
      <c r="S3334" s="13" t="s">
        <v>49</v>
      </c>
      <c r="T3334" s="13" t="s">
        <v>78</v>
      </c>
      <c r="U3334" s="13" t="s">
        <v>79</v>
      </c>
      <c r="V3334" s="13" t="s">
        <v>1407</v>
      </c>
      <c r="W3334" s="13" t="s">
        <v>109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  <c r="AU3334" s="22" t="s">
        <v>3751</v>
      </c>
    </row>
    <row r="3335" spans="1:47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48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1173</v>
      </c>
      <c r="K3335" s="155" t="s">
        <v>1174</v>
      </c>
      <c r="L3335" s="17" t="s">
        <v>92</v>
      </c>
      <c r="M3335" s="13" t="s">
        <v>60</v>
      </c>
      <c r="N3335" s="13">
        <v>1</v>
      </c>
      <c r="O3335" s="13"/>
      <c r="P3335" s="33" t="str">
        <f t="shared" si="988"/>
        <v>MAIN UNIT</v>
      </c>
      <c r="Q3335" s="13" t="s">
        <v>61</v>
      </c>
      <c r="R3335" s="13" t="s">
        <v>62</v>
      </c>
      <c r="S3335" s="13" t="s">
        <v>49</v>
      </c>
      <c r="T3335" s="13" t="s">
        <v>78</v>
      </c>
      <c r="U3335" s="13" t="s">
        <v>79</v>
      </c>
      <c r="V3335" s="13" t="s">
        <v>1140</v>
      </c>
      <c r="W3335" s="13" t="s">
        <v>1101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  <c r="AU3335" s="22" t="s">
        <v>3750</v>
      </c>
    </row>
    <row r="3336" spans="1:47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48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1173</v>
      </c>
      <c r="K3336" s="155" t="s">
        <v>1174</v>
      </c>
      <c r="L3336" s="17" t="s">
        <v>67</v>
      </c>
      <c r="M3336" s="13" t="s">
        <v>60</v>
      </c>
      <c r="N3336" s="13">
        <v>1</v>
      </c>
      <c r="O3336" s="13"/>
      <c r="P3336" s="33" t="str">
        <f t="shared" si="988"/>
        <v>MAIN UNIT</v>
      </c>
      <c r="Q3336" s="13" t="s">
        <v>61</v>
      </c>
      <c r="R3336" s="13" t="s">
        <v>62</v>
      </c>
      <c r="S3336" s="13" t="s">
        <v>49</v>
      </c>
      <c r="T3336" s="13" t="s">
        <v>78</v>
      </c>
      <c r="U3336" s="13" t="s">
        <v>79</v>
      </c>
      <c r="V3336" s="13" t="s">
        <v>1140</v>
      </c>
      <c r="W3336" s="13" t="s">
        <v>1101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  <c r="AU3336" s="22" t="s">
        <v>3750</v>
      </c>
    </row>
    <row r="3337" spans="1:47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48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1173</v>
      </c>
      <c r="K3337" s="155" t="s">
        <v>1174</v>
      </c>
      <c r="L3337" s="17" t="s">
        <v>67</v>
      </c>
      <c r="M3337" s="13" t="s">
        <v>60</v>
      </c>
      <c r="N3337" s="13">
        <v>1</v>
      </c>
      <c r="O3337" s="13"/>
      <c r="P3337" s="33" t="str">
        <f t="shared" si="988"/>
        <v>MAIN UNIT</v>
      </c>
      <c r="Q3337" s="13" t="s">
        <v>61</v>
      </c>
      <c r="R3337" s="13" t="s">
        <v>62</v>
      </c>
      <c r="S3337" s="13" t="s">
        <v>49</v>
      </c>
      <c r="T3337" s="13" t="s">
        <v>78</v>
      </c>
      <c r="U3337" s="13" t="s">
        <v>79</v>
      </c>
      <c r="V3337" s="13" t="s">
        <v>1140</v>
      </c>
      <c r="W3337" s="13" t="s">
        <v>1101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  <c r="AU3337" s="22" t="s">
        <v>3750</v>
      </c>
    </row>
    <row r="3338" spans="1:47" s="12" customFormat="1">
      <c r="A3338" s="33" t="str">
        <f t="shared" si="993"/>
        <v>cancel</v>
      </c>
      <c r="B3338" s="152"/>
      <c r="C3338" s="152" t="s">
        <v>185</v>
      </c>
      <c r="D3338" s="33" t="str">
        <f t="shared" si="994"/>
        <v/>
      </c>
      <c r="E3338" s="33" t="s">
        <v>185</v>
      </c>
      <c r="F3338" s="13" t="s">
        <v>185</v>
      </c>
      <c r="G3338" s="152" t="s">
        <v>185</v>
      </c>
      <c r="H3338" s="155"/>
      <c r="I3338" s="33" t="str">
        <f t="shared" si="995"/>
        <v>Cancel</v>
      </c>
      <c r="J3338" s="186" t="s">
        <v>2687</v>
      </c>
      <c r="K3338" s="155" t="s">
        <v>2688</v>
      </c>
      <c r="L3338" s="17" t="s">
        <v>92</v>
      </c>
      <c r="M3338" s="13" t="s">
        <v>60</v>
      </c>
      <c r="N3338" s="13">
        <v>1</v>
      </c>
      <c r="O3338" s="13"/>
      <c r="P3338" s="33" t="str">
        <f t="shared" si="988"/>
        <v>MAIN UNIT</v>
      </c>
      <c r="Q3338" s="13" t="s">
        <v>61</v>
      </c>
      <c r="R3338" s="13" t="s">
        <v>62</v>
      </c>
      <c r="S3338" s="13" t="s">
        <v>49</v>
      </c>
      <c r="T3338" s="13" t="s">
        <v>78</v>
      </c>
      <c r="U3338" s="13" t="s">
        <v>79</v>
      </c>
      <c r="V3338" s="13" t="s">
        <v>80</v>
      </c>
      <c r="W3338" s="13" t="s">
        <v>64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499582152.5142017</v>
      </c>
      <c r="AJ3338" s="19">
        <f t="shared" si="999"/>
        <v>59520528.679470733</v>
      </c>
      <c r="AK3338" s="20">
        <f t="shared" si="1000"/>
        <v>0.11914062257814291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  <c r="AU3338" s="22" t="s">
        <v>3750</v>
      </c>
    </row>
    <row r="3339" spans="1:47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53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1839</v>
      </c>
      <c r="K3339" s="155" t="s">
        <v>1840</v>
      </c>
      <c r="L3339" s="17" t="s">
        <v>92</v>
      </c>
      <c r="M3339" s="13" t="s">
        <v>60</v>
      </c>
      <c r="N3339" s="13">
        <v>1</v>
      </c>
      <c r="O3339" s="13"/>
      <c r="P3339" s="33" t="str">
        <f t="shared" si="988"/>
        <v>MAIN UNIT</v>
      </c>
      <c r="Q3339" s="13" t="s">
        <v>68</v>
      </c>
      <c r="R3339" s="13" t="s">
        <v>62</v>
      </c>
      <c r="S3339" s="13" t="s">
        <v>49</v>
      </c>
      <c r="T3339" s="13" t="s">
        <v>78</v>
      </c>
      <c r="U3339" s="13" t="s">
        <v>79</v>
      </c>
      <c r="V3339" s="13" t="s">
        <v>1841</v>
      </c>
      <c r="W3339" s="13" t="s">
        <v>109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  <c r="AU3339" s="22" t="s">
        <v>3751</v>
      </c>
    </row>
    <row r="3340" spans="1:47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53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1839</v>
      </c>
      <c r="K3340" s="155" t="s">
        <v>1840</v>
      </c>
      <c r="L3340" s="17" t="s">
        <v>67</v>
      </c>
      <c r="M3340" s="13" t="s">
        <v>60</v>
      </c>
      <c r="N3340" s="13">
        <v>1</v>
      </c>
      <c r="O3340" s="13"/>
      <c r="P3340" s="33" t="str">
        <f t="shared" si="988"/>
        <v>MAIN UNIT</v>
      </c>
      <c r="Q3340" s="13" t="s">
        <v>68</v>
      </c>
      <c r="R3340" s="13" t="s">
        <v>62</v>
      </c>
      <c r="S3340" s="13" t="s">
        <v>49</v>
      </c>
      <c r="T3340" s="13" t="s">
        <v>78</v>
      </c>
      <c r="U3340" s="13" t="s">
        <v>79</v>
      </c>
      <c r="V3340" s="13" t="s">
        <v>1841</v>
      </c>
      <c r="W3340" s="13" t="s">
        <v>109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  <c r="AU3340" s="22" t="s">
        <v>3751</v>
      </c>
    </row>
    <row r="3341" spans="1:47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53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1839</v>
      </c>
      <c r="K3341" s="155" t="s">
        <v>1840</v>
      </c>
      <c r="L3341" s="17" t="s">
        <v>67</v>
      </c>
      <c r="M3341" s="13" t="s">
        <v>60</v>
      </c>
      <c r="N3341" s="13">
        <v>1</v>
      </c>
      <c r="O3341" s="13"/>
      <c r="P3341" s="33" t="str">
        <f t="shared" si="988"/>
        <v>MAIN UNIT</v>
      </c>
      <c r="Q3341" s="13" t="s">
        <v>68</v>
      </c>
      <c r="R3341" s="13" t="s">
        <v>62</v>
      </c>
      <c r="S3341" s="13" t="s">
        <v>49</v>
      </c>
      <c r="T3341" s="13" t="s">
        <v>78</v>
      </c>
      <c r="U3341" s="13" t="s">
        <v>79</v>
      </c>
      <c r="V3341" s="13" t="s">
        <v>1841</v>
      </c>
      <c r="W3341" s="13" t="s">
        <v>109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  <c r="AU3341" s="22" t="s">
        <v>3751</v>
      </c>
    </row>
    <row r="3342" spans="1:47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53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1600</v>
      </c>
      <c r="K3342" s="155" t="s">
        <v>1601</v>
      </c>
      <c r="L3342" s="17" t="s">
        <v>92</v>
      </c>
      <c r="M3342" s="13" t="s">
        <v>60</v>
      </c>
      <c r="N3342" s="13">
        <v>1</v>
      </c>
      <c r="O3342" s="13"/>
      <c r="P3342" s="33" t="str">
        <f t="shared" si="988"/>
        <v>MAIN UNIT</v>
      </c>
      <c r="Q3342" s="13" t="s">
        <v>68</v>
      </c>
      <c r="R3342" s="13" t="s">
        <v>62</v>
      </c>
      <c r="S3342" s="13" t="s">
        <v>49</v>
      </c>
      <c r="T3342" s="13" t="s">
        <v>78</v>
      </c>
      <c r="U3342" s="13" t="s">
        <v>79</v>
      </c>
      <c r="V3342" s="13" t="s">
        <v>121</v>
      </c>
      <c r="W3342" s="13" t="s">
        <v>109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  <c r="AU3342" s="22" t="s">
        <v>3751</v>
      </c>
    </row>
    <row r="3343" spans="1:47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185</v>
      </c>
      <c r="G3343" s="23" t="s">
        <v>185</v>
      </c>
      <c r="H3343" s="29"/>
      <c r="I3343" s="33" t="str">
        <f t="shared" si="995"/>
        <v>Cancel</v>
      </c>
      <c r="J3343" s="188" t="s">
        <v>3420</v>
      </c>
      <c r="K3343" s="29" t="s">
        <v>1796</v>
      </c>
      <c r="L3343" s="17" t="s">
        <v>67</v>
      </c>
      <c r="M3343" s="22" t="s">
        <v>60</v>
      </c>
      <c r="N3343" s="22">
        <v>1</v>
      </c>
      <c r="O3343" s="22"/>
      <c r="P3343" s="33" t="str">
        <f t="shared" si="988"/>
        <v>MAIN UNIT</v>
      </c>
      <c r="Q3343" s="13" t="s">
        <v>61</v>
      </c>
      <c r="R3343" s="22" t="s">
        <v>62</v>
      </c>
      <c r="S3343" s="22" t="s">
        <v>51</v>
      </c>
      <c r="T3343" s="22" t="s">
        <v>349</v>
      </c>
      <c r="U3343" s="22" t="s">
        <v>149</v>
      </c>
      <c r="V3343" s="22" t="s">
        <v>954</v>
      </c>
      <c r="W3343" s="22" t="s">
        <v>64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1.073</v>
      </c>
      <c r="AB3343" s="197">
        <f t="shared" si="991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499582152.5142017</v>
      </c>
      <c r="AJ3343" s="200">
        <f t="shared" si="999"/>
        <v>59520528.679470733</v>
      </c>
      <c r="AK3343" s="201">
        <f t="shared" si="1000"/>
        <v>0.11914062257814291</v>
      </c>
      <c r="AL3343" s="24"/>
      <c r="AM3343" s="24"/>
      <c r="AN3343" s="24"/>
      <c r="AO3343" s="24"/>
      <c r="AP3343" s="28" t="str">
        <f t="shared" si="1001"/>
        <v>CancelCancel</v>
      </c>
      <c r="AQ3343" s="208" t="str">
        <f t="shared" si="1002"/>
        <v>CancelCancelRMB</v>
      </c>
      <c r="AR3343" s="206" t="str">
        <f t="shared" si="1003"/>
        <v>YAMAHA_Mounter</v>
      </c>
      <c r="AS3343" s="22" t="str">
        <f t="shared" si="1004"/>
        <v/>
      </c>
      <c r="AT3343" s="24" t="str">
        <f t="shared" si="1005"/>
        <v/>
      </c>
      <c r="AU3343" s="22" t="s">
        <v>3240</v>
      </c>
    </row>
    <row r="3344" spans="1:47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41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384</v>
      </c>
      <c r="K3344" s="155" t="s">
        <v>385</v>
      </c>
      <c r="L3344" s="17" t="s">
        <v>67</v>
      </c>
      <c r="M3344" s="13" t="s">
        <v>60</v>
      </c>
      <c r="N3344" s="13">
        <v>1</v>
      </c>
      <c r="O3344" s="13"/>
      <c r="P3344" s="33" t="str">
        <f t="shared" si="988"/>
        <v>MAIN UNIT</v>
      </c>
      <c r="Q3344" s="13" t="s">
        <v>68</v>
      </c>
      <c r="R3344" s="13" t="s">
        <v>62</v>
      </c>
      <c r="S3344" s="13" t="s">
        <v>49</v>
      </c>
      <c r="T3344" s="13" t="s">
        <v>78</v>
      </c>
      <c r="U3344" s="13" t="s">
        <v>79</v>
      </c>
      <c r="V3344" s="13" t="s">
        <v>126</v>
      </c>
      <c r="W3344" s="13" t="s">
        <v>109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  <c r="AU3344" s="22" t="s">
        <v>3751</v>
      </c>
    </row>
    <row r="3345" spans="1:47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53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2943</v>
      </c>
      <c r="K3345" s="155" t="s">
        <v>2944</v>
      </c>
      <c r="L3345" s="17" t="s">
        <v>2620</v>
      </c>
      <c r="M3345" s="13" t="s">
        <v>60</v>
      </c>
      <c r="N3345" s="13">
        <v>1</v>
      </c>
      <c r="O3345" s="13"/>
      <c r="P3345" s="33" t="str">
        <f t="shared" si="988"/>
        <v>MAIN UNIT</v>
      </c>
      <c r="Q3345" s="13" t="s">
        <v>61</v>
      </c>
      <c r="R3345" s="13" t="s">
        <v>2055</v>
      </c>
      <c r="S3345" s="13" t="s">
        <v>49</v>
      </c>
      <c r="T3345" s="13" t="s">
        <v>78</v>
      </c>
      <c r="U3345" s="13" t="s">
        <v>79</v>
      </c>
      <c r="V3345" s="13" t="s">
        <v>2856</v>
      </c>
      <c r="W3345" s="13" t="s">
        <v>109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  <c r="AU3345" s="22" t="s">
        <v>3240</v>
      </c>
    </row>
    <row r="3346" spans="1:47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41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42</v>
      </c>
      <c r="M3346" s="13" t="s">
        <v>43</v>
      </c>
      <c r="N3346" s="13">
        <v>0</v>
      </c>
      <c r="O3346" s="125"/>
      <c r="P3346" s="33" t="str">
        <f t="shared" si="988"/>
        <v>C66 SERVICE/OTHERS</v>
      </c>
      <c r="Q3346" s="152" t="s">
        <v>44</v>
      </c>
      <c r="R3346" s="13" t="s">
        <v>45</v>
      </c>
      <c r="S3346" s="13" t="s">
        <v>46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  <c r="AU3346" s="22">
        <v>0</v>
      </c>
    </row>
    <row r="3347" spans="1:47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41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42</v>
      </c>
      <c r="M3347" s="13" t="s">
        <v>43</v>
      </c>
      <c r="N3347" s="13">
        <v>0</v>
      </c>
      <c r="O3347" s="125"/>
      <c r="P3347" s="33" t="str">
        <f t="shared" si="988"/>
        <v>C66 SERVICE/OTHERS</v>
      </c>
      <c r="Q3347" s="152" t="s">
        <v>44</v>
      </c>
      <c r="R3347" s="13" t="s">
        <v>45</v>
      </c>
      <c r="S3347" s="13" t="s">
        <v>46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  <c r="AU3347" s="22">
        <v>0</v>
      </c>
    </row>
    <row r="3348" spans="1:47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41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42</v>
      </c>
      <c r="M3348" s="13" t="s">
        <v>43</v>
      </c>
      <c r="N3348" s="13">
        <v>0</v>
      </c>
      <c r="O3348" s="125"/>
      <c r="P3348" s="33" t="str">
        <f t="shared" si="988"/>
        <v>C66 SERVICE/OTHERS</v>
      </c>
      <c r="Q3348" s="152" t="s">
        <v>44</v>
      </c>
      <c r="R3348" s="13" t="s">
        <v>45</v>
      </c>
      <c r="S3348" s="13" t="s">
        <v>46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  <c r="AU3348" s="22">
        <v>0</v>
      </c>
    </row>
    <row r="3349" spans="1:47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41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42</v>
      </c>
      <c r="M3349" s="13" t="s">
        <v>43</v>
      </c>
      <c r="N3349" s="13">
        <v>0</v>
      </c>
      <c r="O3349" s="125"/>
      <c r="P3349" s="33" t="str">
        <f t="shared" si="988"/>
        <v>C66 SERVICE/OTHERS</v>
      </c>
      <c r="Q3349" s="152" t="s">
        <v>44</v>
      </c>
      <c r="R3349" s="13" t="s">
        <v>45</v>
      </c>
      <c r="S3349" s="13" t="s">
        <v>46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  <c r="AU3349" s="22">
        <v>0</v>
      </c>
    </row>
    <row r="3350" spans="1:47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41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42</v>
      </c>
      <c r="M3350" s="13" t="s">
        <v>43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44</v>
      </c>
      <c r="R3350" s="13" t="s">
        <v>45</v>
      </c>
      <c r="S3350" s="13" t="s">
        <v>46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  <c r="AU3350" s="22">
        <v>0</v>
      </c>
    </row>
    <row r="3351" spans="1:47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41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42</v>
      </c>
      <c r="M3351" s="13" t="s">
        <v>43</v>
      </c>
      <c r="N3351" s="13">
        <v>0</v>
      </c>
      <c r="O3351" s="125"/>
      <c r="P3351" s="33" t="str">
        <f t="shared" si="1006"/>
        <v>C66 SERVICE/OTHERS</v>
      </c>
      <c r="Q3351" s="152" t="s">
        <v>44</v>
      </c>
      <c r="R3351" s="13" t="s">
        <v>45</v>
      </c>
      <c r="S3351" s="13" t="s">
        <v>46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  <c r="AU3351" s="22">
        <v>0</v>
      </c>
    </row>
    <row r="3352" spans="1:47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41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42</v>
      </c>
      <c r="M3352" s="13" t="s">
        <v>43</v>
      </c>
      <c r="N3352" s="13">
        <v>0</v>
      </c>
      <c r="O3352" s="125"/>
      <c r="P3352" s="33" t="str">
        <f t="shared" si="1006"/>
        <v>C66 SERVICE/OTHERS</v>
      </c>
      <c r="Q3352" s="152" t="s">
        <v>44</v>
      </c>
      <c r="R3352" s="13" t="s">
        <v>45</v>
      </c>
      <c r="S3352" s="13" t="s">
        <v>46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  <c r="AU3352" s="22">
        <v>0</v>
      </c>
    </row>
    <row r="3353" spans="1:47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41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42</v>
      </c>
      <c r="M3353" s="13" t="s">
        <v>43</v>
      </c>
      <c r="N3353" s="13">
        <v>0</v>
      </c>
      <c r="O3353" s="125"/>
      <c r="P3353" s="33" t="str">
        <f t="shared" si="1006"/>
        <v>C66 SERVICE/OTHERS</v>
      </c>
      <c r="Q3353" s="152" t="s">
        <v>44</v>
      </c>
      <c r="R3353" s="13" t="s">
        <v>45</v>
      </c>
      <c r="S3353" s="13" t="s">
        <v>46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  <c r="AU3353" s="22">
        <v>0</v>
      </c>
    </row>
    <row r="3354" spans="1:47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41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42</v>
      </c>
      <c r="M3354" s="13" t="s">
        <v>43</v>
      </c>
      <c r="N3354" s="13">
        <v>0</v>
      </c>
      <c r="O3354" s="125"/>
      <c r="P3354" s="33" t="str">
        <f t="shared" si="1006"/>
        <v>C66 SERVICE/OTHERS</v>
      </c>
      <c r="Q3354" s="152" t="s">
        <v>44</v>
      </c>
      <c r="R3354" s="13" t="s">
        <v>45</v>
      </c>
      <c r="S3354" s="13" t="s">
        <v>46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  <c r="AU3354" s="22">
        <v>0</v>
      </c>
    </row>
    <row r="3355" spans="1:47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47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42</v>
      </c>
      <c r="M3355" s="13" t="s">
        <v>43</v>
      </c>
      <c r="N3355" s="13">
        <v>0</v>
      </c>
      <c r="O3355" s="125"/>
      <c r="P3355" s="33" t="str">
        <f t="shared" si="1006"/>
        <v>C66 SERVICE/OTHERS</v>
      </c>
      <c r="Q3355" s="152" t="s">
        <v>44</v>
      </c>
      <c r="R3355" s="13" t="s">
        <v>45</v>
      </c>
      <c r="S3355" s="13" t="s">
        <v>46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  <c r="AU3355" s="22">
        <v>0</v>
      </c>
    </row>
    <row r="3356" spans="1:47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47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42</v>
      </c>
      <c r="M3356" s="13" t="s">
        <v>43</v>
      </c>
      <c r="N3356" s="13">
        <v>0</v>
      </c>
      <c r="O3356" s="125"/>
      <c r="P3356" s="33" t="str">
        <f t="shared" si="1006"/>
        <v>C66 SERVICE/OTHERS</v>
      </c>
      <c r="Q3356" s="152" t="s">
        <v>44</v>
      </c>
      <c r="R3356" s="13" t="s">
        <v>45</v>
      </c>
      <c r="S3356" s="13" t="s">
        <v>46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  <c r="AU3356" s="22">
        <v>0</v>
      </c>
    </row>
    <row r="3357" spans="1:47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47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42</v>
      </c>
      <c r="M3357" s="13" t="s">
        <v>43</v>
      </c>
      <c r="N3357" s="13">
        <v>0</v>
      </c>
      <c r="O3357" s="125"/>
      <c r="P3357" s="33" t="str">
        <f t="shared" si="1006"/>
        <v>C66 SERVICE/OTHERS</v>
      </c>
      <c r="Q3357" s="152" t="s">
        <v>44</v>
      </c>
      <c r="R3357" s="13" t="s">
        <v>45</v>
      </c>
      <c r="S3357" s="13" t="s">
        <v>46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  <c r="AU3357" s="22">
        <v>0</v>
      </c>
    </row>
    <row r="3358" spans="1:47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47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42</v>
      </c>
      <c r="M3358" s="13" t="s">
        <v>43</v>
      </c>
      <c r="N3358" s="13">
        <v>0</v>
      </c>
      <c r="O3358" s="125"/>
      <c r="P3358" s="33" t="str">
        <f t="shared" si="1006"/>
        <v>C66 SERVICE/OTHERS</v>
      </c>
      <c r="Q3358" s="152" t="s">
        <v>44</v>
      </c>
      <c r="R3358" s="13" t="s">
        <v>45</v>
      </c>
      <c r="S3358" s="13" t="s">
        <v>46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  <c r="AU3358" s="22">
        <v>0</v>
      </c>
    </row>
    <row r="3359" spans="1:47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47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42</v>
      </c>
      <c r="M3359" s="13" t="s">
        <v>43</v>
      </c>
      <c r="N3359" s="13">
        <v>0</v>
      </c>
      <c r="O3359" s="125"/>
      <c r="P3359" s="33" t="str">
        <f t="shared" si="1006"/>
        <v>C66 SERVICE/OTHERS</v>
      </c>
      <c r="Q3359" s="152" t="s">
        <v>44</v>
      </c>
      <c r="R3359" s="13" t="s">
        <v>45</v>
      </c>
      <c r="S3359" s="13" t="s">
        <v>46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  <c r="AU3359" s="22">
        <v>0</v>
      </c>
    </row>
    <row r="3360" spans="1:47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47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42</v>
      </c>
      <c r="M3360" s="13" t="s">
        <v>43</v>
      </c>
      <c r="N3360" s="13">
        <v>0</v>
      </c>
      <c r="O3360" s="125"/>
      <c r="P3360" s="33" t="str">
        <f t="shared" si="1006"/>
        <v>C66 SERVICE/OTHERS</v>
      </c>
      <c r="Q3360" s="152" t="s">
        <v>44</v>
      </c>
      <c r="R3360" s="13" t="s">
        <v>45</v>
      </c>
      <c r="S3360" s="13" t="s">
        <v>46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  <c r="AU3360" s="22">
        <v>0</v>
      </c>
    </row>
    <row r="3361" spans="1:47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47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42</v>
      </c>
      <c r="M3361" s="13" t="s">
        <v>43</v>
      </c>
      <c r="N3361" s="13">
        <v>0</v>
      </c>
      <c r="O3361" s="125"/>
      <c r="P3361" s="33" t="str">
        <f t="shared" si="1006"/>
        <v>C66 SERVICE/OTHERS</v>
      </c>
      <c r="Q3361" s="152" t="s">
        <v>44</v>
      </c>
      <c r="R3361" s="13" t="s">
        <v>45</v>
      </c>
      <c r="S3361" s="13" t="s">
        <v>46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  <c r="AU3361" s="22">
        <v>0</v>
      </c>
    </row>
    <row r="3362" spans="1:47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47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42</v>
      </c>
      <c r="M3362" s="13" t="s">
        <v>43</v>
      </c>
      <c r="N3362" s="13">
        <v>0</v>
      </c>
      <c r="O3362" s="125"/>
      <c r="P3362" s="33" t="str">
        <f t="shared" si="1006"/>
        <v>C66 SERVICE/OTHERS</v>
      </c>
      <c r="Q3362" s="152" t="s">
        <v>44</v>
      </c>
      <c r="R3362" s="13" t="s">
        <v>45</v>
      </c>
      <c r="S3362" s="13" t="s">
        <v>46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  <c r="AU3362" s="22">
        <v>0</v>
      </c>
    </row>
    <row r="3363" spans="1:47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47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42</v>
      </c>
      <c r="M3363" s="13" t="s">
        <v>43</v>
      </c>
      <c r="N3363" s="13">
        <v>0</v>
      </c>
      <c r="O3363" s="125"/>
      <c r="P3363" s="33" t="str">
        <f t="shared" si="1006"/>
        <v>C66 SERVICE/OTHERS</v>
      </c>
      <c r="Q3363" s="152" t="s">
        <v>44</v>
      </c>
      <c r="R3363" s="13" t="s">
        <v>45</v>
      </c>
      <c r="S3363" s="13" t="s">
        <v>46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  <c r="AU3363" s="22">
        <v>0</v>
      </c>
    </row>
    <row r="3364" spans="1:47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41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42</v>
      </c>
      <c r="M3364" s="13" t="s">
        <v>43</v>
      </c>
      <c r="N3364" s="13">
        <v>0</v>
      </c>
      <c r="O3364" s="125"/>
      <c r="P3364" s="33" t="str">
        <f t="shared" si="1006"/>
        <v>C66 SERVICE/OTHERS</v>
      </c>
      <c r="Q3364" s="152" t="s">
        <v>44</v>
      </c>
      <c r="R3364" s="13" t="s">
        <v>45</v>
      </c>
      <c r="S3364" s="13" t="s">
        <v>46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  <c r="AU3364" s="22">
        <v>0</v>
      </c>
    </row>
    <row r="3365" spans="1:47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41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42</v>
      </c>
      <c r="M3365" s="13" t="s">
        <v>43</v>
      </c>
      <c r="N3365" s="13">
        <v>0</v>
      </c>
      <c r="O3365" s="125"/>
      <c r="P3365" s="33" t="str">
        <f t="shared" si="1006"/>
        <v>C66 SERVICE/OTHERS</v>
      </c>
      <c r="Q3365" s="152" t="s">
        <v>44</v>
      </c>
      <c r="R3365" s="13" t="s">
        <v>45</v>
      </c>
      <c r="S3365" s="13" t="s">
        <v>46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  <c r="AU3365" s="22">
        <v>0</v>
      </c>
    </row>
    <row r="3366" spans="1:47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41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42</v>
      </c>
      <c r="M3366" s="13" t="s">
        <v>43</v>
      </c>
      <c r="N3366" s="13">
        <v>0</v>
      </c>
      <c r="O3366" s="125"/>
      <c r="P3366" s="33" t="str">
        <f t="shared" si="1006"/>
        <v>C66 SERVICE/OTHERS</v>
      </c>
      <c r="Q3366" s="152" t="s">
        <v>44</v>
      </c>
      <c r="R3366" s="13" t="s">
        <v>45</v>
      </c>
      <c r="S3366" s="13" t="s">
        <v>46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  <c r="AU3366" s="22">
        <v>0</v>
      </c>
    </row>
    <row r="3367" spans="1:47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48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42</v>
      </c>
      <c r="M3367" s="13" t="s">
        <v>43</v>
      </c>
      <c r="N3367" s="13">
        <v>0</v>
      </c>
      <c r="O3367" s="125"/>
      <c r="P3367" s="33" t="str">
        <f t="shared" si="1006"/>
        <v>C66 SERVICE/OTHERS</v>
      </c>
      <c r="Q3367" s="152" t="s">
        <v>44</v>
      </c>
      <c r="R3367" s="13" t="s">
        <v>45</v>
      </c>
      <c r="S3367" s="13" t="s">
        <v>49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  <c r="AU3367" s="22">
        <v>0</v>
      </c>
    </row>
    <row r="3368" spans="1:47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48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42</v>
      </c>
      <c r="M3368" s="13" t="s">
        <v>43</v>
      </c>
      <c r="N3368" s="13">
        <v>0</v>
      </c>
      <c r="O3368" s="125"/>
      <c r="P3368" s="33" t="str">
        <f t="shared" si="1006"/>
        <v>C66 SERVICE/OTHERS</v>
      </c>
      <c r="Q3368" s="152" t="s">
        <v>44</v>
      </c>
      <c r="R3368" s="13" t="s">
        <v>45</v>
      </c>
      <c r="S3368" s="13" t="s">
        <v>50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  <c r="AU3368" s="22">
        <v>0</v>
      </c>
    </row>
    <row r="3369" spans="1:47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48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42</v>
      </c>
      <c r="M3369" s="13" t="s">
        <v>43</v>
      </c>
      <c r="N3369" s="13">
        <v>0</v>
      </c>
      <c r="O3369" s="125"/>
      <c r="P3369" s="33" t="str">
        <f t="shared" si="1006"/>
        <v>C66 SERVICE/OTHERS</v>
      </c>
      <c r="Q3369" s="152" t="s">
        <v>44</v>
      </c>
      <c r="R3369" s="13" t="s">
        <v>45</v>
      </c>
      <c r="S3369" s="13" t="s">
        <v>51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  <c r="AU3369" s="22">
        <v>0</v>
      </c>
    </row>
    <row r="3370" spans="1:47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48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42</v>
      </c>
      <c r="M3370" s="13" t="s">
        <v>43</v>
      </c>
      <c r="N3370" s="13">
        <v>0</v>
      </c>
      <c r="O3370" s="125"/>
      <c r="P3370" s="33" t="str">
        <f t="shared" si="1006"/>
        <v>C66 SERVICE/OTHERS</v>
      </c>
      <c r="Q3370" s="152" t="s">
        <v>44</v>
      </c>
      <c r="R3370" s="13" t="s">
        <v>45</v>
      </c>
      <c r="S3370" s="13" t="s">
        <v>52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  <c r="AU3370" s="22">
        <v>0</v>
      </c>
    </row>
    <row r="3371" spans="1:47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48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42</v>
      </c>
      <c r="M3371" s="13" t="s">
        <v>43</v>
      </c>
      <c r="N3371" s="13">
        <v>0</v>
      </c>
      <c r="O3371" s="125"/>
      <c r="P3371" s="33" t="str">
        <f t="shared" si="1006"/>
        <v>C66 SERVICE/OTHERS</v>
      </c>
      <c r="Q3371" s="152" t="s">
        <v>44</v>
      </c>
      <c r="R3371" s="13" t="s">
        <v>45</v>
      </c>
      <c r="S3371" s="13" t="s">
        <v>49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  <c r="AU3371" s="22">
        <v>0</v>
      </c>
    </row>
    <row r="3372" spans="1:47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48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42</v>
      </c>
      <c r="M3372" s="13" t="s">
        <v>43</v>
      </c>
      <c r="N3372" s="13">
        <v>0</v>
      </c>
      <c r="O3372" s="125"/>
      <c r="P3372" s="33" t="str">
        <f t="shared" si="1006"/>
        <v>C66 SERVICE/OTHERS</v>
      </c>
      <c r="Q3372" s="152" t="s">
        <v>44</v>
      </c>
      <c r="R3372" s="13" t="s">
        <v>45</v>
      </c>
      <c r="S3372" s="13" t="s">
        <v>50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  <c r="AU3372" s="22">
        <v>0</v>
      </c>
    </row>
    <row r="3373" spans="1:47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48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42</v>
      </c>
      <c r="M3373" s="13" t="s">
        <v>43</v>
      </c>
      <c r="N3373" s="13">
        <v>0</v>
      </c>
      <c r="O3373" s="125"/>
      <c r="P3373" s="33" t="str">
        <f t="shared" si="1006"/>
        <v>C66 SERVICE/OTHERS</v>
      </c>
      <c r="Q3373" s="152" t="s">
        <v>44</v>
      </c>
      <c r="R3373" s="13" t="s">
        <v>45</v>
      </c>
      <c r="S3373" s="13" t="s">
        <v>51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  <c r="AU3373" s="22">
        <v>0</v>
      </c>
    </row>
    <row r="3374" spans="1:47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48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42</v>
      </c>
      <c r="M3374" s="13" t="s">
        <v>43</v>
      </c>
      <c r="N3374" s="13">
        <v>0</v>
      </c>
      <c r="O3374" s="125"/>
      <c r="P3374" s="33" t="str">
        <f t="shared" si="1006"/>
        <v>C66 SERVICE/OTHERS</v>
      </c>
      <c r="Q3374" s="152" t="s">
        <v>44</v>
      </c>
      <c r="R3374" s="13" t="s">
        <v>45</v>
      </c>
      <c r="S3374" s="13" t="s">
        <v>52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  <c r="AU3374" s="22">
        <v>0</v>
      </c>
    </row>
    <row r="3375" spans="1:47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48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42</v>
      </c>
      <c r="M3375" s="13" t="s">
        <v>43</v>
      </c>
      <c r="N3375" s="13">
        <v>0</v>
      </c>
      <c r="O3375" s="125"/>
      <c r="P3375" s="33" t="str">
        <f t="shared" si="1006"/>
        <v>C66 SERVICE/OTHERS</v>
      </c>
      <c r="Q3375" s="152" t="s">
        <v>44</v>
      </c>
      <c r="R3375" s="13" t="s">
        <v>45</v>
      </c>
      <c r="S3375" s="13" t="s">
        <v>49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  <c r="AU3375" s="22">
        <v>0</v>
      </c>
    </row>
    <row r="3376" spans="1:47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48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42</v>
      </c>
      <c r="M3376" s="13" t="s">
        <v>43</v>
      </c>
      <c r="N3376" s="13">
        <v>0</v>
      </c>
      <c r="O3376" s="125"/>
      <c r="P3376" s="33" t="str">
        <f t="shared" si="1006"/>
        <v>C66 SERVICE/OTHERS</v>
      </c>
      <c r="Q3376" s="152" t="s">
        <v>44</v>
      </c>
      <c r="R3376" s="13" t="s">
        <v>45</v>
      </c>
      <c r="S3376" s="13" t="s">
        <v>50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  <c r="AU3376" s="22">
        <v>0</v>
      </c>
    </row>
    <row r="3377" spans="1:47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48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42</v>
      </c>
      <c r="M3377" s="13" t="s">
        <v>43</v>
      </c>
      <c r="N3377" s="13">
        <v>0</v>
      </c>
      <c r="O3377" s="125"/>
      <c r="P3377" s="33" t="str">
        <f t="shared" si="1006"/>
        <v>C66 SERVICE/OTHERS</v>
      </c>
      <c r="Q3377" s="152" t="s">
        <v>44</v>
      </c>
      <c r="R3377" s="13" t="s">
        <v>45</v>
      </c>
      <c r="S3377" s="13" t="s">
        <v>51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  <c r="AU3377" s="22">
        <v>0</v>
      </c>
    </row>
    <row r="3378" spans="1:47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48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42</v>
      </c>
      <c r="M3378" s="13" t="s">
        <v>43</v>
      </c>
      <c r="N3378" s="13">
        <v>0</v>
      </c>
      <c r="O3378" s="125"/>
      <c r="P3378" s="33" t="str">
        <f t="shared" si="1006"/>
        <v>C66 SERVICE/OTHERS</v>
      </c>
      <c r="Q3378" s="152" t="s">
        <v>44</v>
      </c>
      <c r="R3378" s="13" t="s">
        <v>45</v>
      </c>
      <c r="S3378" s="13" t="s">
        <v>52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  <c r="AU3378" s="22">
        <v>0</v>
      </c>
    </row>
    <row r="3379" spans="1:47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48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42</v>
      </c>
      <c r="M3379" s="13" t="s">
        <v>43</v>
      </c>
      <c r="N3379" s="13">
        <v>0</v>
      </c>
      <c r="O3379" s="125"/>
      <c r="P3379" s="33" t="str">
        <f t="shared" si="1006"/>
        <v>C66 SERVICE/OTHERS</v>
      </c>
      <c r="Q3379" s="152" t="s">
        <v>44</v>
      </c>
      <c r="R3379" s="13" t="s">
        <v>45</v>
      </c>
      <c r="S3379" s="13" t="s">
        <v>49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  <c r="AU3379" s="22">
        <v>0</v>
      </c>
    </row>
    <row r="3380" spans="1:47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48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42</v>
      </c>
      <c r="M3380" s="13" t="s">
        <v>43</v>
      </c>
      <c r="N3380" s="13">
        <v>0</v>
      </c>
      <c r="O3380" s="125"/>
      <c r="P3380" s="33" t="str">
        <f t="shared" si="1006"/>
        <v>C66 SERVICE/OTHERS</v>
      </c>
      <c r="Q3380" s="152" t="s">
        <v>44</v>
      </c>
      <c r="R3380" s="13" t="s">
        <v>45</v>
      </c>
      <c r="S3380" s="13" t="s">
        <v>50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  <c r="AU3380" s="22">
        <v>0</v>
      </c>
    </row>
    <row r="3381" spans="1:47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48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42</v>
      </c>
      <c r="M3381" s="13" t="s">
        <v>43</v>
      </c>
      <c r="N3381" s="13">
        <v>0</v>
      </c>
      <c r="O3381" s="125"/>
      <c r="P3381" s="33" t="str">
        <f t="shared" si="1006"/>
        <v>C66 SERVICE/OTHERS</v>
      </c>
      <c r="Q3381" s="152" t="s">
        <v>44</v>
      </c>
      <c r="R3381" s="13" t="s">
        <v>45</v>
      </c>
      <c r="S3381" s="13" t="s">
        <v>51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  <c r="AU3381" s="22">
        <v>0</v>
      </c>
    </row>
    <row r="3382" spans="1:47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48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42</v>
      </c>
      <c r="M3382" s="13" t="s">
        <v>43</v>
      </c>
      <c r="N3382" s="13">
        <v>0</v>
      </c>
      <c r="O3382" s="125"/>
      <c r="P3382" s="33" t="str">
        <f t="shared" si="1006"/>
        <v>C66 SERVICE/OTHERS</v>
      </c>
      <c r="Q3382" s="152" t="s">
        <v>44</v>
      </c>
      <c r="R3382" s="13" t="s">
        <v>45</v>
      </c>
      <c r="S3382" s="13" t="s">
        <v>52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  <c r="AU3382" s="22">
        <v>0</v>
      </c>
    </row>
    <row r="3383" spans="1:47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48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42</v>
      </c>
      <c r="M3383" s="13" t="s">
        <v>43</v>
      </c>
      <c r="N3383" s="13">
        <v>0</v>
      </c>
      <c r="O3383" s="125"/>
      <c r="P3383" s="33" t="str">
        <f t="shared" si="1006"/>
        <v>C66 SERVICE/OTHERS</v>
      </c>
      <c r="Q3383" s="152" t="s">
        <v>44</v>
      </c>
      <c r="R3383" s="13" t="s">
        <v>45</v>
      </c>
      <c r="S3383" s="13" t="s">
        <v>49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  <c r="AU3383" s="22">
        <v>0</v>
      </c>
    </row>
    <row r="3384" spans="1:47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48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42</v>
      </c>
      <c r="M3384" s="13" t="s">
        <v>43</v>
      </c>
      <c r="N3384" s="13">
        <v>0</v>
      </c>
      <c r="O3384" s="125"/>
      <c r="P3384" s="33" t="str">
        <f t="shared" si="1006"/>
        <v>C66 SERVICE/OTHERS</v>
      </c>
      <c r="Q3384" s="152" t="s">
        <v>44</v>
      </c>
      <c r="R3384" s="13" t="s">
        <v>45</v>
      </c>
      <c r="S3384" s="13" t="s">
        <v>50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  <c r="AU3384" s="22">
        <v>0</v>
      </c>
    </row>
    <row r="3385" spans="1:47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48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42</v>
      </c>
      <c r="M3385" s="13" t="s">
        <v>43</v>
      </c>
      <c r="N3385" s="13">
        <v>0</v>
      </c>
      <c r="O3385" s="125"/>
      <c r="P3385" s="33" t="str">
        <f t="shared" si="1006"/>
        <v>C66 SERVICE/OTHERS</v>
      </c>
      <c r="Q3385" s="152" t="s">
        <v>44</v>
      </c>
      <c r="R3385" s="13" t="s">
        <v>45</v>
      </c>
      <c r="S3385" s="13" t="s">
        <v>51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  <c r="AU3385" s="22">
        <v>0</v>
      </c>
    </row>
    <row r="3386" spans="1:47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48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42</v>
      </c>
      <c r="M3386" s="13" t="s">
        <v>43</v>
      </c>
      <c r="N3386" s="13">
        <v>0</v>
      </c>
      <c r="O3386" s="125"/>
      <c r="P3386" s="33" t="str">
        <f t="shared" si="1006"/>
        <v>C66 SERVICE/OTHERS</v>
      </c>
      <c r="Q3386" s="152" t="s">
        <v>44</v>
      </c>
      <c r="R3386" s="13" t="s">
        <v>45</v>
      </c>
      <c r="S3386" s="13" t="s">
        <v>52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  <c r="AU3386" s="22">
        <v>0</v>
      </c>
    </row>
    <row r="3387" spans="1:47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48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42</v>
      </c>
      <c r="M3387" s="13" t="s">
        <v>43</v>
      </c>
      <c r="N3387" s="13">
        <v>0</v>
      </c>
      <c r="O3387" s="125"/>
      <c r="P3387" s="33" t="str">
        <f t="shared" si="1006"/>
        <v>C66 SERVICE/OTHERS</v>
      </c>
      <c r="Q3387" s="152" t="s">
        <v>44</v>
      </c>
      <c r="R3387" s="13" t="s">
        <v>45</v>
      </c>
      <c r="S3387" s="13" t="s">
        <v>49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  <c r="AU3387" s="22">
        <v>0</v>
      </c>
    </row>
    <row r="3388" spans="1:47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48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42</v>
      </c>
      <c r="M3388" s="13" t="s">
        <v>43</v>
      </c>
      <c r="N3388" s="13">
        <v>0</v>
      </c>
      <c r="O3388" s="125"/>
      <c r="P3388" s="33" t="str">
        <f t="shared" si="1006"/>
        <v>C66 SERVICE/OTHERS</v>
      </c>
      <c r="Q3388" s="152" t="s">
        <v>44</v>
      </c>
      <c r="R3388" s="13" t="s">
        <v>45</v>
      </c>
      <c r="S3388" s="13" t="s">
        <v>50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  <c r="AU3388" s="22">
        <v>0</v>
      </c>
    </row>
    <row r="3389" spans="1:47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48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42</v>
      </c>
      <c r="M3389" s="13" t="s">
        <v>43</v>
      </c>
      <c r="N3389" s="13">
        <v>0</v>
      </c>
      <c r="O3389" s="125"/>
      <c r="P3389" s="33" t="str">
        <f t="shared" si="1006"/>
        <v>C66 SERVICE/OTHERS</v>
      </c>
      <c r="Q3389" s="152" t="s">
        <v>44</v>
      </c>
      <c r="R3389" s="13" t="s">
        <v>45</v>
      </c>
      <c r="S3389" s="13" t="s">
        <v>51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  <c r="AU3389" s="22">
        <v>0</v>
      </c>
    </row>
    <row r="3390" spans="1:47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48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42</v>
      </c>
      <c r="M3390" s="13" t="s">
        <v>43</v>
      </c>
      <c r="N3390" s="13">
        <v>0</v>
      </c>
      <c r="O3390" s="125"/>
      <c r="P3390" s="33" t="str">
        <f t="shared" si="1006"/>
        <v>C66 SERVICE/OTHERS</v>
      </c>
      <c r="Q3390" s="152" t="s">
        <v>44</v>
      </c>
      <c r="R3390" s="13" t="s">
        <v>45</v>
      </c>
      <c r="S3390" s="13" t="s">
        <v>52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  <c r="AU3390" s="22">
        <v>0</v>
      </c>
    </row>
    <row r="3391" spans="1:47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48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42</v>
      </c>
      <c r="M3391" s="13" t="s">
        <v>43</v>
      </c>
      <c r="N3391" s="13">
        <v>0</v>
      </c>
      <c r="O3391" s="125"/>
      <c r="P3391" s="33" t="str">
        <f t="shared" si="1006"/>
        <v>C66 SERVICE/OTHERS</v>
      </c>
      <c r="Q3391" s="152" t="s">
        <v>44</v>
      </c>
      <c r="R3391" s="13" t="s">
        <v>45</v>
      </c>
      <c r="S3391" s="13" t="s">
        <v>49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  <c r="AU3391" s="22">
        <v>0</v>
      </c>
    </row>
    <row r="3392" spans="1:47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48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42</v>
      </c>
      <c r="M3392" s="13" t="s">
        <v>43</v>
      </c>
      <c r="N3392" s="13">
        <v>0</v>
      </c>
      <c r="O3392" s="125"/>
      <c r="P3392" s="33" t="str">
        <f t="shared" si="1006"/>
        <v>C66 SERVICE/OTHERS</v>
      </c>
      <c r="Q3392" s="152" t="s">
        <v>44</v>
      </c>
      <c r="R3392" s="13" t="s">
        <v>45</v>
      </c>
      <c r="S3392" s="13" t="s">
        <v>50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  <c r="AU3392" s="22">
        <v>0</v>
      </c>
    </row>
    <row r="3393" spans="1:47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48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42</v>
      </c>
      <c r="M3393" s="13" t="s">
        <v>43</v>
      </c>
      <c r="N3393" s="13">
        <v>0</v>
      </c>
      <c r="O3393" s="125"/>
      <c r="P3393" s="33" t="str">
        <f t="shared" si="1006"/>
        <v>C66 SERVICE/OTHERS</v>
      </c>
      <c r="Q3393" s="152" t="s">
        <v>44</v>
      </c>
      <c r="R3393" s="13" t="s">
        <v>45</v>
      </c>
      <c r="S3393" s="13" t="s">
        <v>51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  <c r="AU3393" s="22">
        <v>0</v>
      </c>
    </row>
    <row r="3394" spans="1:47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48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42</v>
      </c>
      <c r="M3394" s="13" t="s">
        <v>43</v>
      </c>
      <c r="N3394" s="13">
        <v>0</v>
      </c>
      <c r="O3394" s="125"/>
      <c r="P3394" s="33" t="str">
        <f t="shared" si="1006"/>
        <v>C66 SERVICE/OTHERS</v>
      </c>
      <c r="Q3394" s="152" t="s">
        <v>44</v>
      </c>
      <c r="R3394" s="13" t="s">
        <v>45</v>
      </c>
      <c r="S3394" s="13" t="s">
        <v>52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  <c r="AU3394" s="22">
        <v>0</v>
      </c>
    </row>
    <row r="3395" spans="1:47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48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42</v>
      </c>
      <c r="M3395" s="13" t="s">
        <v>43</v>
      </c>
      <c r="N3395" s="13">
        <v>0</v>
      </c>
      <c r="O3395" s="125"/>
      <c r="P3395" s="33" t="str">
        <f t="shared" si="1006"/>
        <v>C66 SERVICE/OTHERS</v>
      </c>
      <c r="Q3395" s="152" t="s">
        <v>44</v>
      </c>
      <c r="R3395" s="13" t="s">
        <v>45</v>
      </c>
      <c r="S3395" s="13" t="s">
        <v>49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  <c r="AU3395" s="22">
        <v>0</v>
      </c>
    </row>
    <row r="3396" spans="1:47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48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42</v>
      </c>
      <c r="M3396" s="13" t="s">
        <v>43</v>
      </c>
      <c r="N3396" s="13">
        <v>0</v>
      </c>
      <c r="O3396" s="125"/>
      <c r="P3396" s="33" t="str">
        <f t="shared" si="1006"/>
        <v>C66 SERVICE/OTHERS</v>
      </c>
      <c r="Q3396" s="152" t="s">
        <v>44</v>
      </c>
      <c r="R3396" s="13" t="s">
        <v>45</v>
      </c>
      <c r="S3396" s="13" t="s">
        <v>50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  <c r="AU3396" s="22">
        <v>0</v>
      </c>
    </row>
    <row r="3397" spans="1:47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48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42</v>
      </c>
      <c r="M3397" s="13" t="s">
        <v>43</v>
      </c>
      <c r="N3397" s="13">
        <v>0</v>
      </c>
      <c r="O3397" s="125"/>
      <c r="P3397" s="33" t="str">
        <f t="shared" si="1006"/>
        <v>C66 SERVICE/OTHERS</v>
      </c>
      <c r="Q3397" s="152" t="s">
        <v>44</v>
      </c>
      <c r="R3397" s="13" t="s">
        <v>45</v>
      </c>
      <c r="S3397" s="13" t="s">
        <v>51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  <c r="AU3397" s="22">
        <v>0</v>
      </c>
    </row>
    <row r="3398" spans="1:47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48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42</v>
      </c>
      <c r="M3398" s="13" t="s">
        <v>43</v>
      </c>
      <c r="N3398" s="13">
        <v>0</v>
      </c>
      <c r="O3398" s="125"/>
      <c r="P3398" s="33" t="str">
        <f t="shared" si="1006"/>
        <v>C66 SERVICE/OTHERS</v>
      </c>
      <c r="Q3398" s="152" t="s">
        <v>44</v>
      </c>
      <c r="R3398" s="13" t="s">
        <v>45</v>
      </c>
      <c r="S3398" s="13" t="s">
        <v>52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  <c r="AU3398" s="22">
        <v>0</v>
      </c>
    </row>
    <row r="3399" spans="1:47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48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42</v>
      </c>
      <c r="M3399" s="13" t="s">
        <v>43</v>
      </c>
      <c r="N3399" s="13">
        <v>0</v>
      </c>
      <c r="O3399" s="125"/>
      <c r="P3399" s="33" t="str">
        <f t="shared" si="1006"/>
        <v>C66 SERVICE/OTHERS</v>
      </c>
      <c r="Q3399" s="152" t="s">
        <v>44</v>
      </c>
      <c r="R3399" s="13" t="s">
        <v>45</v>
      </c>
      <c r="S3399" s="13" t="s">
        <v>49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  <c r="AU3399" s="22">
        <v>0</v>
      </c>
    </row>
    <row r="3400" spans="1:47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48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42</v>
      </c>
      <c r="M3400" s="13" t="s">
        <v>43</v>
      </c>
      <c r="N3400" s="13">
        <v>0</v>
      </c>
      <c r="O3400" s="125"/>
      <c r="P3400" s="33" t="str">
        <f t="shared" si="1006"/>
        <v>C66 SERVICE/OTHERS</v>
      </c>
      <c r="Q3400" s="152" t="s">
        <v>44</v>
      </c>
      <c r="R3400" s="13" t="s">
        <v>45</v>
      </c>
      <c r="S3400" s="13" t="s">
        <v>50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  <c r="AU3400" s="22">
        <v>0</v>
      </c>
    </row>
    <row r="3401" spans="1:47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48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42</v>
      </c>
      <c r="M3401" s="13" t="s">
        <v>43</v>
      </c>
      <c r="N3401" s="13">
        <v>0</v>
      </c>
      <c r="O3401" s="125"/>
      <c r="P3401" s="33" t="str">
        <f t="shared" si="1006"/>
        <v>C66 SERVICE/OTHERS</v>
      </c>
      <c r="Q3401" s="152" t="s">
        <v>44</v>
      </c>
      <c r="R3401" s="13" t="s">
        <v>45</v>
      </c>
      <c r="S3401" s="13" t="s">
        <v>51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  <c r="AU3401" s="22">
        <v>0</v>
      </c>
    </row>
    <row r="3402" spans="1:47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48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42</v>
      </c>
      <c r="M3402" s="13" t="s">
        <v>43</v>
      </c>
      <c r="N3402" s="13">
        <v>0</v>
      </c>
      <c r="O3402" s="125"/>
      <c r="P3402" s="33" t="str">
        <f t="shared" si="1006"/>
        <v>C66 SERVICE/OTHERS</v>
      </c>
      <c r="Q3402" s="152" t="s">
        <v>44</v>
      </c>
      <c r="R3402" s="13" t="s">
        <v>45</v>
      </c>
      <c r="S3402" s="13" t="s">
        <v>52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  <c r="AU3402" s="22">
        <v>0</v>
      </c>
    </row>
    <row r="3403" spans="1:47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47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42</v>
      </c>
      <c r="M3403" s="13" t="s">
        <v>43</v>
      </c>
      <c r="N3403" s="13">
        <v>0</v>
      </c>
      <c r="O3403" s="125"/>
      <c r="P3403" s="33" t="str">
        <f t="shared" si="1006"/>
        <v>C66 SERVICE/OTHERS</v>
      </c>
      <c r="Q3403" s="152" t="s">
        <v>44</v>
      </c>
      <c r="R3403" s="13" t="s">
        <v>45</v>
      </c>
      <c r="S3403" s="13" t="s">
        <v>46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  <c r="AU3403" s="22">
        <v>0</v>
      </c>
    </row>
    <row r="3404" spans="1:47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47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42</v>
      </c>
      <c r="M3404" s="13" t="s">
        <v>43</v>
      </c>
      <c r="N3404" s="13">
        <v>0</v>
      </c>
      <c r="O3404" s="125"/>
      <c r="P3404" s="33" t="str">
        <f t="shared" si="1006"/>
        <v>C66 SERVICE/OTHERS</v>
      </c>
      <c r="Q3404" s="152" t="s">
        <v>44</v>
      </c>
      <c r="R3404" s="13" t="s">
        <v>45</v>
      </c>
      <c r="S3404" s="13" t="s">
        <v>46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  <c r="AU3404" s="22">
        <v>0</v>
      </c>
    </row>
    <row r="3405" spans="1:47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47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42</v>
      </c>
      <c r="M3405" s="13" t="s">
        <v>43</v>
      </c>
      <c r="N3405" s="13">
        <v>0</v>
      </c>
      <c r="O3405" s="125"/>
      <c r="P3405" s="33" t="str">
        <f t="shared" si="1006"/>
        <v>C66 SERVICE/OTHERS</v>
      </c>
      <c r="Q3405" s="152" t="s">
        <v>44</v>
      </c>
      <c r="R3405" s="13" t="s">
        <v>45</v>
      </c>
      <c r="S3405" s="13" t="s">
        <v>46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  <c r="AU3405" s="22">
        <v>0</v>
      </c>
    </row>
    <row r="3406" spans="1:47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48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42</v>
      </c>
      <c r="M3406" s="13" t="s">
        <v>43</v>
      </c>
      <c r="N3406" s="13">
        <v>0</v>
      </c>
      <c r="O3406" s="125"/>
      <c r="P3406" s="33" t="str">
        <f t="shared" si="1006"/>
        <v>C66 SERVICE/OTHERS</v>
      </c>
      <c r="Q3406" s="152" t="s">
        <v>44</v>
      </c>
      <c r="R3406" s="13" t="s">
        <v>45</v>
      </c>
      <c r="S3406" s="13" t="s">
        <v>49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  <c r="AU3406" s="22">
        <v>0</v>
      </c>
    </row>
    <row r="3407" spans="1:47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48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42</v>
      </c>
      <c r="M3407" s="13" t="s">
        <v>43</v>
      </c>
      <c r="N3407" s="13">
        <v>0</v>
      </c>
      <c r="O3407" s="125"/>
      <c r="P3407" s="33" t="str">
        <f t="shared" si="1006"/>
        <v>C66 SERVICE/OTHERS</v>
      </c>
      <c r="Q3407" s="152" t="s">
        <v>44</v>
      </c>
      <c r="R3407" s="13" t="s">
        <v>45</v>
      </c>
      <c r="S3407" s="13" t="s">
        <v>50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  <c r="AU3407" s="22">
        <v>0</v>
      </c>
    </row>
    <row r="3408" spans="1:47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48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42</v>
      </c>
      <c r="M3408" s="13" t="s">
        <v>43</v>
      </c>
      <c r="N3408" s="13">
        <v>0</v>
      </c>
      <c r="O3408" s="125"/>
      <c r="P3408" s="33" t="str">
        <f t="shared" si="1006"/>
        <v>C66 SERVICE/OTHERS</v>
      </c>
      <c r="Q3408" s="152" t="s">
        <v>44</v>
      </c>
      <c r="R3408" s="13" t="s">
        <v>45</v>
      </c>
      <c r="S3408" s="13" t="s">
        <v>51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  <c r="AU3408" s="22">
        <v>0</v>
      </c>
    </row>
    <row r="3409" spans="1:47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48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42</v>
      </c>
      <c r="M3409" s="13" t="s">
        <v>43</v>
      </c>
      <c r="N3409" s="13">
        <v>0</v>
      </c>
      <c r="O3409" s="125"/>
      <c r="P3409" s="33" t="str">
        <f t="shared" si="1006"/>
        <v>C66 SERVICE/OTHERS</v>
      </c>
      <c r="Q3409" s="152" t="s">
        <v>44</v>
      </c>
      <c r="R3409" s="13" t="s">
        <v>45</v>
      </c>
      <c r="S3409" s="13" t="s">
        <v>52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  <c r="AU3409" s="22">
        <v>0</v>
      </c>
    </row>
    <row r="3410" spans="1:47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48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42</v>
      </c>
      <c r="M3410" s="13" t="s">
        <v>43</v>
      </c>
      <c r="N3410" s="13">
        <v>0</v>
      </c>
      <c r="O3410" s="125"/>
      <c r="P3410" s="33" t="str">
        <f t="shared" si="1006"/>
        <v>C66 SERVICE/OTHERS</v>
      </c>
      <c r="Q3410" s="152" t="s">
        <v>44</v>
      </c>
      <c r="R3410" s="13" t="s">
        <v>45</v>
      </c>
      <c r="S3410" s="13" t="s">
        <v>49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  <c r="AU3410" s="22">
        <v>0</v>
      </c>
    </row>
    <row r="3411" spans="1:47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48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42</v>
      </c>
      <c r="M3411" s="13" t="s">
        <v>43</v>
      </c>
      <c r="N3411" s="13">
        <v>0</v>
      </c>
      <c r="O3411" s="125"/>
      <c r="P3411" s="33" t="str">
        <f t="shared" si="1006"/>
        <v>C66 SERVICE/OTHERS</v>
      </c>
      <c r="Q3411" s="152" t="s">
        <v>44</v>
      </c>
      <c r="R3411" s="13" t="s">
        <v>45</v>
      </c>
      <c r="S3411" s="13" t="s">
        <v>50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  <c r="AU3411" s="22">
        <v>0</v>
      </c>
    </row>
    <row r="3412" spans="1:47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48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42</v>
      </c>
      <c r="M3412" s="13" t="s">
        <v>43</v>
      </c>
      <c r="N3412" s="13">
        <v>0</v>
      </c>
      <c r="O3412" s="125"/>
      <c r="P3412" s="33" t="str">
        <f t="shared" si="1006"/>
        <v>C66 SERVICE/OTHERS</v>
      </c>
      <c r="Q3412" s="152" t="s">
        <v>44</v>
      </c>
      <c r="R3412" s="13" t="s">
        <v>45</v>
      </c>
      <c r="S3412" s="13" t="s">
        <v>51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  <c r="AU3412" s="22">
        <v>0</v>
      </c>
    </row>
    <row r="3413" spans="1:47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48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42</v>
      </c>
      <c r="M3413" s="13" t="s">
        <v>43</v>
      </c>
      <c r="N3413" s="13">
        <v>0</v>
      </c>
      <c r="O3413" s="125"/>
      <c r="P3413" s="33" t="str">
        <f t="shared" si="1006"/>
        <v>C66 SERVICE/OTHERS</v>
      </c>
      <c r="Q3413" s="152" t="s">
        <v>44</v>
      </c>
      <c r="R3413" s="13" t="s">
        <v>45</v>
      </c>
      <c r="S3413" s="13" t="s">
        <v>52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  <c r="AU3413" s="22">
        <v>0</v>
      </c>
    </row>
    <row r="3414" spans="1:47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48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42</v>
      </c>
      <c r="M3414" s="13" t="s">
        <v>43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44</v>
      </c>
      <c r="R3414" s="13" t="s">
        <v>45</v>
      </c>
      <c r="S3414" s="13" t="s">
        <v>49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  <c r="AU3414" s="22">
        <v>0</v>
      </c>
    </row>
    <row r="3415" spans="1:47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48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42</v>
      </c>
      <c r="M3415" s="13" t="s">
        <v>43</v>
      </c>
      <c r="N3415" s="13">
        <v>0</v>
      </c>
      <c r="O3415" s="125"/>
      <c r="P3415" s="33" t="str">
        <f t="shared" si="1021"/>
        <v>C66 SERVICE/OTHERS</v>
      </c>
      <c r="Q3415" s="152" t="s">
        <v>44</v>
      </c>
      <c r="R3415" s="13" t="s">
        <v>45</v>
      </c>
      <c r="S3415" s="13" t="s">
        <v>50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  <c r="AU3415" s="22">
        <v>0</v>
      </c>
    </row>
    <row r="3416" spans="1:47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48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42</v>
      </c>
      <c r="M3416" s="13" t="s">
        <v>43</v>
      </c>
      <c r="N3416" s="13">
        <v>0</v>
      </c>
      <c r="O3416" s="125"/>
      <c r="P3416" s="33" t="str">
        <f t="shared" si="1021"/>
        <v>C66 SERVICE/OTHERS</v>
      </c>
      <c r="Q3416" s="152" t="s">
        <v>44</v>
      </c>
      <c r="R3416" s="13" t="s">
        <v>45</v>
      </c>
      <c r="S3416" s="13" t="s">
        <v>51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  <c r="AU3416" s="22">
        <v>0</v>
      </c>
    </row>
    <row r="3417" spans="1:47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48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42</v>
      </c>
      <c r="M3417" s="13" t="s">
        <v>43</v>
      </c>
      <c r="N3417" s="13">
        <v>0</v>
      </c>
      <c r="O3417" s="125"/>
      <c r="P3417" s="33" t="str">
        <f t="shared" si="1021"/>
        <v>C66 SERVICE/OTHERS</v>
      </c>
      <c r="Q3417" s="152" t="s">
        <v>44</v>
      </c>
      <c r="R3417" s="13" t="s">
        <v>45</v>
      </c>
      <c r="S3417" s="13" t="s">
        <v>52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  <c r="AU3417" s="22">
        <v>0</v>
      </c>
    </row>
    <row r="3418" spans="1:47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53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42</v>
      </c>
      <c r="M3418" s="13" t="s">
        <v>43</v>
      </c>
      <c r="N3418" s="13">
        <v>0</v>
      </c>
      <c r="O3418" s="125"/>
      <c r="P3418" s="33" t="str">
        <f t="shared" si="1021"/>
        <v>C66 SERVICE/OTHERS</v>
      </c>
      <c r="Q3418" s="152" t="s">
        <v>44</v>
      </c>
      <c r="R3418" s="13" t="s">
        <v>45</v>
      </c>
      <c r="S3418" s="13" t="s">
        <v>49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  <c r="AU3418" s="22">
        <v>0</v>
      </c>
    </row>
    <row r="3419" spans="1:47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53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42</v>
      </c>
      <c r="M3419" s="13" t="s">
        <v>43</v>
      </c>
      <c r="N3419" s="13">
        <v>0</v>
      </c>
      <c r="O3419" s="125"/>
      <c r="P3419" s="33" t="str">
        <f t="shared" si="1021"/>
        <v>C66 SERVICE/OTHERS</v>
      </c>
      <c r="Q3419" s="152" t="s">
        <v>44</v>
      </c>
      <c r="R3419" s="13" t="s">
        <v>45</v>
      </c>
      <c r="S3419" s="13" t="s">
        <v>50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  <c r="AU3419" s="22">
        <v>0</v>
      </c>
    </row>
    <row r="3420" spans="1:47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53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42</v>
      </c>
      <c r="M3420" s="13" t="s">
        <v>43</v>
      </c>
      <c r="N3420" s="13">
        <v>0</v>
      </c>
      <c r="O3420" s="125"/>
      <c r="P3420" s="33" t="str">
        <f t="shared" si="1021"/>
        <v>C66 SERVICE/OTHERS</v>
      </c>
      <c r="Q3420" s="152" t="s">
        <v>44</v>
      </c>
      <c r="R3420" s="13" t="s">
        <v>45</v>
      </c>
      <c r="S3420" s="13" t="s">
        <v>51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  <c r="AU3420" s="22">
        <v>0</v>
      </c>
    </row>
    <row r="3421" spans="1:47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53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42</v>
      </c>
      <c r="M3421" s="13" t="s">
        <v>43</v>
      </c>
      <c r="N3421" s="13">
        <v>0</v>
      </c>
      <c r="O3421" s="125"/>
      <c r="P3421" s="33" t="str">
        <f t="shared" si="1021"/>
        <v>C66 SERVICE/OTHERS</v>
      </c>
      <c r="Q3421" s="152" t="s">
        <v>44</v>
      </c>
      <c r="R3421" s="13" t="s">
        <v>45</v>
      </c>
      <c r="S3421" s="13" t="s">
        <v>52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  <c r="AU3421" s="22">
        <v>0</v>
      </c>
    </row>
    <row r="3422" spans="1:47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53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42</v>
      </c>
      <c r="M3422" s="13" t="s">
        <v>43</v>
      </c>
      <c r="N3422" s="13">
        <v>0</v>
      </c>
      <c r="O3422" s="125"/>
      <c r="P3422" s="33" t="str">
        <f t="shared" si="1021"/>
        <v>C66 SERVICE/OTHERS</v>
      </c>
      <c r="Q3422" s="152" t="s">
        <v>44</v>
      </c>
      <c r="R3422" s="13" t="s">
        <v>45</v>
      </c>
      <c r="S3422" s="13" t="s">
        <v>49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  <c r="AU3422" s="22">
        <v>0</v>
      </c>
    </row>
    <row r="3423" spans="1:47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53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42</v>
      </c>
      <c r="M3423" s="13" t="s">
        <v>43</v>
      </c>
      <c r="N3423" s="13">
        <v>0</v>
      </c>
      <c r="O3423" s="125"/>
      <c r="P3423" s="33" t="str">
        <f t="shared" si="1021"/>
        <v>C66 SERVICE/OTHERS</v>
      </c>
      <c r="Q3423" s="152" t="s">
        <v>44</v>
      </c>
      <c r="R3423" s="13" t="s">
        <v>45</v>
      </c>
      <c r="S3423" s="13" t="s">
        <v>50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  <c r="AU3423" s="22">
        <v>0</v>
      </c>
    </row>
    <row r="3424" spans="1:47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53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42</v>
      </c>
      <c r="M3424" s="13" t="s">
        <v>43</v>
      </c>
      <c r="N3424" s="13">
        <v>0</v>
      </c>
      <c r="O3424" s="125"/>
      <c r="P3424" s="33" t="str">
        <f t="shared" si="1021"/>
        <v>C66 SERVICE/OTHERS</v>
      </c>
      <c r="Q3424" s="152" t="s">
        <v>44</v>
      </c>
      <c r="R3424" s="13" t="s">
        <v>45</v>
      </c>
      <c r="S3424" s="13" t="s">
        <v>51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  <c r="AU3424" s="22">
        <v>0</v>
      </c>
    </row>
    <row r="3425" spans="1:47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53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42</v>
      </c>
      <c r="M3425" s="13" t="s">
        <v>43</v>
      </c>
      <c r="N3425" s="13">
        <v>0</v>
      </c>
      <c r="O3425" s="125"/>
      <c r="P3425" s="33" t="str">
        <f t="shared" si="1021"/>
        <v>C66 SERVICE/OTHERS</v>
      </c>
      <c r="Q3425" s="152" t="s">
        <v>44</v>
      </c>
      <c r="R3425" s="13" t="s">
        <v>45</v>
      </c>
      <c r="S3425" s="13" t="s">
        <v>52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  <c r="AU3425" s="22">
        <v>0</v>
      </c>
    </row>
    <row r="3426" spans="1:47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53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42</v>
      </c>
      <c r="M3426" s="13" t="s">
        <v>43</v>
      </c>
      <c r="N3426" s="13">
        <v>0</v>
      </c>
      <c r="O3426" s="125"/>
      <c r="P3426" s="33" t="str">
        <f t="shared" si="1021"/>
        <v>C66 SERVICE/OTHERS</v>
      </c>
      <c r="Q3426" s="152" t="s">
        <v>44</v>
      </c>
      <c r="R3426" s="13" t="s">
        <v>45</v>
      </c>
      <c r="S3426" s="13" t="s">
        <v>49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  <c r="AU3426" s="22">
        <v>0</v>
      </c>
    </row>
    <row r="3427" spans="1:47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53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42</v>
      </c>
      <c r="M3427" s="13" t="s">
        <v>43</v>
      </c>
      <c r="N3427" s="13">
        <v>0</v>
      </c>
      <c r="O3427" s="125"/>
      <c r="P3427" s="33" t="str">
        <f t="shared" si="1021"/>
        <v>C66 SERVICE/OTHERS</v>
      </c>
      <c r="Q3427" s="152" t="s">
        <v>44</v>
      </c>
      <c r="R3427" s="13" t="s">
        <v>45</v>
      </c>
      <c r="S3427" s="13" t="s">
        <v>50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  <c r="AU3427" s="22">
        <v>0</v>
      </c>
    </row>
    <row r="3428" spans="1:47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53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42</v>
      </c>
      <c r="M3428" s="13" t="s">
        <v>43</v>
      </c>
      <c r="N3428" s="13">
        <v>0</v>
      </c>
      <c r="O3428" s="125"/>
      <c r="P3428" s="33" t="str">
        <f t="shared" si="1021"/>
        <v>C66 SERVICE/OTHERS</v>
      </c>
      <c r="Q3428" s="152" t="s">
        <v>44</v>
      </c>
      <c r="R3428" s="13" t="s">
        <v>45</v>
      </c>
      <c r="S3428" s="13" t="s">
        <v>51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  <c r="AU3428" s="22">
        <v>0</v>
      </c>
    </row>
    <row r="3429" spans="1:47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53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42</v>
      </c>
      <c r="M3429" s="13" t="s">
        <v>43</v>
      </c>
      <c r="N3429" s="13">
        <v>0</v>
      </c>
      <c r="O3429" s="125"/>
      <c r="P3429" s="33" t="str">
        <f t="shared" si="1021"/>
        <v>C66 SERVICE/OTHERS</v>
      </c>
      <c r="Q3429" s="152" t="s">
        <v>44</v>
      </c>
      <c r="R3429" s="13" t="s">
        <v>45</v>
      </c>
      <c r="S3429" s="13" t="s">
        <v>52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  <c r="AU3429" s="22">
        <v>0</v>
      </c>
    </row>
    <row r="3430" spans="1:47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53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42</v>
      </c>
      <c r="M3430" s="13" t="s">
        <v>43</v>
      </c>
      <c r="N3430" s="13">
        <v>0</v>
      </c>
      <c r="O3430" s="125"/>
      <c r="P3430" s="33" t="str">
        <f t="shared" si="1021"/>
        <v>C66 SERVICE/OTHERS</v>
      </c>
      <c r="Q3430" s="152" t="s">
        <v>44</v>
      </c>
      <c r="R3430" s="13" t="s">
        <v>45</v>
      </c>
      <c r="S3430" s="13" t="s">
        <v>49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  <c r="AU3430" s="22">
        <v>0</v>
      </c>
    </row>
    <row r="3431" spans="1:47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53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42</v>
      </c>
      <c r="M3431" s="13" t="s">
        <v>43</v>
      </c>
      <c r="N3431" s="13">
        <v>0</v>
      </c>
      <c r="O3431" s="125"/>
      <c r="P3431" s="33" t="str">
        <f t="shared" si="1021"/>
        <v>C66 SERVICE/OTHERS</v>
      </c>
      <c r="Q3431" s="152" t="s">
        <v>44</v>
      </c>
      <c r="R3431" s="13" t="s">
        <v>45</v>
      </c>
      <c r="S3431" s="13" t="s">
        <v>50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  <c r="AU3431" s="22">
        <v>0</v>
      </c>
    </row>
    <row r="3432" spans="1:47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53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42</v>
      </c>
      <c r="M3432" s="13" t="s">
        <v>43</v>
      </c>
      <c r="N3432" s="13">
        <v>0</v>
      </c>
      <c r="O3432" s="125"/>
      <c r="P3432" s="33" t="str">
        <f t="shared" si="1021"/>
        <v>C66 SERVICE/OTHERS</v>
      </c>
      <c r="Q3432" s="152" t="s">
        <v>44</v>
      </c>
      <c r="R3432" s="13" t="s">
        <v>45</v>
      </c>
      <c r="S3432" s="13" t="s">
        <v>51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  <c r="AU3432" s="22">
        <v>0</v>
      </c>
    </row>
    <row r="3433" spans="1:47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53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42</v>
      </c>
      <c r="M3433" s="13" t="s">
        <v>43</v>
      </c>
      <c r="N3433" s="13">
        <v>0</v>
      </c>
      <c r="O3433" s="125"/>
      <c r="P3433" s="33" t="str">
        <f t="shared" si="1021"/>
        <v>C66 SERVICE/OTHERS</v>
      </c>
      <c r="Q3433" s="152" t="s">
        <v>44</v>
      </c>
      <c r="R3433" s="13" t="s">
        <v>45</v>
      </c>
      <c r="S3433" s="13" t="s">
        <v>52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  <c r="AU3433" s="22">
        <v>0</v>
      </c>
    </row>
    <row r="3434" spans="1:47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53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42</v>
      </c>
      <c r="M3434" s="13" t="s">
        <v>43</v>
      </c>
      <c r="N3434" s="13">
        <v>0</v>
      </c>
      <c r="O3434" s="125"/>
      <c r="P3434" s="33" t="str">
        <f t="shared" si="1021"/>
        <v>C66 SERVICE/OTHERS</v>
      </c>
      <c r="Q3434" s="152" t="s">
        <v>44</v>
      </c>
      <c r="R3434" s="13" t="s">
        <v>45</v>
      </c>
      <c r="S3434" s="13" t="s">
        <v>49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  <c r="AU3434" s="22">
        <v>0</v>
      </c>
    </row>
    <row r="3435" spans="1:47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53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42</v>
      </c>
      <c r="M3435" s="13" t="s">
        <v>43</v>
      </c>
      <c r="N3435" s="13">
        <v>0</v>
      </c>
      <c r="O3435" s="125"/>
      <c r="P3435" s="33" t="str">
        <f t="shared" si="1021"/>
        <v>C66 SERVICE/OTHERS</v>
      </c>
      <c r="Q3435" s="152" t="s">
        <v>44</v>
      </c>
      <c r="R3435" s="13" t="s">
        <v>45</v>
      </c>
      <c r="S3435" s="13" t="s">
        <v>50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  <c r="AU3435" s="22">
        <v>0</v>
      </c>
    </row>
    <row r="3436" spans="1:47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53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42</v>
      </c>
      <c r="M3436" s="13" t="s">
        <v>43</v>
      </c>
      <c r="N3436" s="13">
        <v>0</v>
      </c>
      <c r="O3436" s="125"/>
      <c r="P3436" s="33" t="str">
        <f t="shared" si="1021"/>
        <v>C66 SERVICE/OTHERS</v>
      </c>
      <c r="Q3436" s="152" t="s">
        <v>44</v>
      </c>
      <c r="R3436" s="13" t="s">
        <v>45</v>
      </c>
      <c r="S3436" s="13" t="s">
        <v>51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  <c r="AU3436" s="22">
        <v>0</v>
      </c>
    </row>
    <row r="3437" spans="1:47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53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42</v>
      </c>
      <c r="M3437" s="13" t="s">
        <v>43</v>
      </c>
      <c r="N3437" s="13">
        <v>0</v>
      </c>
      <c r="O3437" s="125"/>
      <c r="P3437" s="33" t="str">
        <f t="shared" si="1021"/>
        <v>C66 SERVICE/OTHERS</v>
      </c>
      <c r="Q3437" s="152" t="s">
        <v>44</v>
      </c>
      <c r="R3437" s="13" t="s">
        <v>45</v>
      </c>
      <c r="S3437" s="13" t="s">
        <v>52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  <c r="AU3437" s="22">
        <v>0</v>
      </c>
    </row>
    <row r="3438" spans="1:47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53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42</v>
      </c>
      <c r="M3438" s="13" t="s">
        <v>43</v>
      </c>
      <c r="N3438" s="13">
        <v>0</v>
      </c>
      <c r="O3438" s="125"/>
      <c r="P3438" s="33" t="str">
        <f t="shared" si="1021"/>
        <v>C66 SERVICE/OTHERS</v>
      </c>
      <c r="Q3438" s="152" t="s">
        <v>44</v>
      </c>
      <c r="R3438" s="13" t="s">
        <v>45</v>
      </c>
      <c r="S3438" s="13" t="s">
        <v>49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  <c r="AU3438" s="22">
        <v>0</v>
      </c>
    </row>
    <row r="3439" spans="1:47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53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42</v>
      </c>
      <c r="M3439" s="13" t="s">
        <v>43</v>
      </c>
      <c r="N3439" s="13">
        <v>0</v>
      </c>
      <c r="O3439" s="125"/>
      <c r="P3439" s="33" t="str">
        <f t="shared" si="1021"/>
        <v>C66 SERVICE/OTHERS</v>
      </c>
      <c r="Q3439" s="152" t="s">
        <v>44</v>
      </c>
      <c r="R3439" s="13" t="s">
        <v>45</v>
      </c>
      <c r="S3439" s="13" t="s">
        <v>50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  <c r="AU3439" s="22">
        <v>0</v>
      </c>
    </row>
    <row r="3440" spans="1:47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53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42</v>
      </c>
      <c r="M3440" s="13" t="s">
        <v>43</v>
      </c>
      <c r="N3440" s="13">
        <v>0</v>
      </c>
      <c r="O3440" s="125"/>
      <c r="P3440" s="33" t="str">
        <f t="shared" si="1021"/>
        <v>C66 SERVICE/OTHERS</v>
      </c>
      <c r="Q3440" s="152" t="s">
        <v>44</v>
      </c>
      <c r="R3440" s="13" t="s">
        <v>45</v>
      </c>
      <c r="S3440" s="13" t="s">
        <v>51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  <c r="AU3440" s="22">
        <v>0</v>
      </c>
    </row>
    <row r="3441" spans="1:47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53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42</v>
      </c>
      <c r="M3441" s="13" t="s">
        <v>43</v>
      </c>
      <c r="N3441" s="13">
        <v>0</v>
      </c>
      <c r="O3441" s="125"/>
      <c r="P3441" s="33" t="str">
        <f t="shared" si="1021"/>
        <v>C66 SERVICE/OTHERS</v>
      </c>
      <c r="Q3441" s="152" t="s">
        <v>44</v>
      </c>
      <c r="R3441" s="13" t="s">
        <v>45</v>
      </c>
      <c r="S3441" s="13" t="s">
        <v>52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  <c r="AU3441" s="22">
        <v>0</v>
      </c>
    </row>
    <row r="3442" spans="1:47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53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42</v>
      </c>
      <c r="M3442" s="13" t="s">
        <v>43</v>
      </c>
      <c r="N3442" s="13">
        <v>0</v>
      </c>
      <c r="O3442" s="125"/>
      <c r="P3442" s="33" t="str">
        <f t="shared" si="1021"/>
        <v>C66 SERVICE/OTHERS</v>
      </c>
      <c r="Q3442" s="152" t="s">
        <v>44</v>
      </c>
      <c r="R3442" s="13" t="s">
        <v>45</v>
      </c>
      <c r="S3442" s="13" t="s">
        <v>49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  <c r="AU3442" s="22">
        <v>0</v>
      </c>
    </row>
    <row r="3443" spans="1:47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53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42</v>
      </c>
      <c r="M3443" s="13" t="s">
        <v>43</v>
      </c>
      <c r="N3443" s="13">
        <v>0</v>
      </c>
      <c r="O3443" s="125"/>
      <c r="P3443" s="33" t="str">
        <f t="shared" si="1021"/>
        <v>C66 SERVICE/OTHERS</v>
      </c>
      <c r="Q3443" s="152" t="s">
        <v>44</v>
      </c>
      <c r="R3443" s="13" t="s">
        <v>45</v>
      </c>
      <c r="S3443" s="13" t="s">
        <v>50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  <c r="AU3443" s="22">
        <v>0</v>
      </c>
    </row>
    <row r="3444" spans="1:47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53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42</v>
      </c>
      <c r="M3444" s="13" t="s">
        <v>43</v>
      </c>
      <c r="N3444" s="13">
        <v>0</v>
      </c>
      <c r="O3444" s="125"/>
      <c r="P3444" s="33" t="str">
        <f t="shared" si="1021"/>
        <v>C66 SERVICE/OTHERS</v>
      </c>
      <c r="Q3444" s="152" t="s">
        <v>44</v>
      </c>
      <c r="R3444" s="13" t="s">
        <v>45</v>
      </c>
      <c r="S3444" s="13" t="s">
        <v>51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  <c r="AU3444" s="22">
        <v>0</v>
      </c>
    </row>
    <row r="3445" spans="1:47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53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42</v>
      </c>
      <c r="M3445" s="13" t="s">
        <v>43</v>
      </c>
      <c r="N3445" s="13">
        <v>0</v>
      </c>
      <c r="O3445" s="125"/>
      <c r="P3445" s="33" t="str">
        <f t="shared" si="1021"/>
        <v>C66 SERVICE/OTHERS</v>
      </c>
      <c r="Q3445" s="152" t="s">
        <v>44</v>
      </c>
      <c r="R3445" s="13" t="s">
        <v>45</v>
      </c>
      <c r="S3445" s="13" t="s">
        <v>52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  <c r="AU3445" s="22">
        <v>0</v>
      </c>
    </row>
    <row r="3446" spans="1:47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53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42</v>
      </c>
      <c r="M3446" s="13" t="s">
        <v>43</v>
      </c>
      <c r="N3446" s="13">
        <v>0</v>
      </c>
      <c r="O3446" s="125"/>
      <c r="P3446" s="33" t="str">
        <f t="shared" si="1021"/>
        <v>C66 SERVICE/OTHERS</v>
      </c>
      <c r="Q3446" s="152" t="s">
        <v>44</v>
      </c>
      <c r="R3446" s="13" t="s">
        <v>45</v>
      </c>
      <c r="S3446" s="13" t="s">
        <v>49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  <c r="AU3446" s="22">
        <v>0</v>
      </c>
    </row>
    <row r="3447" spans="1:47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53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42</v>
      </c>
      <c r="M3447" s="13" t="s">
        <v>43</v>
      </c>
      <c r="N3447" s="13">
        <v>0</v>
      </c>
      <c r="O3447" s="125"/>
      <c r="P3447" s="33" t="str">
        <f t="shared" si="1021"/>
        <v>C66 SERVICE/OTHERS</v>
      </c>
      <c r="Q3447" s="152" t="s">
        <v>44</v>
      </c>
      <c r="R3447" s="13" t="s">
        <v>45</v>
      </c>
      <c r="S3447" s="13" t="s">
        <v>50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  <c r="AU3447" s="22">
        <v>0</v>
      </c>
    </row>
    <row r="3448" spans="1:47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53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42</v>
      </c>
      <c r="M3448" s="13" t="s">
        <v>43</v>
      </c>
      <c r="N3448" s="13">
        <v>0</v>
      </c>
      <c r="O3448" s="125"/>
      <c r="P3448" s="33" t="str">
        <f t="shared" si="1021"/>
        <v>C66 SERVICE/OTHERS</v>
      </c>
      <c r="Q3448" s="152" t="s">
        <v>44</v>
      </c>
      <c r="R3448" s="13" t="s">
        <v>45</v>
      </c>
      <c r="S3448" s="13" t="s">
        <v>51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  <c r="AU3448" s="22">
        <v>0</v>
      </c>
    </row>
    <row r="3449" spans="1:47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53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42</v>
      </c>
      <c r="M3449" s="13" t="s">
        <v>43</v>
      </c>
      <c r="N3449" s="13">
        <v>0</v>
      </c>
      <c r="O3449" s="125"/>
      <c r="P3449" s="33" t="str">
        <f t="shared" si="1021"/>
        <v>C66 SERVICE/OTHERS</v>
      </c>
      <c r="Q3449" s="152" t="s">
        <v>44</v>
      </c>
      <c r="R3449" s="13" t="s">
        <v>45</v>
      </c>
      <c r="S3449" s="13" t="s">
        <v>52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  <c r="AU3449" s="22">
        <v>0</v>
      </c>
    </row>
    <row r="3450" spans="1:47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53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42</v>
      </c>
      <c r="M3450" s="13" t="s">
        <v>43</v>
      </c>
      <c r="N3450" s="13">
        <v>0</v>
      </c>
      <c r="O3450" s="125"/>
      <c r="P3450" s="33" t="str">
        <f t="shared" si="1021"/>
        <v>C66 SERVICE/OTHERS</v>
      </c>
      <c r="Q3450" s="152" t="s">
        <v>44</v>
      </c>
      <c r="R3450" s="13" t="s">
        <v>45</v>
      </c>
      <c r="S3450" s="13" t="s">
        <v>49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  <c r="AU3450" s="22">
        <v>0</v>
      </c>
    </row>
    <row r="3451" spans="1:47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53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42</v>
      </c>
      <c r="M3451" s="13" t="s">
        <v>43</v>
      </c>
      <c r="N3451" s="13">
        <v>0</v>
      </c>
      <c r="O3451" s="125"/>
      <c r="P3451" s="33" t="str">
        <f t="shared" si="1021"/>
        <v>C66 SERVICE/OTHERS</v>
      </c>
      <c r="Q3451" s="152" t="s">
        <v>44</v>
      </c>
      <c r="R3451" s="13" t="s">
        <v>45</v>
      </c>
      <c r="S3451" s="13" t="s">
        <v>50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  <c r="AU3451" s="22">
        <v>0</v>
      </c>
    </row>
    <row r="3452" spans="1:47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53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42</v>
      </c>
      <c r="M3452" s="13" t="s">
        <v>43</v>
      </c>
      <c r="N3452" s="13">
        <v>0</v>
      </c>
      <c r="O3452" s="125"/>
      <c r="P3452" s="33" t="str">
        <f t="shared" si="1021"/>
        <v>C66 SERVICE/OTHERS</v>
      </c>
      <c r="Q3452" s="152" t="s">
        <v>44</v>
      </c>
      <c r="R3452" s="13" t="s">
        <v>45</v>
      </c>
      <c r="S3452" s="13" t="s">
        <v>51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  <c r="AU3452" s="22">
        <v>0</v>
      </c>
    </row>
    <row r="3453" spans="1:47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53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42</v>
      </c>
      <c r="M3453" s="13" t="s">
        <v>43</v>
      </c>
      <c r="N3453" s="13">
        <v>0</v>
      </c>
      <c r="O3453" s="125"/>
      <c r="P3453" s="33" t="str">
        <f t="shared" si="1021"/>
        <v>C66 SERVICE/OTHERS</v>
      </c>
      <c r="Q3453" s="152" t="s">
        <v>44</v>
      </c>
      <c r="R3453" s="13" t="s">
        <v>45</v>
      </c>
      <c r="S3453" s="13" t="s">
        <v>52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  <c r="AU3453" s="22">
        <v>0</v>
      </c>
    </row>
    <row r="3454" spans="1:47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53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42</v>
      </c>
      <c r="M3454" s="13" t="s">
        <v>43</v>
      </c>
      <c r="N3454" s="13">
        <v>0</v>
      </c>
      <c r="O3454" s="125"/>
      <c r="P3454" s="33" t="str">
        <f t="shared" si="1021"/>
        <v>C66 SERVICE/OTHERS</v>
      </c>
      <c r="Q3454" s="152" t="s">
        <v>44</v>
      </c>
      <c r="R3454" s="13" t="s">
        <v>45</v>
      </c>
      <c r="S3454" s="13" t="s">
        <v>49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  <c r="AU3454" s="22">
        <v>0</v>
      </c>
    </row>
    <row r="3455" spans="1:47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53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42</v>
      </c>
      <c r="M3455" s="13" t="s">
        <v>43</v>
      </c>
      <c r="N3455" s="13">
        <v>0</v>
      </c>
      <c r="O3455" s="125"/>
      <c r="P3455" s="33" t="str">
        <f t="shared" si="1021"/>
        <v>C66 SERVICE/OTHERS</v>
      </c>
      <c r="Q3455" s="152" t="s">
        <v>44</v>
      </c>
      <c r="R3455" s="13" t="s">
        <v>45</v>
      </c>
      <c r="S3455" s="13" t="s">
        <v>50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  <c r="AU3455" s="22">
        <v>0</v>
      </c>
    </row>
    <row r="3456" spans="1:47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53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42</v>
      </c>
      <c r="M3456" s="13" t="s">
        <v>43</v>
      </c>
      <c r="N3456" s="13">
        <v>0</v>
      </c>
      <c r="O3456" s="125"/>
      <c r="P3456" s="33" t="str">
        <f t="shared" si="1021"/>
        <v>C66 SERVICE/OTHERS</v>
      </c>
      <c r="Q3456" s="152" t="s">
        <v>44</v>
      </c>
      <c r="R3456" s="13" t="s">
        <v>45</v>
      </c>
      <c r="S3456" s="13" t="s">
        <v>51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  <c r="AU3456" s="22">
        <v>0</v>
      </c>
    </row>
    <row r="3457" spans="1:47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53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42</v>
      </c>
      <c r="M3457" s="13" t="s">
        <v>43</v>
      </c>
      <c r="N3457" s="13">
        <v>0</v>
      </c>
      <c r="O3457" s="125"/>
      <c r="P3457" s="33" t="str">
        <f t="shared" si="1021"/>
        <v>C66 SERVICE/OTHERS</v>
      </c>
      <c r="Q3457" s="152" t="s">
        <v>44</v>
      </c>
      <c r="R3457" s="13" t="s">
        <v>45</v>
      </c>
      <c r="S3457" s="13" t="s">
        <v>52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  <c r="AU3457" s="22">
        <v>0</v>
      </c>
    </row>
    <row r="3458" spans="1:47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53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42</v>
      </c>
      <c r="M3458" s="13" t="s">
        <v>43</v>
      </c>
      <c r="N3458" s="13">
        <v>0</v>
      </c>
      <c r="O3458" s="125"/>
      <c r="P3458" s="33" t="str">
        <f t="shared" si="1021"/>
        <v>C66 SERVICE/OTHERS</v>
      </c>
      <c r="Q3458" s="152" t="s">
        <v>44</v>
      </c>
      <c r="R3458" s="13" t="s">
        <v>45</v>
      </c>
      <c r="S3458" s="13" t="s">
        <v>49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  <c r="AU3458" s="22">
        <v>0</v>
      </c>
    </row>
    <row r="3459" spans="1:47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53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42</v>
      </c>
      <c r="M3459" s="13" t="s">
        <v>43</v>
      </c>
      <c r="N3459" s="13">
        <v>0</v>
      </c>
      <c r="O3459" s="125"/>
      <c r="P3459" s="33" t="str">
        <f t="shared" si="1021"/>
        <v>C66 SERVICE/OTHERS</v>
      </c>
      <c r="Q3459" s="152" t="s">
        <v>44</v>
      </c>
      <c r="R3459" s="13" t="s">
        <v>45</v>
      </c>
      <c r="S3459" s="13" t="s">
        <v>50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  <c r="AU3459" s="22">
        <v>0</v>
      </c>
    </row>
    <row r="3460" spans="1:47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53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42</v>
      </c>
      <c r="M3460" s="13" t="s">
        <v>43</v>
      </c>
      <c r="N3460" s="13">
        <v>0</v>
      </c>
      <c r="O3460" s="125"/>
      <c r="P3460" s="33" t="str">
        <f t="shared" si="1021"/>
        <v>C66 SERVICE/OTHERS</v>
      </c>
      <c r="Q3460" s="152" t="s">
        <v>44</v>
      </c>
      <c r="R3460" s="13" t="s">
        <v>45</v>
      </c>
      <c r="S3460" s="13" t="s">
        <v>51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  <c r="AU3460" s="22">
        <v>0</v>
      </c>
    </row>
    <row r="3461" spans="1:47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53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42</v>
      </c>
      <c r="M3461" s="13" t="s">
        <v>43</v>
      </c>
      <c r="N3461" s="13">
        <v>0</v>
      </c>
      <c r="O3461" s="125"/>
      <c r="P3461" s="33" t="str">
        <f t="shared" si="1021"/>
        <v>C66 SERVICE/OTHERS</v>
      </c>
      <c r="Q3461" s="152" t="s">
        <v>44</v>
      </c>
      <c r="R3461" s="13" t="s">
        <v>45</v>
      </c>
      <c r="S3461" s="13" t="s">
        <v>52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  <c r="AU3461" s="22">
        <v>0</v>
      </c>
    </row>
    <row r="3462" spans="1:47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53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42</v>
      </c>
      <c r="M3462" s="13" t="s">
        <v>43</v>
      </c>
      <c r="N3462" s="13">
        <v>0</v>
      </c>
      <c r="O3462" s="125"/>
      <c r="P3462" s="33" t="str">
        <f t="shared" si="1021"/>
        <v>C66 SERVICE/OTHERS</v>
      </c>
      <c r="Q3462" s="152" t="s">
        <v>44</v>
      </c>
      <c r="R3462" s="13" t="s">
        <v>45</v>
      </c>
      <c r="S3462" s="13" t="s">
        <v>49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  <c r="AU3462" s="22">
        <v>0</v>
      </c>
    </row>
    <row r="3463" spans="1:47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53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42</v>
      </c>
      <c r="M3463" s="13" t="s">
        <v>43</v>
      </c>
      <c r="N3463" s="13">
        <v>0</v>
      </c>
      <c r="O3463" s="125"/>
      <c r="P3463" s="33" t="str">
        <f t="shared" si="1021"/>
        <v>C66 SERVICE/OTHERS</v>
      </c>
      <c r="Q3463" s="152" t="s">
        <v>44</v>
      </c>
      <c r="R3463" s="13" t="s">
        <v>45</v>
      </c>
      <c r="S3463" s="13" t="s">
        <v>50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  <c r="AU3463" s="22">
        <v>0</v>
      </c>
    </row>
    <row r="3464" spans="1:47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53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42</v>
      </c>
      <c r="M3464" s="13" t="s">
        <v>43</v>
      </c>
      <c r="N3464" s="13">
        <v>0</v>
      </c>
      <c r="O3464" s="125"/>
      <c r="P3464" s="33" t="str">
        <f t="shared" si="1021"/>
        <v>C66 SERVICE/OTHERS</v>
      </c>
      <c r="Q3464" s="152" t="s">
        <v>44</v>
      </c>
      <c r="R3464" s="13" t="s">
        <v>45</v>
      </c>
      <c r="S3464" s="13" t="s">
        <v>51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  <c r="AU3464" s="22">
        <v>0</v>
      </c>
    </row>
    <row r="3465" spans="1:47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53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42</v>
      </c>
      <c r="M3465" s="13" t="s">
        <v>43</v>
      </c>
      <c r="N3465" s="13">
        <v>0</v>
      </c>
      <c r="O3465" s="125"/>
      <c r="P3465" s="33" t="str">
        <f t="shared" si="1021"/>
        <v>C66 SERVICE/OTHERS</v>
      </c>
      <c r="Q3465" s="152" t="s">
        <v>44</v>
      </c>
      <c r="R3465" s="13" t="s">
        <v>45</v>
      </c>
      <c r="S3465" s="13" t="s">
        <v>52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  <c r="AU3465" s="22">
        <v>0</v>
      </c>
    </row>
    <row r="3466" spans="1:47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54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42</v>
      </c>
      <c r="M3466" s="13" t="s">
        <v>43</v>
      </c>
      <c r="N3466" s="13">
        <v>0</v>
      </c>
      <c r="O3466" s="125"/>
      <c r="P3466" s="33" t="str">
        <f t="shared" si="1021"/>
        <v>C66 SERVICE/OTHERS</v>
      </c>
      <c r="Q3466" s="152" t="s">
        <v>44</v>
      </c>
      <c r="R3466" s="13" t="s">
        <v>45</v>
      </c>
      <c r="S3466" s="13" t="s">
        <v>49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  <c r="AU3466" s="22">
        <v>0</v>
      </c>
    </row>
    <row r="3467" spans="1:47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54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42</v>
      </c>
      <c r="M3467" s="13" t="s">
        <v>43</v>
      </c>
      <c r="N3467" s="13">
        <v>0</v>
      </c>
      <c r="O3467" s="125"/>
      <c r="P3467" s="33" t="str">
        <f t="shared" si="1021"/>
        <v>C66 SERVICE/OTHERS</v>
      </c>
      <c r="Q3467" s="152" t="s">
        <v>44</v>
      </c>
      <c r="R3467" s="13" t="s">
        <v>45</v>
      </c>
      <c r="S3467" s="13" t="s">
        <v>50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  <c r="AU3467" s="22">
        <v>0</v>
      </c>
    </row>
    <row r="3468" spans="1:47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54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42</v>
      </c>
      <c r="M3468" s="13" t="s">
        <v>43</v>
      </c>
      <c r="N3468" s="13">
        <v>0</v>
      </c>
      <c r="O3468" s="125"/>
      <c r="P3468" s="33" t="str">
        <f t="shared" si="1021"/>
        <v>C66 SERVICE/OTHERS</v>
      </c>
      <c r="Q3468" s="152" t="s">
        <v>44</v>
      </c>
      <c r="R3468" s="13" t="s">
        <v>45</v>
      </c>
      <c r="S3468" s="13" t="s">
        <v>51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  <c r="AU3468" s="22">
        <v>0</v>
      </c>
    </row>
    <row r="3469" spans="1:47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54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42</v>
      </c>
      <c r="M3469" s="13" t="s">
        <v>43</v>
      </c>
      <c r="N3469" s="13">
        <v>0</v>
      </c>
      <c r="O3469" s="125"/>
      <c r="P3469" s="33" t="str">
        <f t="shared" si="1021"/>
        <v>C66 SERVICE/OTHERS</v>
      </c>
      <c r="Q3469" s="152" t="s">
        <v>44</v>
      </c>
      <c r="R3469" s="13" t="s">
        <v>45</v>
      </c>
      <c r="S3469" s="13" t="s">
        <v>52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  <c r="AU3469" s="22">
        <v>0</v>
      </c>
    </row>
    <row r="3470" spans="1:47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54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42</v>
      </c>
      <c r="M3470" s="13" t="s">
        <v>43</v>
      </c>
      <c r="N3470" s="13">
        <v>0</v>
      </c>
      <c r="O3470" s="125"/>
      <c r="P3470" s="33" t="str">
        <f t="shared" si="1021"/>
        <v>C66 SERVICE/OTHERS</v>
      </c>
      <c r="Q3470" s="152" t="s">
        <v>44</v>
      </c>
      <c r="R3470" s="13" t="s">
        <v>45</v>
      </c>
      <c r="S3470" s="13" t="s">
        <v>49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  <c r="AU3470" s="22">
        <v>0</v>
      </c>
    </row>
    <row r="3471" spans="1:47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54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42</v>
      </c>
      <c r="M3471" s="13" t="s">
        <v>43</v>
      </c>
      <c r="N3471" s="13">
        <v>0</v>
      </c>
      <c r="O3471" s="125"/>
      <c r="P3471" s="33" t="str">
        <f t="shared" si="1021"/>
        <v>C66 SERVICE/OTHERS</v>
      </c>
      <c r="Q3471" s="152" t="s">
        <v>44</v>
      </c>
      <c r="R3471" s="13" t="s">
        <v>45</v>
      </c>
      <c r="S3471" s="13" t="s">
        <v>50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  <c r="AU3471" s="22">
        <v>0</v>
      </c>
    </row>
    <row r="3472" spans="1:47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54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42</v>
      </c>
      <c r="M3472" s="13" t="s">
        <v>43</v>
      </c>
      <c r="N3472" s="13">
        <v>0</v>
      </c>
      <c r="O3472" s="125"/>
      <c r="P3472" s="33" t="str">
        <f t="shared" si="1021"/>
        <v>C66 SERVICE/OTHERS</v>
      </c>
      <c r="Q3472" s="152" t="s">
        <v>44</v>
      </c>
      <c r="R3472" s="13" t="s">
        <v>45</v>
      </c>
      <c r="S3472" s="13" t="s">
        <v>51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  <c r="AU3472" s="22">
        <v>0</v>
      </c>
    </row>
    <row r="3473" spans="1:47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54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42</v>
      </c>
      <c r="M3473" s="13" t="s">
        <v>43</v>
      </c>
      <c r="N3473" s="13">
        <v>0</v>
      </c>
      <c r="O3473" s="125"/>
      <c r="P3473" s="33" t="str">
        <f t="shared" si="1021"/>
        <v>C66 SERVICE/OTHERS</v>
      </c>
      <c r="Q3473" s="152" t="s">
        <v>44</v>
      </c>
      <c r="R3473" s="13" t="s">
        <v>45</v>
      </c>
      <c r="S3473" s="13" t="s">
        <v>52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  <c r="AU3473" s="22">
        <v>0</v>
      </c>
    </row>
    <row r="3474" spans="1:47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55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42</v>
      </c>
      <c r="M3474" s="13" t="s">
        <v>43</v>
      </c>
      <c r="N3474" s="13">
        <v>0</v>
      </c>
      <c r="O3474" s="125"/>
      <c r="P3474" s="33" t="str">
        <f t="shared" si="1021"/>
        <v>C66 SERVICE/OTHERS</v>
      </c>
      <c r="Q3474" s="152" t="s">
        <v>44</v>
      </c>
      <c r="R3474" s="13" t="s">
        <v>45</v>
      </c>
      <c r="S3474" s="13" t="s">
        <v>49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  <c r="AU3474" s="22">
        <v>0</v>
      </c>
    </row>
    <row r="3475" spans="1:47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55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42</v>
      </c>
      <c r="M3475" s="13" t="s">
        <v>43</v>
      </c>
      <c r="N3475" s="13">
        <v>0</v>
      </c>
      <c r="O3475" s="125"/>
      <c r="P3475" s="33" t="str">
        <f t="shared" si="1021"/>
        <v>C66 SERVICE/OTHERS</v>
      </c>
      <c r="Q3475" s="152" t="s">
        <v>44</v>
      </c>
      <c r="R3475" s="13" t="s">
        <v>45</v>
      </c>
      <c r="S3475" s="13" t="s">
        <v>50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  <c r="AU3475" s="22">
        <v>0</v>
      </c>
    </row>
    <row r="3476" spans="1:47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55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42</v>
      </c>
      <c r="M3476" s="13" t="s">
        <v>43</v>
      </c>
      <c r="N3476" s="13">
        <v>0</v>
      </c>
      <c r="O3476" s="125"/>
      <c r="P3476" s="33" t="str">
        <f t="shared" si="1021"/>
        <v>C66 SERVICE/OTHERS</v>
      </c>
      <c r="Q3476" s="152" t="s">
        <v>44</v>
      </c>
      <c r="R3476" s="13" t="s">
        <v>45</v>
      </c>
      <c r="S3476" s="13" t="s">
        <v>51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  <c r="AU3476" s="22">
        <v>0</v>
      </c>
    </row>
    <row r="3477" spans="1:47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55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42</v>
      </c>
      <c r="M3477" s="13" t="s">
        <v>43</v>
      </c>
      <c r="N3477" s="13">
        <v>0</v>
      </c>
      <c r="O3477" s="125"/>
      <c r="P3477" s="33" t="str">
        <f t="shared" si="1021"/>
        <v>C66 SERVICE/OTHERS</v>
      </c>
      <c r="Q3477" s="152" t="s">
        <v>44</v>
      </c>
      <c r="R3477" s="13" t="s">
        <v>45</v>
      </c>
      <c r="S3477" s="13" t="s">
        <v>52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  <c r="AU3477" s="22">
        <v>0</v>
      </c>
    </row>
    <row r="3478" spans="1:47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55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42</v>
      </c>
      <c r="M3478" s="13" t="s">
        <v>43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44</v>
      </c>
      <c r="R3478" s="13" t="s">
        <v>45</v>
      </c>
      <c r="S3478" s="13" t="s">
        <v>49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  <c r="AU3478" s="22">
        <v>0</v>
      </c>
    </row>
    <row r="3479" spans="1:47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55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42</v>
      </c>
      <c r="M3479" s="13" t="s">
        <v>43</v>
      </c>
      <c r="N3479" s="13">
        <v>0</v>
      </c>
      <c r="O3479" s="125"/>
      <c r="P3479" s="33" t="str">
        <f t="shared" si="1036"/>
        <v>C66 SERVICE/OTHERS</v>
      </c>
      <c r="Q3479" s="152" t="s">
        <v>44</v>
      </c>
      <c r="R3479" s="13" t="s">
        <v>45</v>
      </c>
      <c r="S3479" s="13" t="s">
        <v>50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  <c r="AU3479" s="22">
        <v>0</v>
      </c>
    </row>
    <row r="3480" spans="1:47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55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42</v>
      </c>
      <c r="M3480" s="13" t="s">
        <v>43</v>
      </c>
      <c r="N3480" s="13">
        <v>0</v>
      </c>
      <c r="O3480" s="125"/>
      <c r="P3480" s="33" t="str">
        <f t="shared" si="1036"/>
        <v>C66 SERVICE/OTHERS</v>
      </c>
      <c r="Q3480" s="152" t="s">
        <v>44</v>
      </c>
      <c r="R3480" s="13" t="s">
        <v>45</v>
      </c>
      <c r="S3480" s="13" t="s">
        <v>51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  <c r="AU3480" s="22">
        <v>0</v>
      </c>
    </row>
    <row r="3481" spans="1:47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55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42</v>
      </c>
      <c r="M3481" s="13" t="s">
        <v>43</v>
      </c>
      <c r="N3481" s="13">
        <v>0</v>
      </c>
      <c r="O3481" s="125"/>
      <c r="P3481" s="33" t="str">
        <f t="shared" si="1036"/>
        <v>C66 SERVICE/OTHERS</v>
      </c>
      <c r="Q3481" s="152" t="s">
        <v>44</v>
      </c>
      <c r="R3481" s="13" t="s">
        <v>45</v>
      </c>
      <c r="S3481" s="13" t="s">
        <v>52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  <c r="AU3481" s="22">
        <v>0</v>
      </c>
    </row>
    <row r="3482" spans="1:47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55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42</v>
      </c>
      <c r="M3482" s="13" t="s">
        <v>43</v>
      </c>
      <c r="N3482" s="13">
        <v>0</v>
      </c>
      <c r="O3482" s="125"/>
      <c r="P3482" s="33" t="str">
        <f t="shared" si="1036"/>
        <v>C66 SERVICE/OTHERS</v>
      </c>
      <c r="Q3482" s="152" t="s">
        <v>44</v>
      </c>
      <c r="R3482" s="13" t="s">
        <v>45</v>
      </c>
      <c r="S3482" s="13" t="s">
        <v>49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  <c r="AU3482" s="22">
        <v>0</v>
      </c>
    </row>
    <row r="3483" spans="1:47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55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42</v>
      </c>
      <c r="M3483" s="13" t="s">
        <v>43</v>
      </c>
      <c r="N3483" s="13">
        <v>0</v>
      </c>
      <c r="O3483" s="125"/>
      <c r="P3483" s="33" t="str">
        <f t="shared" si="1036"/>
        <v>C66 SERVICE/OTHERS</v>
      </c>
      <c r="Q3483" s="152" t="s">
        <v>44</v>
      </c>
      <c r="R3483" s="13" t="s">
        <v>45</v>
      </c>
      <c r="S3483" s="13" t="s">
        <v>50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  <c r="AU3483" s="22">
        <v>0</v>
      </c>
    </row>
    <row r="3484" spans="1:47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55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42</v>
      </c>
      <c r="M3484" s="13" t="s">
        <v>43</v>
      </c>
      <c r="N3484" s="13">
        <v>0</v>
      </c>
      <c r="O3484" s="125"/>
      <c r="P3484" s="33" t="str">
        <f t="shared" si="1036"/>
        <v>C66 SERVICE/OTHERS</v>
      </c>
      <c r="Q3484" s="152" t="s">
        <v>44</v>
      </c>
      <c r="R3484" s="13" t="s">
        <v>45</v>
      </c>
      <c r="S3484" s="13" t="s">
        <v>51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  <c r="AU3484" s="22">
        <v>0</v>
      </c>
    </row>
    <row r="3485" spans="1:47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55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42</v>
      </c>
      <c r="M3485" s="13" t="s">
        <v>43</v>
      </c>
      <c r="N3485" s="13">
        <v>0</v>
      </c>
      <c r="O3485" s="125"/>
      <c r="P3485" s="33" t="str">
        <f t="shared" si="1036"/>
        <v>C66 SERVICE/OTHERS</v>
      </c>
      <c r="Q3485" s="152" t="s">
        <v>44</v>
      </c>
      <c r="R3485" s="13" t="s">
        <v>45</v>
      </c>
      <c r="S3485" s="13" t="s">
        <v>52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  <c r="AU3485" s="22">
        <v>0</v>
      </c>
    </row>
    <row r="3486" spans="1:47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55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42</v>
      </c>
      <c r="M3486" s="13" t="s">
        <v>43</v>
      </c>
      <c r="N3486" s="13">
        <v>0</v>
      </c>
      <c r="O3486" s="125"/>
      <c r="P3486" s="33" t="str">
        <f t="shared" si="1036"/>
        <v>C66 SERVICE/OTHERS</v>
      </c>
      <c r="Q3486" s="152" t="s">
        <v>44</v>
      </c>
      <c r="R3486" s="13" t="s">
        <v>45</v>
      </c>
      <c r="S3486" s="13" t="s">
        <v>49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  <c r="AU3486" s="22">
        <v>0</v>
      </c>
    </row>
    <row r="3487" spans="1:47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55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42</v>
      </c>
      <c r="M3487" s="13" t="s">
        <v>43</v>
      </c>
      <c r="N3487" s="13">
        <v>0</v>
      </c>
      <c r="O3487" s="125"/>
      <c r="P3487" s="33" t="str">
        <f t="shared" si="1036"/>
        <v>C66 SERVICE/OTHERS</v>
      </c>
      <c r="Q3487" s="152" t="s">
        <v>44</v>
      </c>
      <c r="R3487" s="13" t="s">
        <v>45</v>
      </c>
      <c r="S3487" s="13" t="s">
        <v>50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  <c r="AU3487" s="22">
        <v>0</v>
      </c>
    </row>
    <row r="3488" spans="1:47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55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42</v>
      </c>
      <c r="M3488" s="13" t="s">
        <v>43</v>
      </c>
      <c r="N3488" s="13">
        <v>0</v>
      </c>
      <c r="O3488" s="125"/>
      <c r="P3488" s="33" t="str">
        <f t="shared" si="1036"/>
        <v>C66 SERVICE/OTHERS</v>
      </c>
      <c r="Q3488" s="152" t="s">
        <v>44</v>
      </c>
      <c r="R3488" s="13" t="s">
        <v>45</v>
      </c>
      <c r="S3488" s="13" t="s">
        <v>51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  <c r="AU3488" s="22">
        <v>0</v>
      </c>
    </row>
    <row r="3489" spans="1:47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55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42</v>
      </c>
      <c r="M3489" s="13" t="s">
        <v>43</v>
      </c>
      <c r="N3489" s="13">
        <v>0</v>
      </c>
      <c r="O3489" s="125"/>
      <c r="P3489" s="33" t="str">
        <f t="shared" si="1036"/>
        <v>C66 SERVICE/OTHERS</v>
      </c>
      <c r="Q3489" s="152" t="s">
        <v>44</v>
      </c>
      <c r="R3489" s="13" t="s">
        <v>45</v>
      </c>
      <c r="S3489" s="13" t="s">
        <v>52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  <c r="AU3489" s="22">
        <v>0</v>
      </c>
    </row>
    <row r="3490" spans="1:47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55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42</v>
      </c>
      <c r="M3490" s="13" t="s">
        <v>43</v>
      </c>
      <c r="N3490" s="13">
        <v>0</v>
      </c>
      <c r="O3490" s="125"/>
      <c r="P3490" s="33" t="str">
        <f t="shared" si="1036"/>
        <v>C66 SERVICE/OTHERS</v>
      </c>
      <c r="Q3490" s="152" t="s">
        <v>44</v>
      </c>
      <c r="R3490" s="13" t="s">
        <v>45</v>
      </c>
      <c r="S3490" s="13" t="s">
        <v>49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  <c r="AU3490" s="22">
        <v>0</v>
      </c>
    </row>
    <row r="3491" spans="1:47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55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42</v>
      </c>
      <c r="M3491" s="13" t="s">
        <v>43</v>
      </c>
      <c r="N3491" s="13">
        <v>0</v>
      </c>
      <c r="O3491" s="125"/>
      <c r="P3491" s="33" t="str">
        <f t="shared" si="1036"/>
        <v>C66 SERVICE/OTHERS</v>
      </c>
      <c r="Q3491" s="152" t="s">
        <v>44</v>
      </c>
      <c r="R3491" s="13" t="s">
        <v>45</v>
      </c>
      <c r="S3491" s="13" t="s">
        <v>50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  <c r="AU3491" s="22">
        <v>0</v>
      </c>
    </row>
    <row r="3492" spans="1:47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55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42</v>
      </c>
      <c r="M3492" s="13" t="s">
        <v>43</v>
      </c>
      <c r="N3492" s="13">
        <v>0</v>
      </c>
      <c r="O3492" s="125"/>
      <c r="P3492" s="33" t="str">
        <f t="shared" si="1036"/>
        <v>C66 SERVICE/OTHERS</v>
      </c>
      <c r="Q3492" s="152" t="s">
        <v>44</v>
      </c>
      <c r="R3492" s="13" t="s">
        <v>45</v>
      </c>
      <c r="S3492" s="13" t="s">
        <v>51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  <c r="AU3492" s="22">
        <v>0</v>
      </c>
    </row>
    <row r="3493" spans="1:47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55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42</v>
      </c>
      <c r="M3493" s="13" t="s">
        <v>43</v>
      </c>
      <c r="N3493" s="13">
        <v>0</v>
      </c>
      <c r="O3493" s="125"/>
      <c r="P3493" s="33" t="str">
        <f t="shared" si="1036"/>
        <v>C66 SERVICE/OTHERS</v>
      </c>
      <c r="Q3493" s="152" t="s">
        <v>44</v>
      </c>
      <c r="R3493" s="13" t="s">
        <v>45</v>
      </c>
      <c r="S3493" s="13" t="s">
        <v>52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  <c r="AU3493" s="22">
        <v>0</v>
      </c>
    </row>
    <row r="3494" spans="1:47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55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42</v>
      </c>
      <c r="M3494" s="13" t="s">
        <v>43</v>
      </c>
      <c r="N3494" s="13">
        <v>0</v>
      </c>
      <c r="O3494" s="125"/>
      <c r="P3494" s="33" t="str">
        <f t="shared" si="1036"/>
        <v>C66 SERVICE/OTHERS</v>
      </c>
      <c r="Q3494" s="152" t="s">
        <v>44</v>
      </c>
      <c r="R3494" s="13" t="s">
        <v>45</v>
      </c>
      <c r="S3494" s="13" t="s">
        <v>49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  <c r="AU3494" s="22">
        <v>0</v>
      </c>
    </row>
    <row r="3495" spans="1:47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55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42</v>
      </c>
      <c r="M3495" s="13" t="s">
        <v>43</v>
      </c>
      <c r="N3495" s="13">
        <v>0</v>
      </c>
      <c r="O3495" s="125"/>
      <c r="P3495" s="33" t="str">
        <f t="shared" si="1036"/>
        <v>C66 SERVICE/OTHERS</v>
      </c>
      <c r="Q3495" s="152" t="s">
        <v>44</v>
      </c>
      <c r="R3495" s="13" t="s">
        <v>45</v>
      </c>
      <c r="S3495" s="13" t="s">
        <v>50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  <c r="AU3495" s="22">
        <v>0</v>
      </c>
    </row>
    <row r="3496" spans="1:47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55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42</v>
      </c>
      <c r="M3496" s="13" t="s">
        <v>43</v>
      </c>
      <c r="N3496" s="13">
        <v>0</v>
      </c>
      <c r="O3496" s="125"/>
      <c r="P3496" s="33" t="str">
        <f t="shared" si="1036"/>
        <v>C66 SERVICE/OTHERS</v>
      </c>
      <c r="Q3496" s="152" t="s">
        <v>44</v>
      </c>
      <c r="R3496" s="13" t="s">
        <v>45</v>
      </c>
      <c r="S3496" s="13" t="s">
        <v>51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  <c r="AU3496" s="22">
        <v>0</v>
      </c>
    </row>
    <row r="3497" spans="1:47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55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42</v>
      </c>
      <c r="M3497" s="13" t="s">
        <v>43</v>
      </c>
      <c r="N3497" s="13">
        <v>0</v>
      </c>
      <c r="O3497" s="125"/>
      <c r="P3497" s="33" t="str">
        <f t="shared" si="1036"/>
        <v>C66 SERVICE/OTHERS</v>
      </c>
      <c r="Q3497" s="152" t="s">
        <v>44</v>
      </c>
      <c r="R3497" s="13" t="s">
        <v>45</v>
      </c>
      <c r="S3497" s="13" t="s">
        <v>52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  <c r="AU3497" s="22">
        <v>0</v>
      </c>
    </row>
    <row r="3498" spans="1:47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55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42</v>
      </c>
      <c r="M3498" s="13" t="s">
        <v>43</v>
      </c>
      <c r="N3498" s="13">
        <v>0</v>
      </c>
      <c r="O3498" s="125"/>
      <c r="P3498" s="33" t="str">
        <f t="shared" si="1036"/>
        <v>C66 SERVICE/OTHERS</v>
      </c>
      <c r="Q3498" s="152" t="s">
        <v>44</v>
      </c>
      <c r="R3498" s="13" t="s">
        <v>45</v>
      </c>
      <c r="S3498" s="13" t="s">
        <v>52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  <c r="AU3498" s="22">
        <v>0</v>
      </c>
    </row>
    <row r="3499" spans="1:47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55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42</v>
      </c>
      <c r="M3499" s="13" t="s">
        <v>43</v>
      </c>
      <c r="N3499" s="13">
        <v>0</v>
      </c>
      <c r="O3499" s="125"/>
      <c r="P3499" s="33" t="str">
        <f t="shared" si="1036"/>
        <v>C66 SERVICE/OTHERS</v>
      </c>
      <c r="Q3499" s="152" t="s">
        <v>44</v>
      </c>
      <c r="R3499" s="13" t="s">
        <v>45</v>
      </c>
      <c r="S3499" s="13" t="s">
        <v>51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  <c r="AU3499" s="22">
        <v>0</v>
      </c>
    </row>
    <row r="3500" spans="1:47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55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42</v>
      </c>
      <c r="M3500" s="13" t="s">
        <v>43</v>
      </c>
      <c r="N3500" s="13">
        <v>0</v>
      </c>
      <c r="O3500" s="125"/>
      <c r="P3500" s="33" t="str">
        <f t="shared" si="1036"/>
        <v>C66 SERVICE/OTHERS</v>
      </c>
      <c r="Q3500" s="152" t="s">
        <v>44</v>
      </c>
      <c r="R3500" s="13" t="s">
        <v>45</v>
      </c>
      <c r="S3500" s="13" t="s">
        <v>50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  <c r="AU3500" s="22">
        <v>0</v>
      </c>
    </row>
    <row r="3501" spans="1:47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55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42</v>
      </c>
      <c r="M3501" s="13" t="s">
        <v>43</v>
      </c>
      <c r="N3501" s="13">
        <v>0</v>
      </c>
      <c r="O3501" s="125"/>
      <c r="P3501" s="33" t="str">
        <f t="shared" si="1036"/>
        <v>C66 SERVICE/OTHERS</v>
      </c>
      <c r="Q3501" s="152" t="s">
        <v>44</v>
      </c>
      <c r="R3501" s="13" t="s">
        <v>45</v>
      </c>
      <c r="S3501" s="13" t="s">
        <v>49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  <c r="AU3501" s="22">
        <v>0</v>
      </c>
    </row>
    <row r="3502" spans="1:47" s="12" customFormat="1" ht="39.6">
      <c r="A3502" s="57" t="str">
        <f t="shared" si="1023"/>
        <v/>
      </c>
      <c r="B3502" s="56"/>
      <c r="C3502" s="56"/>
      <c r="D3502" s="57"/>
      <c r="E3502" s="33" t="s">
        <v>55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42</v>
      </c>
      <c r="M3502" s="13" t="s">
        <v>43</v>
      </c>
      <c r="N3502" s="13">
        <v>0</v>
      </c>
      <c r="O3502" s="125"/>
      <c r="P3502" s="33" t="str">
        <f t="shared" si="1036"/>
        <v>C66 SERVICE/OTHERS</v>
      </c>
      <c r="Q3502" s="152" t="s">
        <v>44</v>
      </c>
      <c r="R3502" s="13" t="s">
        <v>45</v>
      </c>
      <c r="S3502" s="13" t="s">
        <v>52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  <c r="AU3502" s="22">
        <v>0</v>
      </c>
    </row>
    <row r="3503" spans="1:47" s="12" customFormat="1" ht="39.6">
      <c r="A3503" s="57" t="str">
        <f t="shared" si="1023"/>
        <v/>
      </c>
      <c r="B3503" s="56"/>
      <c r="C3503" s="56"/>
      <c r="D3503" s="57"/>
      <c r="E3503" s="33" t="s">
        <v>55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42</v>
      </c>
      <c r="M3503" s="13" t="s">
        <v>43</v>
      </c>
      <c r="N3503" s="13">
        <v>0</v>
      </c>
      <c r="O3503" s="125"/>
      <c r="P3503" s="33" t="str">
        <f t="shared" si="1036"/>
        <v>C66 SERVICE/OTHERS</v>
      </c>
      <c r="Q3503" s="152" t="s">
        <v>44</v>
      </c>
      <c r="R3503" s="13" t="s">
        <v>45</v>
      </c>
      <c r="S3503" s="13" t="s">
        <v>51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  <c r="AU3503" s="22">
        <v>0</v>
      </c>
    </row>
    <row r="3504" spans="1:47" s="12" customFormat="1" ht="39.6">
      <c r="A3504" s="57" t="str">
        <f t="shared" si="1023"/>
        <v/>
      </c>
      <c r="B3504" s="56"/>
      <c r="C3504" s="56"/>
      <c r="D3504" s="57"/>
      <c r="E3504" s="33" t="s">
        <v>55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42</v>
      </c>
      <c r="M3504" s="13" t="s">
        <v>43</v>
      </c>
      <c r="N3504" s="13">
        <v>0</v>
      </c>
      <c r="O3504" s="125"/>
      <c r="P3504" s="33" t="str">
        <f t="shared" si="1036"/>
        <v>C66 SERVICE/OTHERS</v>
      </c>
      <c r="Q3504" s="152" t="s">
        <v>44</v>
      </c>
      <c r="R3504" s="13" t="s">
        <v>45</v>
      </c>
      <c r="S3504" s="13" t="s">
        <v>50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  <c r="AU3504" s="22">
        <v>0</v>
      </c>
    </row>
    <row r="3505" spans="1:47" s="12" customFormat="1" ht="39.6">
      <c r="A3505" s="57" t="str">
        <f t="shared" si="1023"/>
        <v/>
      </c>
      <c r="B3505" s="56"/>
      <c r="C3505" s="56"/>
      <c r="D3505" s="57"/>
      <c r="E3505" s="33" t="s">
        <v>55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42</v>
      </c>
      <c r="M3505" s="13" t="s">
        <v>43</v>
      </c>
      <c r="N3505" s="13">
        <v>0</v>
      </c>
      <c r="O3505" s="125"/>
      <c r="P3505" s="33" t="str">
        <f t="shared" si="1036"/>
        <v>C66 SERVICE/OTHERS</v>
      </c>
      <c r="Q3505" s="152" t="s">
        <v>44</v>
      </c>
      <c r="R3505" s="13" t="s">
        <v>45</v>
      </c>
      <c r="S3505" s="13" t="s">
        <v>49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  <c r="AU3505" s="22">
        <v>0</v>
      </c>
    </row>
    <row r="3506" spans="1:47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54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42</v>
      </c>
      <c r="M3506" s="13" t="s">
        <v>43</v>
      </c>
      <c r="N3506" s="13">
        <v>0</v>
      </c>
      <c r="O3506" s="125"/>
      <c r="P3506" s="33" t="str">
        <f t="shared" si="1036"/>
        <v>C66 SERVICE/OTHERS</v>
      </c>
      <c r="Q3506" s="152" t="s">
        <v>44</v>
      </c>
      <c r="R3506" s="13" t="s">
        <v>45</v>
      </c>
      <c r="S3506" s="13" t="s">
        <v>49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  <c r="AU3506" s="22">
        <v>0</v>
      </c>
    </row>
    <row r="3507" spans="1:47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54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42</v>
      </c>
      <c r="M3507" s="13" t="s">
        <v>43</v>
      </c>
      <c r="N3507" s="13">
        <v>0</v>
      </c>
      <c r="O3507" s="125"/>
      <c r="P3507" s="33" t="str">
        <f t="shared" si="1036"/>
        <v>C66 SERVICE/OTHERS</v>
      </c>
      <c r="Q3507" s="152" t="s">
        <v>44</v>
      </c>
      <c r="R3507" s="13" t="s">
        <v>45</v>
      </c>
      <c r="S3507" s="13" t="s">
        <v>50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  <c r="AU3507" s="22">
        <v>0</v>
      </c>
    </row>
    <row r="3508" spans="1:47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54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42</v>
      </c>
      <c r="M3508" s="13" t="s">
        <v>43</v>
      </c>
      <c r="N3508" s="13">
        <v>0</v>
      </c>
      <c r="O3508" s="125"/>
      <c r="P3508" s="33" t="str">
        <f t="shared" si="1036"/>
        <v>C66 SERVICE/OTHERS</v>
      </c>
      <c r="Q3508" s="152" t="s">
        <v>44</v>
      </c>
      <c r="R3508" s="13" t="s">
        <v>45</v>
      </c>
      <c r="S3508" s="13" t="s">
        <v>51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  <c r="AU3508" s="22">
        <v>0</v>
      </c>
    </row>
    <row r="3509" spans="1:47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54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42</v>
      </c>
      <c r="M3509" s="13" t="s">
        <v>43</v>
      </c>
      <c r="N3509" s="13">
        <v>0</v>
      </c>
      <c r="O3509" s="125"/>
      <c r="P3509" s="33" t="str">
        <f t="shared" si="1036"/>
        <v>C66 SERVICE/OTHERS</v>
      </c>
      <c r="Q3509" s="152" t="s">
        <v>44</v>
      </c>
      <c r="R3509" s="13" t="s">
        <v>45</v>
      </c>
      <c r="S3509" s="13" t="s">
        <v>52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  <c r="AU3509" s="22">
        <v>0</v>
      </c>
    </row>
    <row r="3510" spans="1:47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54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42</v>
      </c>
      <c r="M3510" s="13" t="s">
        <v>43</v>
      </c>
      <c r="N3510" s="13">
        <v>0</v>
      </c>
      <c r="O3510" s="125"/>
      <c r="P3510" s="33" t="str">
        <f t="shared" si="1036"/>
        <v>C66 SERVICE/OTHERS</v>
      </c>
      <c r="Q3510" s="152" t="s">
        <v>44</v>
      </c>
      <c r="R3510" s="13" t="s">
        <v>45</v>
      </c>
      <c r="S3510" s="13" t="s">
        <v>49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  <c r="AU3510" s="22">
        <v>0</v>
      </c>
    </row>
    <row r="3511" spans="1:47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54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42</v>
      </c>
      <c r="M3511" s="13" t="s">
        <v>43</v>
      </c>
      <c r="N3511" s="13">
        <v>0</v>
      </c>
      <c r="O3511" s="125"/>
      <c r="P3511" s="33" t="str">
        <f t="shared" si="1036"/>
        <v>C66 SERVICE/OTHERS</v>
      </c>
      <c r="Q3511" s="152" t="s">
        <v>44</v>
      </c>
      <c r="R3511" s="13" t="s">
        <v>45</v>
      </c>
      <c r="S3511" s="13" t="s">
        <v>50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  <c r="AU3511" s="22">
        <v>0</v>
      </c>
    </row>
    <row r="3512" spans="1:47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54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42</v>
      </c>
      <c r="M3512" s="13" t="s">
        <v>43</v>
      </c>
      <c r="N3512" s="13">
        <v>0</v>
      </c>
      <c r="O3512" s="125"/>
      <c r="P3512" s="33" t="str">
        <f t="shared" si="1036"/>
        <v>C66 SERVICE/OTHERS</v>
      </c>
      <c r="Q3512" s="152" t="s">
        <v>44</v>
      </c>
      <c r="R3512" s="13" t="s">
        <v>45</v>
      </c>
      <c r="S3512" s="13" t="s">
        <v>51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  <c r="AU3512" s="22">
        <v>0</v>
      </c>
    </row>
    <row r="3513" spans="1:47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54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42</v>
      </c>
      <c r="M3513" s="13" t="s">
        <v>43</v>
      </c>
      <c r="N3513" s="13">
        <v>0</v>
      </c>
      <c r="O3513" s="125"/>
      <c r="P3513" s="33" t="str">
        <f t="shared" si="1036"/>
        <v>C66 SERVICE/OTHERS</v>
      </c>
      <c r="Q3513" s="152" t="s">
        <v>44</v>
      </c>
      <c r="R3513" s="13" t="s">
        <v>45</v>
      </c>
      <c r="S3513" s="13" t="s">
        <v>52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  <c r="AU3513" s="22">
        <v>0</v>
      </c>
    </row>
    <row r="3514" spans="1:47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54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42</v>
      </c>
      <c r="M3514" s="13" t="s">
        <v>43</v>
      </c>
      <c r="N3514" s="13">
        <v>0</v>
      </c>
      <c r="O3514" s="125"/>
      <c r="P3514" s="33" t="str">
        <f t="shared" si="1036"/>
        <v>C66 SERVICE/OTHERS</v>
      </c>
      <c r="Q3514" s="152" t="s">
        <v>44</v>
      </c>
      <c r="R3514" s="13" t="s">
        <v>45</v>
      </c>
      <c r="S3514" s="13" t="s">
        <v>49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  <c r="AU3514" s="22">
        <v>0</v>
      </c>
    </row>
    <row r="3515" spans="1:47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54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42</v>
      </c>
      <c r="M3515" s="13" t="s">
        <v>43</v>
      </c>
      <c r="N3515" s="13">
        <v>0</v>
      </c>
      <c r="O3515" s="125"/>
      <c r="P3515" s="33" t="str">
        <f t="shared" si="1036"/>
        <v>C66 SERVICE/OTHERS</v>
      </c>
      <c r="Q3515" s="152" t="s">
        <v>44</v>
      </c>
      <c r="R3515" s="13" t="s">
        <v>45</v>
      </c>
      <c r="S3515" s="13" t="s">
        <v>50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  <c r="AU3515" s="22">
        <v>0</v>
      </c>
    </row>
    <row r="3516" spans="1:47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54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42</v>
      </c>
      <c r="M3516" s="13" t="s">
        <v>43</v>
      </c>
      <c r="N3516" s="13">
        <v>0</v>
      </c>
      <c r="O3516" s="125"/>
      <c r="P3516" s="33" t="str">
        <f t="shared" si="1036"/>
        <v>C66 SERVICE/OTHERS</v>
      </c>
      <c r="Q3516" s="152" t="s">
        <v>44</v>
      </c>
      <c r="R3516" s="13" t="s">
        <v>45</v>
      </c>
      <c r="S3516" s="13" t="s">
        <v>51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  <c r="AU3516" s="22">
        <v>0</v>
      </c>
    </row>
    <row r="3517" spans="1:47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54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42</v>
      </c>
      <c r="M3517" s="13" t="s">
        <v>43</v>
      </c>
      <c r="N3517" s="13">
        <v>0</v>
      </c>
      <c r="O3517" s="125"/>
      <c r="P3517" s="33" t="str">
        <f t="shared" si="1036"/>
        <v>C66 SERVICE/OTHERS</v>
      </c>
      <c r="Q3517" s="152" t="s">
        <v>44</v>
      </c>
      <c r="R3517" s="13" t="s">
        <v>45</v>
      </c>
      <c r="S3517" s="13" t="s">
        <v>52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  <c r="AU3517" s="22">
        <v>0</v>
      </c>
    </row>
    <row r="3518" spans="1:47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54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42</v>
      </c>
      <c r="M3518" s="13" t="s">
        <v>43</v>
      </c>
      <c r="N3518" s="13">
        <v>0</v>
      </c>
      <c r="O3518" s="125"/>
      <c r="P3518" s="33" t="str">
        <f t="shared" si="1036"/>
        <v>C66 SERVICE/OTHERS</v>
      </c>
      <c r="Q3518" s="152" t="s">
        <v>44</v>
      </c>
      <c r="R3518" s="13" t="s">
        <v>45</v>
      </c>
      <c r="S3518" s="13" t="s">
        <v>49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  <c r="AU3518" s="22">
        <v>0</v>
      </c>
    </row>
    <row r="3519" spans="1:47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54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42</v>
      </c>
      <c r="M3519" s="13" t="s">
        <v>43</v>
      </c>
      <c r="N3519" s="13">
        <v>0</v>
      </c>
      <c r="O3519" s="125"/>
      <c r="P3519" s="33" t="str">
        <f t="shared" si="1036"/>
        <v>C66 SERVICE/OTHERS</v>
      </c>
      <c r="Q3519" s="152" t="s">
        <v>44</v>
      </c>
      <c r="R3519" s="13" t="s">
        <v>45</v>
      </c>
      <c r="S3519" s="13" t="s">
        <v>50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  <c r="AU3519" s="22">
        <v>0</v>
      </c>
    </row>
    <row r="3520" spans="1:47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54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42</v>
      </c>
      <c r="M3520" s="13" t="s">
        <v>43</v>
      </c>
      <c r="N3520" s="13">
        <v>0</v>
      </c>
      <c r="O3520" s="125"/>
      <c r="P3520" s="33" t="str">
        <f t="shared" si="1036"/>
        <v>C66 SERVICE/OTHERS</v>
      </c>
      <c r="Q3520" s="152" t="s">
        <v>44</v>
      </c>
      <c r="R3520" s="13" t="s">
        <v>45</v>
      </c>
      <c r="S3520" s="13" t="s">
        <v>51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  <c r="AU3520" s="22">
        <v>0</v>
      </c>
    </row>
    <row r="3521" spans="1:47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54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42</v>
      </c>
      <c r="M3521" s="13" t="s">
        <v>43</v>
      </c>
      <c r="N3521" s="13">
        <v>0</v>
      </c>
      <c r="O3521" s="125"/>
      <c r="P3521" s="33" t="str">
        <f t="shared" si="1036"/>
        <v>C66 SERVICE/OTHERS</v>
      </c>
      <c r="Q3521" s="152" t="s">
        <v>44</v>
      </c>
      <c r="R3521" s="13" t="s">
        <v>45</v>
      </c>
      <c r="S3521" s="13" t="s">
        <v>52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  <c r="AU3521" s="22">
        <v>0</v>
      </c>
    </row>
    <row r="3522" spans="1:47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54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42</v>
      </c>
      <c r="M3522" s="13" t="s">
        <v>43</v>
      </c>
      <c r="N3522" s="13">
        <v>0</v>
      </c>
      <c r="O3522" s="125"/>
      <c r="P3522" s="33" t="str">
        <f t="shared" si="1036"/>
        <v>C66 SERVICE/OTHERS</v>
      </c>
      <c r="Q3522" s="152" t="s">
        <v>44</v>
      </c>
      <c r="R3522" s="13" t="s">
        <v>45</v>
      </c>
      <c r="S3522" s="13" t="s">
        <v>49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  <c r="AU3522" s="22">
        <v>0</v>
      </c>
    </row>
    <row r="3523" spans="1:47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54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42</v>
      </c>
      <c r="M3523" s="13" t="s">
        <v>43</v>
      </c>
      <c r="N3523" s="13">
        <v>0</v>
      </c>
      <c r="O3523" s="125"/>
      <c r="P3523" s="33" t="str">
        <f t="shared" si="1036"/>
        <v>C66 SERVICE/OTHERS</v>
      </c>
      <c r="Q3523" s="152" t="s">
        <v>44</v>
      </c>
      <c r="R3523" s="13" t="s">
        <v>45</v>
      </c>
      <c r="S3523" s="13" t="s">
        <v>50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  <c r="AU3523" s="22">
        <v>0</v>
      </c>
    </row>
    <row r="3524" spans="1:47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54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42</v>
      </c>
      <c r="M3524" s="13" t="s">
        <v>43</v>
      </c>
      <c r="N3524" s="13">
        <v>0</v>
      </c>
      <c r="O3524" s="125"/>
      <c r="P3524" s="33" t="str">
        <f t="shared" si="1036"/>
        <v>C66 SERVICE/OTHERS</v>
      </c>
      <c r="Q3524" s="152" t="s">
        <v>44</v>
      </c>
      <c r="R3524" s="13" t="s">
        <v>45</v>
      </c>
      <c r="S3524" s="13" t="s">
        <v>51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  <c r="AU3524" s="22">
        <v>0</v>
      </c>
    </row>
    <row r="3525" spans="1:47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54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42</v>
      </c>
      <c r="M3525" s="13" t="s">
        <v>43</v>
      </c>
      <c r="N3525" s="13">
        <v>0</v>
      </c>
      <c r="O3525" s="125"/>
      <c r="P3525" s="33" t="str">
        <f t="shared" si="1036"/>
        <v>C66 SERVICE/OTHERS</v>
      </c>
      <c r="Q3525" s="152" t="s">
        <v>44</v>
      </c>
      <c r="R3525" s="13" t="s">
        <v>45</v>
      </c>
      <c r="S3525" s="13" t="s">
        <v>52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  <c r="AU3525" s="22">
        <v>0</v>
      </c>
    </row>
    <row r="3526" spans="1:47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54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42</v>
      </c>
      <c r="M3526" s="13" t="s">
        <v>43</v>
      </c>
      <c r="N3526" s="13">
        <v>0</v>
      </c>
      <c r="O3526" s="125"/>
      <c r="P3526" s="33" t="str">
        <f t="shared" si="1036"/>
        <v>C66 SERVICE/OTHERS</v>
      </c>
      <c r="Q3526" s="152" t="s">
        <v>44</v>
      </c>
      <c r="R3526" s="13" t="s">
        <v>45</v>
      </c>
      <c r="S3526" s="13" t="s">
        <v>49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  <c r="AU3526" s="22">
        <v>0</v>
      </c>
    </row>
    <row r="3527" spans="1:47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54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42</v>
      </c>
      <c r="M3527" s="13" t="s">
        <v>43</v>
      </c>
      <c r="N3527" s="13">
        <v>0</v>
      </c>
      <c r="O3527" s="125"/>
      <c r="P3527" s="33" t="str">
        <f t="shared" si="1036"/>
        <v>C66 SERVICE/OTHERS</v>
      </c>
      <c r="Q3527" s="152" t="s">
        <v>44</v>
      </c>
      <c r="R3527" s="13" t="s">
        <v>45</v>
      </c>
      <c r="S3527" s="13" t="s">
        <v>50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  <c r="AU3527" s="22">
        <v>0</v>
      </c>
    </row>
    <row r="3528" spans="1:47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54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42</v>
      </c>
      <c r="M3528" s="13" t="s">
        <v>43</v>
      </c>
      <c r="N3528" s="13">
        <v>0</v>
      </c>
      <c r="O3528" s="125"/>
      <c r="P3528" s="33" t="str">
        <f t="shared" si="1036"/>
        <v>C66 SERVICE/OTHERS</v>
      </c>
      <c r="Q3528" s="152" t="s">
        <v>44</v>
      </c>
      <c r="R3528" s="13" t="s">
        <v>45</v>
      </c>
      <c r="S3528" s="13" t="s">
        <v>51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  <c r="AU3528" s="22">
        <v>0</v>
      </c>
    </row>
    <row r="3529" spans="1:47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54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42</v>
      </c>
      <c r="M3529" s="13" t="s">
        <v>43</v>
      </c>
      <c r="N3529" s="13">
        <v>0</v>
      </c>
      <c r="O3529" s="125"/>
      <c r="P3529" s="33" t="str">
        <f t="shared" si="1036"/>
        <v>C66 SERVICE/OTHERS</v>
      </c>
      <c r="Q3529" s="152" t="s">
        <v>44</v>
      </c>
      <c r="R3529" s="13" t="s">
        <v>45</v>
      </c>
      <c r="S3529" s="13" t="s">
        <v>52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  <c r="AU3529" s="22">
        <v>0</v>
      </c>
    </row>
    <row r="3530" spans="1:47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54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42</v>
      </c>
      <c r="M3530" s="13" t="s">
        <v>43</v>
      </c>
      <c r="N3530" s="13">
        <v>0</v>
      </c>
      <c r="O3530" s="125"/>
      <c r="P3530" s="33" t="str">
        <f t="shared" si="1036"/>
        <v>C66 SERVICE/OTHERS</v>
      </c>
      <c r="Q3530" s="152" t="s">
        <v>44</v>
      </c>
      <c r="R3530" s="13" t="s">
        <v>45</v>
      </c>
      <c r="S3530" s="13" t="s">
        <v>49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  <c r="AU3530" s="22">
        <v>0</v>
      </c>
    </row>
    <row r="3531" spans="1:47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54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42</v>
      </c>
      <c r="M3531" s="13" t="s">
        <v>43</v>
      </c>
      <c r="N3531" s="13">
        <v>0</v>
      </c>
      <c r="O3531" s="125"/>
      <c r="P3531" s="33" t="str">
        <f t="shared" si="1036"/>
        <v>C66 SERVICE/OTHERS</v>
      </c>
      <c r="Q3531" s="152" t="s">
        <v>44</v>
      </c>
      <c r="R3531" s="13" t="s">
        <v>45</v>
      </c>
      <c r="S3531" s="13" t="s">
        <v>50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  <c r="AU3531" s="22">
        <v>0</v>
      </c>
    </row>
    <row r="3532" spans="1:47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54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42</v>
      </c>
      <c r="M3532" s="13" t="s">
        <v>43</v>
      </c>
      <c r="N3532" s="13">
        <v>0</v>
      </c>
      <c r="O3532" s="125"/>
      <c r="P3532" s="33" t="str">
        <f t="shared" si="1036"/>
        <v>C66 SERVICE/OTHERS</v>
      </c>
      <c r="Q3532" s="152" t="s">
        <v>44</v>
      </c>
      <c r="R3532" s="13" t="s">
        <v>45</v>
      </c>
      <c r="S3532" s="13" t="s">
        <v>51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  <c r="AU3532" s="22">
        <v>0</v>
      </c>
    </row>
    <row r="3533" spans="1:47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54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42</v>
      </c>
      <c r="M3533" s="13" t="s">
        <v>43</v>
      </c>
      <c r="N3533" s="13">
        <v>0</v>
      </c>
      <c r="O3533" s="125"/>
      <c r="P3533" s="33" t="str">
        <f t="shared" si="1036"/>
        <v>C66 SERVICE/OTHERS</v>
      </c>
      <c r="Q3533" s="152" t="s">
        <v>44</v>
      </c>
      <c r="R3533" s="13" t="s">
        <v>45</v>
      </c>
      <c r="S3533" s="13" t="s">
        <v>52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  <c r="AU3533" s="22">
        <v>0</v>
      </c>
    </row>
    <row r="3534" spans="1:47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54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42</v>
      </c>
      <c r="M3534" s="13" t="s">
        <v>43</v>
      </c>
      <c r="N3534" s="13">
        <v>0</v>
      </c>
      <c r="O3534" s="125"/>
      <c r="P3534" s="33" t="str">
        <f t="shared" si="1036"/>
        <v>C66 SERVICE/OTHERS</v>
      </c>
      <c r="Q3534" s="152" t="s">
        <v>44</v>
      </c>
      <c r="R3534" s="13" t="s">
        <v>45</v>
      </c>
      <c r="S3534" s="13" t="s">
        <v>49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  <c r="AU3534" s="22">
        <v>0</v>
      </c>
    </row>
    <row r="3535" spans="1:47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54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42</v>
      </c>
      <c r="M3535" s="13" t="s">
        <v>43</v>
      </c>
      <c r="N3535" s="13">
        <v>0</v>
      </c>
      <c r="O3535" s="125"/>
      <c r="P3535" s="33" t="str">
        <f t="shared" si="1036"/>
        <v>C66 SERVICE/OTHERS</v>
      </c>
      <c r="Q3535" s="152" t="s">
        <v>44</v>
      </c>
      <c r="R3535" s="13" t="s">
        <v>45</v>
      </c>
      <c r="S3535" s="13" t="s">
        <v>50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  <c r="AU3535" s="22">
        <v>0</v>
      </c>
    </row>
    <row r="3536" spans="1:47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54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42</v>
      </c>
      <c r="M3536" s="13" t="s">
        <v>43</v>
      </c>
      <c r="N3536" s="13">
        <v>0</v>
      </c>
      <c r="O3536" s="125"/>
      <c r="P3536" s="33" t="str">
        <f t="shared" si="1036"/>
        <v>C66 SERVICE/OTHERS</v>
      </c>
      <c r="Q3536" s="152" t="s">
        <v>44</v>
      </c>
      <c r="R3536" s="13" t="s">
        <v>45</v>
      </c>
      <c r="S3536" s="13" t="s">
        <v>51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  <c r="AU3536" s="22">
        <v>0</v>
      </c>
    </row>
    <row r="3537" spans="1:47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54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42</v>
      </c>
      <c r="M3537" s="13" t="s">
        <v>43</v>
      </c>
      <c r="N3537" s="13">
        <v>0</v>
      </c>
      <c r="O3537" s="125"/>
      <c r="P3537" s="33" t="str">
        <f t="shared" si="1036"/>
        <v>C66 SERVICE/OTHERS</v>
      </c>
      <c r="Q3537" s="152" t="s">
        <v>44</v>
      </c>
      <c r="R3537" s="13" t="s">
        <v>45</v>
      </c>
      <c r="S3537" s="13" t="s">
        <v>52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  <c r="AU3537" s="22">
        <v>0</v>
      </c>
    </row>
    <row r="3538" spans="1:47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54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42</v>
      </c>
      <c r="M3538" s="13" t="s">
        <v>43</v>
      </c>
      <c r="N3538" s="13">
        <v>0</v>
      </c>
      <c r="O3538" s="125"/>
      <c r="P3538" s="33" t="str">
        <f t="shared" si="1036"/>
        <v>C66 SERVICE/OTHERS</v>
      </c>
      <c r="Q3538" s="152" t="s">
        <v>44</v>
      </c>
      <c r="R3538" s="13" t="s">
        <v>45</v>
      </c>
      <c r="S3538" s="13" t="s">
        <v>49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  <c r="AU3538" s="22">
        <v>0</v>
      </c>
    </row>
    <row r="3539" spans="1:47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54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42</v>
      </c>
      <c r="M3539" s="13" t="s">
        <v>43</v>
      </c>
      <c r="N3539" s="13">
        <v>0</v>
      </c>
      <c r="O3539" s="125"/>
      <c r="P3539" s="33" t="str">
        <f t="shared" si="1036"/>
        <v>C66 SERVICE/OTHERS</v>
      </c>
      <c r="Q3539" s="152" t="s">
        <v>44</v>
      </c>
      <c r="R3539" s="13" t="s">
        <v>45</v>
      </c>
      <c r="S3539" s="13" t="s">
        <v>50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  <c r="AU3539" s="22">
        <v>0</v>
      </c>
    </row>
    <row r="3540" spans="1:47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54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42</v>
      </c>
      <c r="M3540" s="13" t="s">
        <v>43</v>
      </c>
      <c r="N3540" s="13">
        <v>0</v>
      </c>
      <c r="O3540" s="125"/>
      <c r="P3540" s="33" t="str">
        <f t="shared" si="1036"/>
        <v>C66 SERVICE/OTHERS</v>
      </c>
      <c r="Q3540" s="152" t="s">
        <v>44</v>
      </c>
      <c r="R3540" s="13" t="s">
        <v>45</v>
      </c>
      <c r="S3540" s="13" t="s">
        <v>51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  <c r="AU3540" s="22">
        <v>0</v>
      </c>
    </row>
    <row r="3541" spans="1:47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54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42</v>
      </c>
      <c r="M3541" s="13" t="s">
        <v>43</v>
      </c>
      <c r="N3541" s="13">
        <v>0</v>
      </c>
      <c r="O3541" s="125"/>
      <c r="P3541" s="33" t="str">
        <f t="shared" si="1036"/>
        <v>C66 SERVICE/OTHERS</v>
      </c>
      <c r="Q3541" s="152" t="s">
        <v>44</v>
      </c>
      <c r="R3541" s="13" t="s">
        <v>45</v>
      </c>
      <c r="S3541" s="13" t="s">
        <v>52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  <c r="AU3541" s="22">
        <v>0</v>
      </c>
    </row>
    <row r="3542" spans="1:47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54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42</v>
      </c>
      <c r="M3542" s="13" t="s">
        <v>43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44</v>
      </c>
      <c r="R3542" s="13" t="s">
        <v>45</v>
      </c>
      <c r="S3542" s="13" t="s">
        <v>49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  <c r="AU3542" s="22">
        <v>0</v>
      </c>
    </row>
    <row r="3543" spans="1:47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54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42</v>
      </c>
      <c r="M3543" s="13" t="s">
        <v>43</v>
      </c>
      <c r="N3543" s="13">
        <v>0</v>
      </c>
      <c r="O3543" s="125"/>
      <c r="P3543" s="33" t="str">
        <f t="shared" si="1052"/>
        <v>C66 SERVICE/OTHERS</v>
      </c>
      <c r="Q3543" s="152" t="s">
        <v>44</v>
      </c>
      <c r="R3543" s="13" t="s">
        <v>45</v>
      </c>
      <c r="S3543" s="13" t="s">
        <v>50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  <c r="AU3543" s="22">
        <v>0</v>
      </c>
    </row>
    <row r="3544" spans="1:47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54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42</v>
      </c>
      <c r="M3544" s="13" t="s">
        <v>43</v>
      </c>
      <c r="N3544" s="13">
        <v>0</v>
      </c>
      <c r="O3544" s="125"/>
      <c r="P3544" s="33" t="str">
        <f t="shared" si="1052"/>
        <v>C66 SERVICE/OTHERS</v>
      </c>
      <c r="Q3544" s="152" t="s">
        <v>44</v>
      </c>
      <c r="R3544" s="13" t="s">
        <v>45</v>
      </c>
      <c r="S3544" s="13" t="s">
        <v>51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  <c r="AU3544" s="22">
        <v>0</v>
      </c>
    </row>
    <row r="3545" spans="1:47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54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42</v>
      </c>
      <c r="M3545" s="13" t="s">
        <v>43</v>
      </c>
      <c r="N3545" s="13">
        <v>0</v>
      </c>
      <c r="O3545" s="125"/>
      <c r="P3545" s="33" t="str">
        <f t="shared" si="1052"/>
        <v>C66 SERVICE/OTHERS</v>
      </c>
      <c r="Q3545" s="152" t="s">
        <v>44</v>
      </c>
      <c r="R3545" s="13" t="s">
        <v>45</v>
      </c>
      <c r="S3545" s="13" t="s">
        <v>52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  <c r="AU3545" s="22">
        <v>0</v>
      </c>
    </row>
    <row r="3546" spans="1:47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43</v>
      </c>
      <c r="M3546" s="22" t="s">
        <v>43</v>
      </c>
      <c r="N3546" s="22">
        <v>0</v>
      </c>
      <c r="O3546" s="22"/>
      <c r="P3546" s="33" t="str">
        <f t="shared" si="1052"/>
        <v>C66 SERVICE/OTHERS</v>
      </c>
      <c r="Q3546" s="22" t="s">
        <v>45</v>
      </c>
      <c r="R3546" s="22" t="s">
        <v>45</v>
      </c>
      <c r="S3546" s="22" t="s">
        <v>52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  <c r="AU3546" s="22">
        <v>0</v>
      </c>
    </row>
    <row r="3547" spans="1:47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43</v>
      </c>
      <c r="M3547" s="22" t="s">
        <v>43</v>
      </c>
      <c r="N3547" s="22">
        <v>0</v>
      </c>
      <c r="O3547" s="22"/>
      <c r="P3547" s="33" t="str">
        <f t="shared" si="1052"/>
        <v>C66 SERVICE/OTHERS</v>
      </c>
      <c r="Q3547" s="22" t="s">
        <v>45</v>
      </c>
      <c r="R3547" s="22" t="s">
        <v>45</v>
      </c>
      <c r="S3547" s="22" t="s">
        <v>51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  <c r="AU3547" s="22">
        <v>0</v>
      </c>
    </row>
    <row r="3548" spans="1:47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43</v>
      </c>
      <c r="M3548" s="22" t="s">
        <v>43</v>
      </c>
      <c r="N3548" s="22">
        <v>0</v>
      </c>
      <c r="O3548" s="22"/>
      <c r="P3548" s="33" t="str">
        <f t="shared" si="1052"/>
        <v>C66 SERVICE/OTHERS</v>
      </c>
      <c r="Q3548" s="22" t="s">
        <v>45</v>
      </c>
      <c r="R3548" s="22" t="s">
        <v>45</v>
      </c>
      <c r="S3548" s="22" t="s">
        <v>50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  <c r="AU3548" s="22">
        <v>0</v>
      </c>
    </row>
    <row r="3549" spans="1:47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43</v>
      </c>
      <c r="M3549" s="22" t="s">
        <v>43</v>
      </c>
      <c r="N3549" s="22">
        <v>0</v>
      </c>
      <c r="O3549" s="22"/>
      <c r="P3549" s="33" t="str">
        <f t="shared" si="1052"/>
        <v>C66 SERVICE/OTHERS</v>
      </c>
      <c r="Q3549" s="22" t="s">
        <v>45</v>
      </c>
      <c r="R3549" s="22" t="s">
        <v>45</v>
      </c>
      <c r="S3549" s="22" t="s">
        <v>49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  <c r="AU3549" s="22">
        <v>0</v>
      </c>
    </row>
    <row r="3550" spans="1:47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43</v>
      </c>
      <c r="M3550" s="22" t="s">
        <v>43</v>
      </c>
      <c r="N3550" s="22">
        <v>0</v>
      </c>
      <c r="O3550" s="22"/>
      <c r="P3550" s="33" t="str">
        <f t="shared" si="1052"/>
        <v>C66 SERVICE/OTHERS</v>
      </c>
      <c r="Q3550" s="22" t="s">
        <v>45</v>
      </c>
      <c r="R3550" s="22" t="s">
        <v>45</v>
      </c>
      <c r="S3550" s="22" t="s">
        <v>52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23146578.081415929</v>
      </c>
      <c r="AJ3550" s="27">
        <f t="shared" si="1045"/>
        <v>2745231.3889985834</v>
      </c>
      <c r="AK3550" s="28">
        <f t="shared" si="1046"/>
        <v>0.11860204041143742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  <c r="AU3550" s="22">
        <v>0</v>
      </c>
    </row>
    <row r="3551" spans="1:47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43</v>
      </c>
      <c r="M3551" s="22" t="s">
        <v>43</v>
      </c>
      <c r="N3551" s="22">
        <v>0</v>
      </c>
      <c r="O3551" s="22"/>
      <c r="P3551" s="33" t="str">
        <f t="shared" si="1052"/>
        <v>C66 SERVICE/OTHERS</v>
      </c>
      <c r="Q3551" s="22" t="s">
        <v>45</v>
      </c>
      <c r="R3551" s="22" t="s">
        <v>45</v>
      </c>
      <c r="S3551" s="22" t="s">
        <v>51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23146578.081415929</v>
      </c>
      <c r="AJ3551" s="27">
        <f t="shared" si="1045"/>
        <v>2745231.3889985834</v>
      </c>
      <c r="AK3551" s="28">
        <f t="shared" si="1046"/>
        <v>0.11860204041143742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  <c r="AU3551" s="22">
        <v>0</v>
      </c>
    </row>
    <row r="3552" spans="1:47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43</v>
      </c>
      <c r="M3552" s="22" t="s">
        <v>43</v>
      </c>
      <c r="N3552" s="22">
        <v>0</v>
      </c>
      <c r="O3552" s="22"/>
      <c r="P3552" s="33" t="str">
        <f t="shared" si="1052"/>
        <v>C66 SERVICE/OTHERS</v>
      </c>
      <c r="Q3552" s="22" t="s">
        <v>45</v>
      </c>
      <c r="R3552" s="22" t="s">
        <v>45</v>
      </c>
      <c r="S3552" s="22" t="s">
        <v>50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23146578.081415929</v>
      </c>
      <c r="AJ3552" s="27">
        <f t="shared" si="1045"/>
        <v>2745231.3889985834</v>
      </c>
      <c r="AK3552" s="28">
        <f t="shared" si="1046"/>
        <v>0.11860204041143742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  <c r="AU3552" s="22">
        <v>0</v>
      </c>
    </row>
    <row r="3553" spans="1:47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43</v>
      </c>
      <c r="M3553" s="22" t="s">
        <v>43</v>
      </c>
      <c r="N3553" s="22">
        <v>0</v>
      </c>
      <c r="O3553" s="22"/>
      <c r="P3553" s="33" t="str">
        <f t="shared" si="1052"/>
        <v>C66 SERVICE/OTHERS</v>
      </c>
      <c r="Q3553" s="22" t="s">
        <v>45</v>
      </c>
      <c r="R3553" s="22" t="s">
        <v>45</v>
      </c>
      <c r="S3553" s="22" t="s">
        <v>49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23146578.081415929</v>
      </c>
      <c r="AJ3553" s="27">
        <f t="shared" si="1045"/>
        <v>2745231.3889985834</v>
      </c>
      <c r="AK3553" s="28">
        <f t="shared" si="1046"/>
        <v>0.11860204041143742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  <c r="AU3553" s="22">
        <v>0</v>
      </c>
    </row>
    <row r="3554" spans="1:47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43</v>
      </c>
      <c r="M3554" s="22" t="s">
        <v>43</v>
      </c>
      <c r="N3554" s="22">
        <v>0</v>
      </c>
      <c r="O3554" s="22"/>
      <c r="P3554" s="33" t="str">
        <f t="shared" si="1052"/>
        <v>C66 SERVICE/OTHERS</v>
      </c>
      <c r="Q3554" s="22" t="s">
        <v>45</v>
      </c>
      <c r="R3554" s="22" t="s">
        <v>45</v>
      </c>
      <c r="S3554" s="22" t="s">
        <v>52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  <c r="AU3554" s="22">
        <v>0</v>
      </c>
    </row>
    <row r="3555" spans="1:47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43</v>
      </c>
      <c r="M3555" s="22" t="s">
        <v>43</v>
      </c>
      <c r="N3555" s="22">
        <v>0</v>
      </c>
      <c r="O3555" s="22"/>
      <c r="P3555" s="33" t="str">
        <f t="shared" si="1052"/>
        <v>C66 SERVICE/OTHERS</v>
      </c>
      <c r="Q3555" s="22" t="s">
        <v>45</v>
      </c>
      <c r="R3555" s="22" t="s">
        <v>45</v>
      </c>
      <c r="S3555" s="22" t="s">
        <v>51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  <c r="AU3555" s="22">
        <v>0</v>
      </c>
    </row>
    <row r="3556" spans="1:47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43</v>
      </c>
      <c r="M3556" s="22" t="s">
        <v>43</v>
      </c>
      <c r="N3556" s="22">
        <v>0</v>
      </c>
      <c r="O3556" s="22"/>
      <c r="P3556" s="33" t="str">
        <f t="shared" si="1052"/>
        <v>C66 SERVICE/OTHERS</v>
      </c>
      <c r="Q3556" s="22" t="s">
        <v>45</v>
      </c>
      <c r="R3556" s="22" t="s">
        <v>45</v>
      </c>
      <c r="S3556" s="22" t="s">
        <v>50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  <c r="AU3556" s="22">
        <v>0</v>
      </c>
    </row>
    <row r="3557" spans="1:47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43</v>
      </c>
      <c r="M3557" s="22" t="s">
        <v>43</v>
      </c>
      <c r="N3557" s="22">
        <v>0</v>
      </c>
      <c r="O3557" s="22"/>
      <c r="P3557" s="33" t="str">
        <f t="shared" si="1052"/>
        <v>C66 SERVICE/OTHERS</v>
      </c>
      <c r="Q3557" s="22" t="s">
        <v>45</v>
      </c>
      <c r="R3557" s="22" t="s">
        <v>45</v>
      </c>
      <c r="S3557" s="22" t="s">
        <v>49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  <c r="AU3557" s="22">
        <v>0</v>
      </c>
    </row>
    <row r="3558" spans="1:47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43</v>
      </c>
      <c r="M3558" s="22" t="s">
        <v>43</v>
      </c>
      <c r="N3558" s="22">
        <v>0</v>
      </c>
      <c r="O3558" s="22"/>
      <c r="P3558" s="33" t="str">
        <f t="shared" si="1052"/>
        <v>C66 SERVICE/OTHERS</v>
      </c>
      <c r="Q3558" s="22" t="s">
        <v>45</v>
      </c>
      <c r="R3558" s="22" t="s">
        <v>45</v>
      </c>
      <c r="S3558" s="22" t="s">
        <v>49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21241742.157380536</v>
      </c>
      <c r="AJ3558" s="27">
        <f t="shared" si="1045"/>
        <v>2987081.1613773629</v>
      </c>
      <c r="AK3558" s="28">
        <f t="shared" si="1046"/>
        <v>0.14062317201884914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  <c r="AU3558" s="22">
        <v>0</v>
      </c>
    </row>
    <row r="3559" spans="1:47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43</v>
      </c>
      <c r="M3559" s="22" t="s">
        <v>43</v>
      </c>
      <c r="N3559" s="22">
        <v>0</v>
      </c>
      <c r="O3559" s="22"/>
      <c r="P3559" s="33" t="str">
        <f t="shared" si="1052"/>
        <v>C66 SERVICE/OTHERS</v>
      </c>
      <c r="Q3559" s="22" t="s">
        <v>45</v>
      </c>
      <c r="R3559" s="22" t="s">
        <v>45</v>
      </c>
      <c r="S3559" s="22" t="s">
        <v>52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21241742.157380536</v>
      </c>
      <c r="AJ3559" s="27">
        <f t="shared" si="1045"/>
        <v>2987081.1613773629</v>
      </c>
      <c r="AK3559" s="28">
        <f t="shared" si="1046"/>
        <v>0.14062317201884914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  <c r="AU3559" s="22">
        <v>0</v>
      </c>
    </row>
    <row r="3560" spans="1:47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43</v>
      </c>
      <c r="M3560" s="22" t="s">
        <v>43</v>
      </c>
      <c r="N3560" s="22">
        <v>0</v>
      </c>
      <c r="O3560" s="22"/>
      <c r="P3560" s="33" t="str">
        <f t="shared" si="1052"/>
        <v>C66 SERVICE/OTHERS</v>
      </c>
      <c r="Q3560" s="22" t="s">
        <v>45</v>
      </c>
      <c r="R3560" s="22" t="s">
        <v>45</v>
      </c>
      <c r="S3560" s="22" t="s">
        <v>51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21241742.157380536</v>
      </c>
      <c r="AJ3560" s="27">
        <f t="shared" si="1045"/>
        <v>2987081.1613773629</v>
      </c>
      <c r="AK3560" s="28">
        <f t="shared" si="1046"/>
        <v>0.14062317201884914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  <c r="AU3560" s="22">
        <v>0</v>
      </c>
    </row>
    <row r="3561" spans="1:47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43</v>
      </c>
      <c r="M3561" s="22" t="s">
        <v>43</v>
      </c>
      <c r="N3561" s="22">
        <v>0</v>
      </c>
      <c r="O3561" s="22"/>
      <c r="P3561" s="33" t="str">
        <f t="shared" si="1052"/>
        <v>C66 SERVICE/OTHERS</v>
      </c>
      <c r="Q3561" s="22" t="s">
        <v>45</v>
      </c>
      <c r="R3561" s="22" t="s">
        <v>45</v>
      </c>
      <c r="S3561" s="22" t="s">
        <v>50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21241742.157380536</v>
      </c>
      <c r="AJ3561" s="27">
        <f t="shared" si="1045"/>
        <v>2987081.1613773629</v>
      </c>
      <c r="AK3561" s="28">
        <f t="shared" si="1046"/>
        <v>0.14062317201884914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  <c r="AU3561" s="22">
        <v>0</v>
      </c>
    </row>
    <row r="3562" spans="1:47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3538</v>
      </c>
      <c r="K3562" s="29" t="s">
        <v>167</v>
      </c>
      <c r="L3562" s="17" t="s">
        <v>2620</v>
      </c>
      <c r="M3562" s="13" t="s">
        <v>60</v>
      </c>
      <c r="N3562" s="13">
        <v>1</v>
      </c>
      <c r="O3562" s="22"/>
      <c r="P3562" s="202" t="str">
        <f t="shared" si="1052"/>
        <v>MAIN UNIT</v>
      </c>
      <c r="Q3562" s="22" t="s">
        <v>61</v>
      </c>
      <c r="R3562" s="22" t="s">
        <v>2055</v>
      </c>
      <c r="S3562" s="22" t="s">
        <v>50</v>
      </c>
      <c r="T3562" s="22" t="s">
        <v>83</v>
      </c>
      <c r="U3562" s="22" t="s">
        <v>70</v>
      </c>
      <c r="V3562" s="22" t="s">
        <v>102</v>
      </c>
      <c r="W3562" s="22" t="s">
        <v>64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  <c r="AU3562" s="22" t="s">
        <v>3240</v>
      </c>
    </row>
    <row r="3563" spans="1:47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3172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3539</v>
      </c>
      <c r="K3563" s="29" t="s">
        <v>1905</v>
      </c>
      <c r="L3563" s="24" t="s">
        <v>92</v>
      </c>
      <c r="M3563" s="13" t="s">
        <v>60</v>
      </c>
      <c r="N3563" s="13">
        <v>1</v>
      </c>
      <c r="O3563" s="22"/>
      <c r="P3563" s="202" t="str">
        <f t="shared" si="1052"/>
        <v>MAIN UNIT</v>
      </c>
      <c r="Q3563" s="22" t="s">
        <v>61</v>
      </c>
      <c r="R3563" s="22" t="s">
        <v>62</v>
      </c>
      <c r="S3563" s="22" t="s">
        <v>52</v>
      </c>
      <c r="T3563" s="22" t="s">
        <v>176</v>
      </c>
      <c r="U3563" s="22" t="s">
        <v>177</v>
      </c>
      <c r="V3563" s="22" t="s">
        <v>178</v>
      </c>
      <c r="W3563" s="22" t="s">
        <v>64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  <c r="AU3563" s="22" t="s">
        <v>3240</v>
      </c>
    </row>
    <row r="3564" spans="1:47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3172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3539</v>
      </c>
      <c r="K3564" s="29" t="s">
        <v>1905</v>
      </c>
      <c r="L3564" s="24" t="s">
        <v>92</v>
      </c>
      <c r="M3564" s="13" t="s">
        <v>60</v>
      </c>
      <c r="N3564" s="13">
        <v>1</v>
      </c>
      <c r="O3564" s="22"/>
      <c r="P3564" s="202" t="str">
        <f t="shared" si="1052"/>
        <v>MAIN UNIT</v>
      </c>
      <c r="Q3564" s="22" t="s">
        <v>61</v>
      </c>
      <c r="R3564" s="22" t="s">
        <v>62</v>
      </c>
      <c r="S3564" s="22" t="s">
        <v>52</v>
      </c>
      <c r="T3564" s="22" t="s">
        <v>176</v>
      </c>
      <c r="U3564" s="22" t="s">
        <v>177</v>
      </c>
      <c r="V3564" s="22" t="s">
        <v>178</v>
      </c>
      <c r="W3564" s="22" t="s">
        <v>64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  <c r="AU3564" s="22" t="s">
        <v>3240</v>
      </c>
    </row>
    <row r="3565" spans="1:47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3172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3539</v>
      </c>
      <c r="K3565" s="29" t="s">
        <v>1905</v>
      </c>
      <c r="L3565" s="24" t="s">
        <v>67</v>
      </c>
      <c r="M3565" s="13" t="s">
        <v>60</v>
      </c>
      <c r="N3565" s="13">
        <v>1</v>
      </c>
      <c r="O3565" s="22"/>
      <c r="P3565" s="202" t="str">
        <f t="shared" si="1052"/>
        <v>MAIN UNIT</v>
      </c>
      <c r="Q3565" s="22" t="s">
        <v>61</v>
      </c>
      <c r="R3565" s="22" t="s">
        <v>62</v>
      </c>
      <c r="S3565" s="22" t="s">
        <v>52</v>
      </c>
      <c r="T3565" s="22" t="s">
        <v>176</v>
      </c>
      <c r="U3565" s="22" t="s">
        <v>177</v>
      </c>
      <c r="V3565" s="22" t="s">
        <v>178</v>
      </c>
      <c r="W3565" s="22" t="s">
        <v>64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  <c r="AU3565" s="22" t="s">
        <v>3240</v>
      </c>
    </row>
    <row r="3566" spans="1:47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3313</v>
      </c>
      <c r="K3566" s="29" t="s">
        <v>3363</v>
      </c>
      <c r="L3566" s="17" t="s">
        <v>516</v>
      </c>
      <c r="M3566" s="13" t="s">
        <v>60</v>
      </c>
      <c r="N3566" s="22"/>
      <c r="O3566" s="22">
        <v>17</v>
      </c>
      <c r="P3566" s="33" t="str">
        <f t="shared" si="1052"/>
        <v>SERVICE/ PARTS</v>
      </c>
      <c r="Q3566" s="13" t="s">
        <v>68</v>
      </c>
      <c r="R3566" s="22" t="s">
        <v>62</v>
      </c>
      <c r="S3566" s="22" t="s">
        <v>50</v>
      </c>
      <c r="T3566" s="22" t="s">
        <v>101</v>
      </c>
      <c r="U3566" s="22" t="s">
        <v>70</v>
      </c>
      <c r="V3566" s="22" t="s">
        <v>1010</v>
      </c>
      <c r="W3566" s="22" t="s">
        <v>64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21241742.157380536</v>
      </c>
      <c r="AJ3566" s="27">
        <f t="shared" si="1045"/>
        <v>2987081.1613773629</v>
      </c>
      <c r="AK3566" s="28">
        <f t="shared" si="1046"/>
        <v>0.14062317201884914</v>
      </c>
      <c r="AL3566" s="24"/>
      <c r="AM3566" s="24"/>
      <c r="AN3566" s="24"/>
      <c r="AO3566" s="24"/>
      <c r="AP3566" s="95" t="str">
        <f t="shared" si="1047"/>
        <v>20243</v>
      </c>
      <c r="AQ3566" s="203" t="str">
        <f t="shared" si="1048"/>
        <v>20243RMB</v>
      </c>
      <c r="AR3566" s="206" t="str">
        <f t="shared" si="1049"/>
        <v>YAMAHA_Mounter</v>
      </c>
      <c r="AS3566" s="22">
        <f t="shared" si="1050"/>
        <v>0</v>
      </c>
      <c r="AT3566" s="24" t="str">
        <f t="shared" si="1051"/>
        <v>0-3 months</v>
      </c>
      <c r="AU3566" s="22" t="s">
        <v>3240</v>
      </c>
    </row>
    <row r="3567" spans="1:47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3410</v>
      </c>
      <c r="K3567" s="29" t="s">
        <v>193</v>
      </c>
      <c r="L3567" s="17" t="s">
        <v>67</v>
      </c>
      <c r="M3567" s="22" t="s">
        <v>60</v>
      </c>
      <c r="N3567" s="22">
        <v>1</v>
      </c>
      <c r="O3567" s="22"/>
      <c r="P3567" s="33" t="str">
        <f t="shared" si="1052"/>
        <v>MAIN UNIT</v>
      </c>
      <c r="Q3567" s="13" t="s">
        <v>61</v>
      </c>
      <c r="R3567" s="22" t="s">
        <v>62</v>
      </c>
      <c r="S3567" s="22" t="s">
        <v>50</v>
      </c>
      <c r="T3567" s="22" t="s">
        <v>194</v>
      </c>
      <c r="U3567" s="22" t="s">
        <v>70</v>
      </c>
      <c r="V3567" s="22" t="s">
        <v>94</v>
      </c>
      <c r="W3567" s="22" t="s">
        <v>64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  <c r="AU3567" s="22" t="s">
        <v>3240</v>
      </c>
    </row>
    <row r="3568" spans="1:47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3172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3539</v>
      </c>
      <c r="K3568" s="29" t="s">
        <v>1905</v>
      </c>
      <c r="L3568" s="17" t="s">
        <v>2620</v>
      </c>
      <c r="M3568" s="13" t="s">
        <v>60</v>
      </c>
      <c r="N3568" s="13">
        <v>1</v>
      </c>
      <c r="O3568" s="22"/>
      <c r="P3568" s="202" t="str">
        <f t="shared" si="1052"/>
        <v>MAIN UNIT</v>
      </c>
      <c r="Q3568" s="22" t="s">
        <v>61</v>
      </c>
      <c r="R3568" s="22" t="s">
        <v>2055</v>
      </c>
      <c r="S3568" s="22" t="s">
        <v>52</v>
      </c>
      <c r="T3568" s="22" t="s">
        <v>176</v>
      </c>
      <c r="U3568" s="22" t="s">
        <v>177</v>
      </c>
      <c r="V3568" s="22" t="s">
        <v>178</v>
      </c>
      <c r="W3568" s="22" t="s">
        <v>64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  <c r="AU3568" s="22" t="s">
        <v>3240</v>
      </c>
    </row>
    <row r="3569" spans="1:47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3172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43</v>
      </c>
      <c r="M3569" s="22" t="s">
        <v>43</v>
      </c>
      <c r="N3569" s="22">
        <v>0</v>
      </c>
      <c r="O3569" s="22"/>
      <c r="P3569" s="202" t="str">
        <f t="shared" si="1052"/>
        <v>C66 SERVICE/OTHERS</v>
      </c>
      <c r="Q3569" s="22" t="s">
        <v>45</v>
      </c>
      <c r="R3569" s="22" t="s">
        <v>45</v>
      </c>
      <c r="S3569" s="22" t="s">
        <v>52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5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  <c r="AU3569" s="22">
        <v>0</v>
      </c>
    </row>
    <row r="3570" spans="1:47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3148</v>
      </c>
      <c r="K3570" s="155" t="s">
        <v>3149</v>
      </c>
      <c r="L3570" s="17" t="s">
        <v>92</v>
      </c>
      <c r="M3570" s="13" t="s">
        <v>60</v>
      </c>
      <c r="N3570" s="13">
        <v>2</v>
      </c>
      <c r="O3570" s="13"/>
      <c r="P3570" s="33" t="str">
        <f t="shared" si="1052"/>
        <v>MAIN UNIT</v>
      </c>
      <c r="Q3570" s="13" t="s">
        <v>68</v>
      </c>
      <c r="R3570" s="13" t="s">
        <v>62</v>
      </c>
      <c r="S3570" s="13" t="s">
        <v>50</v>
      </c>
      <c r="T3570" s="13" t="s">
        <v>88</v>
      </c>
      <c r="U3570" s="13" t="s">
        <v>70</v>
      </c>
      <c r="V3570" s="13" t="s">
        <v>1010</v>
      </c>
      <c r="W3570" s="13" t="s">
        <v>64</v>
      </c>
      <c r="X3570" s="135">
        <v>735000</v>
      </c>
      <c r="Y3570" s="157" t="str">
        <f>IF(W3570="RMB","1.13", "1")</f>
        <v>1.13</v>
      </c>
      <c r="Z3570" s="18">
        <f t="shared" ref="Z3570:Z3633" si="1058">IF(X3570="","",X3570*MAX(O3570,N3570))</f>
        <v>1470000</v>
      </c>
      <c r="AA3570" s="22">
        <v>1.0640000000000001</v>
      </c>
      <c r="AB3570" s="21">
        <f t="shared" ref="AB3570:AB3577" si="1059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16190947.162761064</v>
      </c>
      <c r="AJ3570" s="19">
        <f t="shared" si="1045"/>
        <v>2256328.1660673413</v>
      </c>
      <c r="AK3570" s="20">
        <f t="shared" si="1046"/>
        <v>0.13935739171929745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  <c r="AU3570" s="22" t="s">
        <v>3240</v>
      </c>
    </row>
    <row r="3571" spans="1:47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3148</v>
      </c>
      <c r="K3571" s="155" t="s">
        <v>3149</v>
      </c>
      <c r="L3571" s="17" t="s">
        <v>67</v>
      </c>
      <c r="M3571" s="13" t="s">
        <v>60</v>
      </c>
      <c r="N3571" s="13">
        <v>2</v>
      </c>
      <c r="O3571" s="13"/>
      <c r="P3571" s="33" t="str">
        <f t="shared" si="1052"/>
        <v>MAIN UNIT</v>
      </c>
      <c r="Q3571" s="13" t="s">
        <v>68</v>
      </c>
      <c r="R3571" s="13" t="s">
        <v>62</v>
      </c>
      <c r="S3571" s="13" t="s">
        <v>50</v>
      </c>
      <c r="T3571" s="13" t="s">
        <v>88</v>
      </c>
      <c r="U3571" s="13" t="s">
        <v>70</v>
      </c>
      <c r="V3571" s="13" t="s">
        <v>1010</v>
      </c>
      <c r="W3571" s="13" t="s">
        <v>64</v>
      </c>
      <c r="X3571" s="135">
        <v>478250</v>
      </c>
      <c r="Y3571" s="157" t="str">
        <f>IF(W3571="RMB","1.13", "1")</f>
        <v>1.13</v>
      </c>
      <c r="Z3571" s="18">
        <f t="shared" si="1058"/>
        <v>956500</v>
      </c>
      <c r="AA3571" s="22">
        <v>1.0640000000000001</v>
      </c>
      <c r="AB3571" s="21">
        <f t="shared" si="1059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16190947.162761064</v>
      </c>
      <c r="AJ3571" s="19">
        <f t="shared" si="1045"/>
        <v>2256328.1660673413</v>
      </c>
      <c r="AK3571" s="20">
        <f t="shared" si="1046"/>
        <v>0.13935739171929745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  <c r="AU3571" s="22" t="s">
        <v>3240</v>
      </c>
    </row>
    <row r="3572" spans="1:47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185</v>
      </c>
      <c r="G3572" s="23" t="s">
        <v>185</v>
      </c>
      <c r="H3572" s="29"/>
      <c r="I3572" s="93" t="str">
        <f t="shared" si="1041"/>
        <v>Cancel</v>
      </c>
      <c r="J3572" s="188" t="s">
        <v>3415</v>
      </c>
      <c r="K3572" s="29" t="s">
        <v>3176</v>
      </c>
      <c r="L3572" s="17" t="s">
        <v>92</v>
      </c>
      <c r="M3572" s="22" t="s">
        <v>60</v>
      </c>
      <c r="N3572" s="22">
        <v>1</v>
      </c>
      <c r="O3572" s="22"/>
      <c r="P3572" s="33" t="str">
        <f t="shared" si="1052"/>
        <v>MAIN UNIT</v>
      </c>
      <c r="Q3572" s="13" t="s">
        <v>61</v>
      </c>
      <c r="R3572" s="22" t="s">
        <v>62</v>
      </c>
      <c r="S3572" s="22" t="s">
        <v>49</v>
      </c>
      <c r="T3572" s="22" t="s">
        <v>1071</v>
      </c>
      <c r="U3572" s="22" t="s">
        <v>2110</v>
      </c>
      <c r="V3572" s="22" t="s">
        <v>121</v>
      </c>
      <c r="W3572" s="22" t="s">
        <v>109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499582152.5142017</v>
      </c>
      <c r="AJ3572" s="27">
        <f t="shared" si="1045"/>
        <v>59520528.679470733</v>
      </c>
      <c r="AK3572" s="28">
        <f t="shared" si="1046"/>
        <v>0.11914062257814291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  <c r="AU3572" s="22" t="s">
        <v>3752</v>
      </c>
    </row>
    <row r="3573" spans="1:47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185</v>
      </c>
      <c r="G3573" s="23" t="s">
        <v>185</v>
      </c>
      <c r="H3573" s="29"/>
      <c r="I3573" s="93" t="str">
        <f t="shared" si="1041"/>
        <v>Cancel</v>
      </c>
      <c r="J3573" s="188" t="s">
        <v>3415</v>
      </c>
      <c r="K3573" s="29" t="s">
        <v>3176</v>
      </c>
      <c r="L3573" s="17" t="s">
        <v>92</v>
      </c>
      <c r="M3573" s="22" t="s">
        <v>60</v>
      </c>
      <c r="N3573" s="22">
        <v>1</v>
      </c>
      <c r="O3573" s="22"/>
      <c r="P3573" s="33" t="str">
        <f t="shared" si="1052"/>
        <v>MAIN UNIT</v>
      </c>
      <c r="Q3573" s="13" t="s">
        <v>61</v>
      </c>
      <c r="R3573" s="22" t="s">
        <v>62</v>
      </c>
      <c r="S3573" s="22" t="s">
        <v>49</v>
      </c>
      <c r="T3573" s="22" t="s">
        <v>1071</v>
      </c>
      <c r="U3573" s="22" t="s">
        <v>2110</v>
      </c>
      <c r="V3573" s="22" t="s">
        <v>121</v>
      </c>
      <c r="W3573" s="22" t="s">
        <v>109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499582152.5142017</v>
      </c>
      <c r="AJ3573" s="27">
        <f t="shared" si="1045"/>
        <v>59520528.679470733</v>
      </c>
      <c r="AK3573" s="28">
        <f t="shared" si="1046"/>
        <v>0.11914062257814291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  <c r="AU3573" s="22" t="s">
        <v>3752</v>
      </c>
    </row>
    <row r="3574" spans="1:47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185</v>
      </c>
      <c r="G3574" s="23" t="s">
        <v>185</v>
      </c>
      <c r="H3574" s="29"/>
      <c r="I3574" s="93" t="str">
        <f t="shared" si="1041"/>
        <v>Cancel</v>
      </c>
      <c r="J3574" s="188" t="s">
        <v>3415</v>
      </c>
      <c r="K3574" s="29" t="s">
        <v>3176</v>
      </c>
      <c r="L3574" s="17" t="s">
        <v>67</v>
      </c>
      <c r="M3574" s="22" t="s">
        <v>60</v>
      </c>
      <c r="N3574" s="22">
        <v>1</v>
      </c>
      <c r="O3574" s="22"/>
      <c r="P3574" s="33" t="str">
        <f t="shared" si="1052"/>
        <v>MAIN UNIT</v>
      </c>
      <c r="Q3574" s="13" t="s">
        <v>61</v>
      </c>
      <c r="R3574" s="22" t="s">
        <v>62</v>
      </c>
      <c r="S3574" s="22" t="s">
        <v>49</v>
      </c>
      <c r="T3574" s="22" t="s">
        <v>1071</v>
      </c>
      <c r="U3574" s="22" t="s">
        <v>2110</v>
      </c>
      <c r="V3574" s="22" t="s">
        <v>121</v>
      </c>
      <c r="W3574" s="22" t="s">
        <v>109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499582152.5142017</v>
      </c>
      <c r="AJ3574" s="27">
        <f t="shared" si="1045"/>
        <v>59520528.679470733</v>
      </c>
      <c r="AK3574" s="28">
        <f t="shared" si="1046"/>
        <v>0.11914062257814291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  <c r="AU3574" s="22" t="s">
        <v>3752</v>
      </c>
    </row>
    <row r="3575" spans="1:47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185</v>
      </c>
      <c r="G3575" s="23" t="s">
        <v>185</v>
      </c>
      <c r="H3575" s="29"/>
      <c r="I3575" s="93" t="str">
        <f t="shared" si="1041"/>
        <v>Cancel</v>
      </c>
      <c r="J3575" s="188" t="s">
        <v>3415</v>
      </c>
      <c r="K3575" s="29" t="s">
        <v>3176</v>
      </c>
      <c r="L3575" s="17" t="s">
        <v>67</v>
      </c>
      <c r="M3575" s="22" t="s">
        <v>60</v>
      </c>
      <c r="N3575" s="22">
        <v>1</v>
      </c>
      <c r="O3575" s="22"/>
      <c r="P3575" s="33" t="str">
        <f t="shared" si="1052"/>
        <v>MAIN UNIT</v>
      </c>
      <c r="Q3575" s="13" t="s">
        <v>61</v>
      </c>
      <c r="R3575" s="22" t="s">
        <v>62</v>
      </c>
      <c r="S3575" s="22" t="s">
        <v>49</v>
      </c>
      <c r="T3575" s="22" t="s">
        <v>1071</v>
      </c>
      <c r="U3575" s="22" t="s">
        <v>2110</v>
      </c>
      <c r="V3575" s="22" t="s">
        <v>121</v>
      </c>
      <c r="W3575" s="22" t="s">
        <v>109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499582152.5142017</v>
      </c>
      <c r="AJ3575" s="27">
        <f t="shared" si="1045"/>
        <v>59520528.679470733</v>
      </c>
      <c r="AK3575" s="28">
        <f t="shared" si="1046"/>
        <v>0.11914062257814291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  <c r="AU3575" s="22" t="s">
        <v>3752</v>
      </c>
    </row>
    <row r="3576" spans="1:47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185</v>
      </c>
      <c r="G3576" s="152" t="s">
        <v>185</v>
      </c>
      <c r="H3576" s="29"/>
      <c r="I3576" s="93" t="str">
        <f t="shared" si="1041"/>
        <v>Cancel</v>
      </c>
      <c r="J3576" s="188" t="s">
        <v>3417</v>
      </c>
      <c r="K3576" s="29" t="s">
        <v>1783</v>
      </c>
      <c r="L3576" s="17" t="s">
        <v>92</v>
      </c>
      <c r="M3576" s="22" t="s">
        <v>60</v>
      </c>
      <c r="N3576" s="22">
        <v>1</v>
      </c>
      <c r="O3576" s="22"/>
      <c r="P3576" s="33" t="str">
        <f t="shared" si="1052"/>
        <v>MAIN UNIT</v>
      </c>
      <c r="Q3576" s="13" t="s">
        <v>61</v>
      </c>
      <c r="R3576" s="22" t="s">
        <v>62</v>
      </c>
      <c r="S3576" s="22" t="s">
        <v>49</v>
      </c>
      <c r="T3576" s="22" t="s">
        <v>78</v>
      </c>
      <c r="U3576" s="22" t="s">
        <v>78</v>
      </c>
      <c r="V3576" s="22" t="s">
        <v>80</v>
      </c>
      <c r="W3576" s="22" t="s">
        <v>109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499582152.5142017</v>
      </c>
      <c r="AJ3576" s="200">
        <f t="shared" si="1045"/>
        <v>59520528.679470733</v>
      </c>
      <c r="AK3576" s="201">
        <f t="shared" si="1046"/>
        <v>0.11914062257814291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  <c r="AU3576" s="22" t="s">
        <v>3751</v>
      </c>
    </row>
    <row r="3577" spans="1:47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185</v>
      </c>
      <c r="G3577" s="152" t="s">
        <v>185</v>
      </c>
      <c r="H3577" s="29"/>
      <c r="I3577" s="204" t="str">
        <f t="shared" si="1041"/>
        <v>Cancel</v>
      </c>
      <c r="J3577" s="188" t="s">
        <v>3417</v>
      </c>
      <c r="K3577" s="29" t="s">
        <v>1783</v>
      </c>
      <c r="L3577" s="17" t="s">
        <v>67</v>
      </c>
      <c r="M3577" s="22" t="s">
        <v>60</v>
      </c>
      <c r="N3577" s="22">
        <v>1</v>
      </c>
      <c r="O3577" s="22"/>
      <c r="P3577" s="33" t="str">
        <f t="shared" si="1052"/>
        <v>MAIN UNIT</v>
      </c>
      <c r="Q3577" s="13" t="s">
        <v>61</v>
      </c>
      <c r="R3577" s="22" t="s">
        <v>62</v>
      </c>
      <c r="S3577" s="22" t="s">
        <v>49</v>
      </c>
      <c r="T3577" s="22" t="s">
        <v>78</v>
      </c>
      <c r="U3577" s="22" t="s">
        <v>78</v>
      </c>
      <c r="V3577" s="22" t="s">
        <v>80</v>
      </c>
      <c r="W3577" s="22" t="s">
        <v>109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499582152.5142017</v>
      </c>
      <c r="AJ3577" s="200">
        <f t="shared" si="1045"/>
        <v>59520528.679470733</v>
      </c>
      <c r="AK3577" s="201">
        <f t="shared" si="1046"/>
        <v>0.11914062257814291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  <c r="AU3577" s="22" t="s">
        <v>3751</v>
      </c>
    </row>
    <row r="3578" spans="1:47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3172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43</v>
      </c>
      <c r="M3578" s="22" t="s">
        <v>43</v>
      </c>
      <c r="N3578" s="22">
        <v>0</v>
      </c>
      <c r="O3578" s="22"/>
      <c r="P3578" s="202" t="str">
        <f t="shared" si="1052"/>
        <v>C66 SERVICE/OTHERS</v>
      </c>
      <c r="Q3578" s="22" t="s">
        <v>45</v>
      </c>
      <c r="R3578" s="22" t="s">
        <v>45</v>
      </c>
      <c r="S3578" s="22" t="s">
        <v>51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5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  <c r="AU3578" s="22">
        <v>0</v>
      </c>
    </row>
    <row r="3579" spans="1:47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185</v>
      </c>
      <c r="G3579" s="23" t="s">
        <v>185</v>
      </c>
      <c r="H3579" s="29"/>
      <c r="I3579" s="93" t="str">
        <f t="shared" si="1041"/>
        <v>Cancel</v>
      </c>
      <c r="J3579" s="188" t="s">
        <v>3386</v>
      </c>
      <c r="K3579" s="29" t="s">
        <v>1348</v>
      </c>
      <c r="L3579" s="17" t="s">
        <v>92</v>
      </c>
      <c r="M3579" s="22" t="s">
        <v>60</v>
      </c>
      <c r="N3579" s="22">
        <v>1</v>
      </c>
      <c r="O3579" s="22"/>
      <c r="P3579" s="33" t="str">
        <f t="shared" si="1052"/>
        <v>MAIN UNIT</v>
      </c>
      <c r="Q3579" s="13" t="s">
        <v>61</v>
      </c>
      <c r="R3579" s="22" t="s">
        <v>62</v>
      </c>
      <c r="S3579" s="22" t="s">
        <v>49</v>
      </c>
      <c r="T3579" s="22" t="s">
        <v>78</v>
      </c>
      <c r="U3579" s="22" t="s">
        <v>396</v>
      </c>
      <c r="V3579" s="22" t="s">
        <v>131</v>
      </c>
      <c r="W3579" s="22" t="s">
        <v>109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499582152.5142017</v>
      </c>
      <c r="AJ3579" s="27">
        <f t="shared" si="1045"/>
        <v>59520528.679470733</v>
      </c>
      <c r="AK3579" s="28">
        <f t="shared" si="1046"/>
        <v>0.11914062257814291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  <c r="AU3579" s="22" t="s">
        <v>3751</v>
      </c>
    </row>
    <row r="3580" spans="1:47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185</v>
      </c>
      <c r="G3580" s="23" t="s">
        <v>185</v>
      </c>
      <c r="H3580" s="29"/>
      <c r="I3580" s="93" t="str">
        <f t="shared" si="1041"/>
        <v>Cancel</v>
      </c>
      <c r="J3580" s="188" t="s">
        <v>3386</v>
      </c>
      <c r="K3580" s="29" t="s">
        <v>1348</v>
      </c>
      <c r="L3580" s="17" t="s">
        <v>92</v>
      </c>
      <c r="M3580" s="22" t="s">
        <v>60</v>
      </c>
      <c r="N3580" s="22">
        <v>1</v>
      </c>
      <c r="O3580" s="22"/>
      <c r="P3580" s="33" t="str">
        <f t="shared" si="1052"/>
        <v>MAIN UNIT</v>
      </c>
      <c r="Q3580" s="13" t="s">
        <v>61</v>
      </c>
      <c r="R3580" s="22" t="s">
        <v>62</v>
      </c>
      <c r="S3580" s="22" t="s">
        <v>49</v>
      </c>
      <c r="T3580" s="22" t="s">
        <v>78</v>
      </c>
      <c r="U3580" s="22" t="s">
        <v>396</v>
      </c>
      <c r="V3580" s="22" t="s">
        <v>131</v>
      </c>
      <c r="W3580" s="22" t="s">
        <v>109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499582152.5142017</v>
      </c>
      <c r="AJ3580" s="27">
        <f t="shared" si="1045"/>
        <v>59520528.679470733</v>
      </c>
      <c r="AK3580" s="28">
        <f t="shared" si="1046"/>
        <v>0.11914062257814291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  <c r="AU3580" s="22" t="s">
        <v>3751</v>
      </c>
    </row>
    <row r="3581" spans="1:47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185</v>
      </c>
      <c r="G3581" s="23" t="s">
        <v>185</v>
      </c>
      <c r="H3581" s="29"/>
      <c r="I3581" s="93" t="str">
        <f t="shared" si="1041"/>
        <v>Cancel</v>
      </c>
      <c r="J3581" s="188" t="s">
        <v>3386</v>
      </c>
      <c r="K3581" s="29" t="s">
        <v>1348</v>
      </c>
      <c r="L3581" s="17" t="s">
        <v>92</v>
      </c>
      <c r="M3581" s="22" t="s">
        <v>60</v>
      </c>
      <c r="N3581" s="22">
        <v>1</v>
      </c>
      <c r="O3581" s="22"/>
      <c r="P3581" s="33" t="str">
        <f t="shared" si="1052"/>
        <v>MAIN UNIT</v>
      </c>
      <c r="Q3581" s="13" t="s">
        <v>61</v>
      </c>
      <c r="R3581" s="22" t="s">
        <v>62</v>
      </c>
      <c r="S3581" s="22" t="s">
        <v>49</v>
      </c>
      <c r="T3581" s="22" t="s">
        <v>78</v>
      </c>
      <c r="U3581" s="22" t="s">
        <v>396</v>
      </c>
      <c r="V3581" s="22" t="s">
        <v>131</v>
      </c>
      <c r="W3581" s="22" t="s">
        <v>109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499582152.5142017</v>
      </c>
      <c r="AJ3581" s="27">
        <f t="shared" si="1045"/>
        <v>59520528.679470733</v>
      </c>
      <c r="AK3581" s="28">
        <f t="shared" si="1046"/>
        <v>0.11914062257814291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  <c r="AU3581" s="22" t="s">
        <v>3751</v>
      </c>
    </row>
    <row r="3582" spans="1:47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185</v>
      </c>
      <c r="G3582" s="23" t="s">
        <v>185</v>
      </c>
      <c r="H3582" s="29"/>
      <c r="I3582" s="93" t="str">
        <f t="shared" si="1041"/>
        <v>Cancel</v>
      </c>
      <c r="J3582" s="188" t="s">
        <v>3386</v>
      </c>
      <c r="K3582" s="29" t="s">
        <v>1348</v>
      </c>
      <c r="L3582" s="17" t="s">
        <v>92</v>
      </c>
      <c r="M3582" s="22" t="s">
        <v>60</v>
      </c>
      <c r="N3582" s="22">
        <v>1</v>
      </c>
      <c r="O3582" s="22"/>
      <c r="P3582" s="33" t="str">
        <f t="shared" si="1052"/>
        <v>MAIN UNIT</v>
      </c>
      <c r="Q3582" s="13" t="s">
        <v>61</v>
      </c>
      <c r="R3582" s="22" t="s">
        <v>62</v>
      </c>
      <c r="S3582" s="22" t="s">
        <v>49</v>
      </c>
      <c r="T3582" s="22" t="s">
        <v>78</v>
      </c>
      <c r="U3582" s="22" t="s">
        <v>396</v>
      </c>
      <c r="V3582" s="22" t="s">
        <v>131</v>
      </c>
      <c r="W3582" s="22" t="s">
        <v>109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499582152.5142017</v>
      </c>
      <c r="AJ3582" s="27">
        <f t="shared" si="1045"/>
        <v>59520528.679470733</v>
      </c>
      <c r="AK3582" s="28">
        <f t="shared" si="1046"/>
        <v>0.11914062257814291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  <c r="AU3582" s="22" t="s">
        <v>3751</v>
      </c>
    </row>
    <row r="3583" spans="1:47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185</v>
      </c>
      <c r="G3583" s="23" t="s">
        <v>185</v>
      </c>
      <c r="H3583" s="29"/>
      <c r="I3583" s="93" t="str">
        <f t="shared" si="1041"/>
        <v>Cancel</v>
      </c>
      <c r="J3583" s="188" t="s">
        <v>3386</v>
      </c>
      <c r="K3583" s="29" t="s">
        <v>1348</v>
      </c>
      <c r="L3583" s="17" t="s">
        <v>67</v>
      </c>
      <c r="M3583" s="22" t="s">
        <v>60</v>
      </c>
      <c r="N3583" s="22">
        <v>1</v>
      </c>
      <c r="O3583" s="22"/>
      <c r="P3583" s="33" t="str">
        <f t="shared" si="1052"/>
        <v>MAIN UNIT</v>
      </c>
      <c r="Q3583" s="13" t="s">
        <v>61</v>
      </c>
      <c r="R3583" s="22" t="s">
        <v>62</v>
      </c>
      <c r="S3583" s="22" t="s">
        <v>49</v>
      </c>
      <c r="T3583" s="22" t="s">
        <v>78</v>
      </c>
      <c r="U3583" s="22" t="s">
        <v>396</v>
      </c>
      <c r="V3583" s="22" t="s">
        <v>131</v>
      </c>
      <c r="W3583" s="22" t="s">
        <v>109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499582152.5142017</v>
      </c>
      <c r="AJ3583" s="27">
        <f t="shared" si="1045"/>
        <v>59520528.679470733</v>
      </c>
      <c r="AK3583" s="28">
        <f t="shared" si="1046"/>
        <v>0.11914062257814291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  <c r="AU3583" s="22" t="s">
        <v>3751</v>
      </c>
    </row>
    <row r="3584" spans="1:47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185</v>
      </c>
      <c r="G3584" s="23" t="s">
        <v>185</v>
      </c>
      <c r="H3584" s="29"/>
      <c r="I3584" s="93" t="str">
        <f t="shared" si="1041"/>
        <v>Cancel</v>
      </c>
      <c r="J3584" s="188" t="s">
        <v>3386</v>
      </c>
      <c r="K3584" s="29" t="s">
        <v>1348</v>
      </c>
      <c r="L3584" s="17" t="s">
        <v>67</v>
      </c>
      <c r="M3584" s="22" t="s">
        <v>60</v>
      </c>
      <c r="N3584" s="22">
        <v>1</v>
      </c>
      <c r="O3584" s="22"/>
      <c r="P3584" s="33" t="str">
        <f t="shared" si="1052"/>
        <v>MAIN UNIT</v>
      </c>
      <c r="Q3584" s="13" t="s">
        <v>61</v>
      </c>
      <c r="R3584" s="22" t="s">
        <v>62</v>
      </c>
      <c r="S3584" s="22" t="s">
        <v>49</v>
      </c>
      <c r="T3584" s="22" t="s">
        <v>78</v>
      </c>
      <c r="U3584" s="22" t="s">
        <v>396</v>
      </c>
      <c r="V3584" s="22" t="s">
        <v>131</v>
      </c>
      <c r="W3584" s="22" t="s">
        <v>109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499582152.5142017</v>
      </c>
      <c r="AJ3584" s="27">
        <f t="shared" si="1045"/>
        <v>59520528.679470733</v>
      </c>
      <c r="AK3584" s="28">
        <f t="shared" si="1046"/>
        <v>0.11914062257814291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  <c r="AU3584" s="22" t="s">
        <v>3751</v>
      </c>
    </row>
    <row r="3585" spans="1:47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3172</v>
      </c>
      <c r="F3585" s="152" t="s">
        <v>2584</v>
      </c>
      <c r="G3585" s="152" t="s">
        <v>2584</v>
      </c>
      <c r="H3585" s="29"/>
      <c r="I3585" s="93" t="str">
        <f t="shared" si="1041"/>
        <v>TBA</v>
      </c>
      <c r="J3585" s="188" t="s">
        <v>3342</v>
      </c>
      <c r="K3585" s="29" t="s">
        <v>3341</v>
      </c>
      <c r="L3585" s="17" t="s">
        <v>92</v>
      </c>
      <c r="M3585" s="22" t="s">
        <v>60</v>
      </c>
      <c r="N3585" s="22">
        <v>1</v>
      </c>
      <c r="O3585" s="22"/>
      <c r="P3585" s="33" t="str">
        <f t="shared" si="1052"/>
        <v>MAIN UNIT</v>
      </c>
      <c r="Q3585" s="13" t="s">
        <v>61</v>
      </c>
      <c r="R3585" s="22" t="s">
        <v>62</v>
      </c>
      <c r="S3585" s="22" t="s">
        <v>49</v>
      </c>
      <c r="T3585" s="22" t="s">
        <v>78</v>
      </c>
      <c r="U3585" s="22" t="s">
        <v>78</v>
      </c>
      <c r="V3585" s="22" t="s">
        <v>112</v>
      </c>
      <c r="W3585" s="22" t="s">
        <v>109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  <c r="AU3585" s="22" t="s">
        <v>3751</v>
      </c>
    </row>
    <row r="3586" spans="1:47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3172</v>
      </c>
      <c r="F3586" s="152" t="s">
        <v>2584</v>
      </c>
      <c r="G3586" s="152" t="s">
        <v>2584</v>
      </c>
      <c r="H3586" s="29"/>
      <c r="I3586" s="93" t="str">
        <f t="shared" si="1041"/>
        <v>TBA</v>
      </c>
      <c r="J3586" s="188" t="s">
        <v>3342</v>
      </c>
      <c r="K3586" s="29" t="s">
        <v>3341</v>
      </c>
      <c r="L3586" s="17" t="s">
        <v>92</v>
      </c>
      <c r="M3586" s="22" t="s">
        <v>60</v>
      </c>
      <c r="N3586" s="22">
        <v>1</v>
      </c>
      <c r="O3586" s="22"/>
      <c r="P3586" s="33" t="str">
        <f t="shared" si="1052"/>
        <v>MAIN UNIT</v>
      </c>
      <c r="Q3586" s="13" t="s">
        <v>61</v>
      </c>
      <c r="R3586" s="22" t="s">
        <v>62</v>
      </c>
      <c r="S3586" s="22" t="s">
        <v>49</v>
      </c>
      <c r="T3586" s="22" t="s">
        <v>78</v>
      </c>
      <c r="U3586" s="22" t="s">
        <v>78</v>
      </c>
      <c r="V3586" s="22" t="s">
        <v>112</v>
      </c>
      <c r="W3586" s="22" t="s">
        <v>109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  <c r="AU3586" s="22" t="s">
        <v>3751</v>
      </c>
    </row>
    <row r="3587" spans="1:47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3172</v>
      </c>
      <c r="F3587" s="152" t="s">
        <v>2584</v>
      </c>
      <c r="G3587" s="152" t="s">
        <v>2584</v>
      </c>
      <c r="H3587" s="29"/>
      <c r="I3587" s="93" t="str">
        <f t="shared" si="1041"/>
        <v>TBA</v>
      </c>
      <c r="J3587" s="188" t="s">
        <v>3342</v>
      </c>
      <c r="K3587" s="29" t="s">
        <v>3341</v>
      </c>
      <c r="L3587" s="17" t="s">
        <v>92</v>
      </c>
      <c r="M3587" s="22" t="s">
        <v>60</v>
      </c>
      <c r="N3587" s="22">
        <v>1</v>
      </c>
      <c r="O3587" s="22"/>
      <c r="P3587" s="33" t="str">
        <f t="shared" si="1052"/>
        <v>MAIN UNIT</v>
      </c>
      <c r="Q3587" s="13" t="s">
        <v>61</v>
      </c>
      <c r="R3587" s="22" t="s">
        <v>62</v>
      </c>
      <c r="S3587" s="22" t="s">
        <v>49</v>
      </c>
      <c r="T3587" s="22" t="s">
        <v>78</v>
      </c>
      <c r="U3587" s="22" t="s">
        <v>78</v>
      </c>
      <c r="V3587" s="22" t="s">
        <v>112</v>
      </c>
      <c r="W3587" s="22" t="s">
        <v>109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  <c r="AU3587" s="22" t="s">
        <v>3751</v>
      </c>
    </row>
    <row r="3588" spans="1:47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3172</v>
      </c>
      <c r="F3588" s="152" t="s">
        <v>2584</v>
      </c>
      <c r="G3588" s="152" t="s">
        <v>2584</v>
      </c>
      <c r="H3588" s="29"/>
      <c r="I3588" s="93" t="str">
        <f t="shared" si="1041"/>
        <v>TBA</v>
      </c>
      <c r="J3588" s="188" t="s">
        <v>3342</v>
      </c>
      <c r="K3588" s="29" t="s">
        <v>3341</v>
      </c>
      <c r="L3588" s="17" t="s">
        <v>92</v>
      </c>
      <c r="M3588" s="22" t="s">
        <v>60</v>
      </c>
      <c r="N3588" s="22">
        <v>1</v>
      </c>
      <c r="O3588" s="22"/>
      <c r="P3588" s="33" t="str">
        <f t="shared" si="1052"/>
        <v>MAIN UNIT</v>
      </c>
      <c r="Q3588" s="13" t="s">
        <v>61</v>
      </c>
      <c r="R3588" s="22" t="s">
        <v>62</v>
      </c>
      <c r="S3588" s="22" t="s">
        <v>49</v>
      </c>
      <c r="T3588" s="22" t="s">
        <v>78</v>
      </c>
      <c r="U3588" s="22" t="s">
        <v>78</v>
      </c>
      <c r="V3588" s="22" t="s">
        <v>112</v>
      </c>
      <c r="W3588" s="22" t="s">
        <v>109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  <c r="AU3588" s="22" t="s">
        <v>3751</v>
      </c>
    </row>
    <row r="3589" spans="1:47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3172</v>
      </c>
      <c r="F3589" s="152" t="s">
        <v>2584</v>
      </c>
      <c r="G3589" s="152" t="s">
        <v>2584</v>
      </c>
      <c r="H3589" s="29"/>
      <c r="I3589" s="93" t="str">
        <f t="shared" si="1041"/>
        <v>TBA</v>
      </c>
      <c r="J3589" s="188" t="s">
        <v>3342</v>
      </c>
      <c r="K3589" s="29" t="s">
        <v>3341</v>
      </c>
      <c r="L3589" s="17" t="s">
        <v>92</v>
      </c>
      <c r="M3589" s="22" t="s">
        <v>60</v>
      </c>
      <c r="N3589" s="22">
        <v>1</v>
      </c>
      <c r="O3589" s="22"/>
      <c r="P3589" s="33" t="str">
        <f t="shared" si="1052"/>
        <v>MAIN UNIT</v>
      </c>
      <c r="Q3589" s="13" t="s">
        <v>61</v>
      </c>
      <c r="R3589" s="22" t="s">
        <v>62</v>
      </c>
      <c r="S3589" s="22" t="s">
        <v>49</v>
      </c>
      <c r="T3589" s="22" t="s">
        <v>78</v>
      </c>
      <c r="U3589" s="22" t="s">
        <v>78</v>
      </c>
      <c r="V3589" s="22" t="s">
        <v>112</v>
      </c>
      <c r="W3589" s="22" t="s">
        <v>109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  <c r="AU3589" s="22" t="s">
        <v>3751</v>
      </c>
    </row>
    <row r="3590" spans="1:47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3172</v>
      </c>
      <c r="F3590" s="152" t="s">
        <v>2584</v>
      </c>
      <c r="G3590" s="152" t="s">
        <v>2584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3342</v>
      </c>
      <c r="K3590" s="29" t="s">
        <v>3341</v>
      </c>
      <c r="L3590" s="17" t="s">
        <v>92</v>
      </c>
      <c r="M3590" s="22" t="s">
        <v>60</v>
      </c>
      <c r="N3590" s="22">
        <v>1</v>
      </c>
      <c r="O3590" s="22"/>
      <c r="P3590" s="33" t="str">
        <f t="shared" si="1052"/>
        <v>MAIN UNIT</v>
      </c>
      <c r="Q3590" s="13" t="s">
        <v>61</v>
      </c>
      <c r="R3590" s="22" t="s">
        <v>62</v>
      </c>
      <c r="S3590" s="22" t="s">
        <v>49</v>
      </c>
      <c r="T3590" s="22" t="s">
        <v>78</v>
      </c>
      <c r="U3590" s="22" t="s">
        <v>78</v>
      </c>
      <c r="V3590" s="22" t="s">
        <v>112</v>
      </c>
      <c r="W3590" s="22" t="s">
        <v>109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  <c r="AU3590" s="22" t="s">
        <v>3751</v>
      </c>
    </row>
    <row r="3591" spans="1:47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3172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43</v>
      </c>
      <c r="M3591" s="22" t="s">
        <v>43</v>
      </c>
      <c r="N3591" s="22">
        <v>0</v>
      </c>
      <c r="O3591" s="22"/>
      <c r="P3591" s="202" t="str">
        <f t="shared" si="1052"/>
        <v>C66 SERVICE/OTHERS</v>
      </c>
      <c r="Q3591" s="22" t="s">
        <v>45</v>
      </c>
      <c r="R3591" s="22" t="s">
        <v>45</v>
      </c>
      <c r="S3591" s="22" t="s">
        <v>50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5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  <c r="AU3591" s="22">
        <v>0</v>
      </c>
    </row>
    <row r="3592" spans="1:47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3172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43</v>
      </c>
      <c r="M3592" s="22" t="s">
        <v>43</v>
      </c>
      <c r="N3592" s="22">
        <v>0</v>
      </c>
      <c r="O3592" s="22"/>
      <c r="P3592" s="202" t="str">
        <f t="shared" si="1052"/>
        <v>C66 SERVICE/OTHERS</v>
      </c>
      <c r="Q3592" s="22" t="s">
        <v>45</v>
      </c>
      <c r="R3592" s="22" t="s">
        <v>45</v>
      </c>
      <c r="S3592" s="22" t="s">
        <v>49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5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  <c r="AU3592" s="22">
        <v>0</v>
      </c>
    </row>
    <row r="3593" spans="1:47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3172</v>
      </c>
      <c r="F3593" s="152" t="s">
        <v>2584</v>
      </c>
      <c r="G3593" s="152" t="s">
        <v>2584</v>
      </c>
      <c r="H3593" s="29"/>
      <c r="I3593" s="93" t="str">
        <f t="shared" si="1064"/>
        <v>TBA</v>
      </c>
      <c r="J3593" s="188" t="s">
        <v>3342</v>
      </c>
      <c r="K3593" s="29" t="s">
        <v>3341</v>
      </c>
      <c r="L3593" s="17" t="s">
        <v>67</v>
      </c>
      <c r="M3593" s="22" t="s">
        <v>60</v>
      </c>
      <c r="N3593" s="22">
        <v>1</v>
      </c>
      <c r="O3593" s="22"/>
      <c r="P3593" s="33" t="str">
        <f t="shared" si="1052"/>
        <v>MAIN UNIT</v>
      </c>
      <c r="Q3593" s="13" t="s">
        <v>61</v>
      </c>
      <c r="R3593" s="22" t="s">
        <v>62</v>
      </c>
      <c r="S3593" s="22" t="s">
        <v>49</v>
      </c>
      <c r="T3593" s="22" t="s">
        <v>78</v>
      </c>
      <c r="U3593" s="22" t="s">
        <v>78</v>
      </c>
      <c r="V3593" s="22" t="s">
        <v>112</v>
      </c>
      <c r="W3593" s="22" t="s">
        <v>109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  <c r="AU3593" s="22" t="s">
        <v>3751</v>
      </c>
    </row>
    <row r="3594" spans="1:47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3172</v>
      </c>
      <c r="F3594" s="152" t="s">
        <v>2584</v>
      </c>
      <c r="G3594" s="152" t="s">
        <v>2584</v>
      </c>
      <c r="H3594" s="29"/>
      <c r="I3594" s="93" t="str">
        <f t="shared" si="1064"/>
        <v>TBA</v>
      </c>
      <c r="J3594" s="188" t="s">
        <v>3342</v>
      </c>
      <c r="K3594" s="29" t="s">
        <v>3341</v>
      </c>
      <c r="L3594" s="17" t="s">
        <v>67</v>
      </c>
      <c r="M3594" s="22" t="s">
        <v>60</v>
      </c>
      <c r="N3594" s="22">
        <v>1</v>
      </c>
      <c r="O3594" s="22"/>
      <c r="P3594" s="33" t="str">
        <f t="shared" si="1052"/>
        <v>MAIN UNIT</v>
      </c>
      <c r="Q3594" s="13" t="s">
        <v>61</v>
      </c>
      <c r="R3594" s="22" t="s">
        <v>62</v>
      </c>
      <c r="S3594" s="22" t="s">
        <v>49</v>
      </c>
      <c r="T3594" s="22" t="s">
        <v>78</v>
      </c>
      <c r="U3594" s="22" t="s">
        <v>78</v>
      </c>
      <c r="V3594" s="22" t="s">
        <v>112</v>
      </c>
      <c r="W3594" s="22" t="s">
        <v>109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  <c r="AU3594" s="22" t="s">
        <v>3751</v>
      </c>
    </row>
    <row r="3595" spans="1:47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3172</v>
      </c>
      <c r="F3595" s="152" t="s">
        <v>2584</v>
      </c>
      <c r="G3595" s="152" t="s">
        <v>2584</v>
      </c>
      <c r="H3595" s="29"/>
      <c r="I3595" s="93" t="str">
        <f t="shared" si="1064"/>
        <v>TBA</v>
      </c>
      <c r="J3595" s="188" t="s">
        <v>3342</v>
      </c>
      <c r="K3595" s="29" t="s">
        <v>3341</v>
      </c>
      <c r="L3595" s="17" t="s">
        <v>67</v>
      </c>
      <c r="M3595" s="22" t="s">
        <v>60</v>
      </c>
      <c r="N3595" s="22">
        <v>1</v>
      </c>
      <c r="O3595" s="22"/>
      <c r="P3595" s="33" t="str">
        <f t="shared" si="1052"/>
        <v>MAIN UNIT</v>
      </c>
      <c r="Q3595" s="13" t="s">
        <v>61</v>
      </c>
      <c r="R3595" s="22" t="s">
        <v>62</v>
      </c>
      <c r="S3595" s="22" t="s">
        <v>49</v>
      </c>
      <c r="T3595" s="22" t="s">
        <v>78</v>
      </c>
      <c r="U3595" s="22" t="s">
        <v>78</v>
      </c>
      <c r="V3595" s="22" t="s">
        <v>112</v>
      </c>
      <c r="W3595" s="22" t="s">
        <v>109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  <c r="AU3595" s="22" t="s">
        <v>3751</v>
      </c>
    </row>
    <row r="3596" spans="1:47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3172</v>
      </c>
      <c r="F3596" s="152" t="s">
        <v>2584</v>
      </c>
      <c r="G3596" s="152" t="s">
        <v>2584</v>
      </c>
      <c r="H3596" s="29"/>
      <c r="I3596" s="93" t="str">
        <f t="shared" si="1064"/>
        <v>TBA</v>
      </c>
      <c r="J3596" s="188" t="s">
        <v>3342</v>
      </c>
      <c r="K3596" s="29" t="s">
        <v>3341</v>
      </c>
      <c r="L3596" s="17" t="s">
        <v>67</v>
      </c>
      <c r="M3596" s="22" t="s">
        <v>60</v>
      </c>
      <c r="N3596" s="22">
        <v>1</v>
      </c>
      <c r="O3596" s="22"/>
      <c r="P3596" s="33" t="str">
        <f t="shared" si="1052"/>
        <v>MAIN UNIT</v>
      </c>
      <c r="Q3596" s="13" t="s">
        <v>61</v>
      </c>
      <c r="R3596" s="22" t="s">
        <v>62</v>
      </c>
      <c r="S3596" s="22" t="s">
        <v>49</v>
      </c>
      <c r="T3596" s="22" t="s">
        <v>78</v>
      </c>
      <c r="U3596" s="22" t="s">
        <v>78</v>
      </c>
      <c r="V3596" s="22" t="s">
        <v>112</v>
      </c>
      <c r="W3596" s="22" t="s">
        <v>109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  <c r="AU3596" s="22" t="s">
        <v>3751</v>
      </c>
    </row>
    <row r="3597" spans="1:47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3172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3456</v>
      </c>
      <c r="K3597" s="29" t="s">
        <v>3457</v>
      </c>
      <c r="L3597" s="17" t="s">
        <v>92</v>
      </c>
      <c r="M3597" s="22" t="s">
        <v>60</v>
      </c>
      <c r="N3597" s="22">
        <v>1</v>
      </c>
      <c r="O3597" s="22"/>
      <c r="P3597" s="33" t="str">
        <f t="shared" si="1052"/>
        <v>MAIN UNIT</v>
      </c>
      <c r="Q3597" s="22" t="s">
        <v>68</v>
      </c>
      <c r="R3597" s="22" t="s">
        <v>62</v>
      </c>
      <c r="S3597" s="22" t="s">
        <v>49</v>
      </c>
      <c r="T3597" s="22" t="s">
        <v>78</v>
      </c>
      <c r="U3597" s="22" t="s">
        <v>78</v>
      </c>
      <c r="V3597" s="22" t="s">
        <v>131</v>
      </c>
      <c r="W3597" s="22" t="s">
        <v>109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  <c r="AU3597" s="22" t="s">
        <v>3752</v>
      </c>
    </row>
    <row r="3598" spans="1:47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3172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3456</v>
      </c>
      <c r="K3598" s="29" t="s">
        <v>3457</v>
      </c>
      <c r="L3598" s="17" t="s">
        <v>92</v>
      </c>
      <c r="M3598" s="22" t="s">
        <v>60</v>
      </c>
      <c r="N3598" s="22">
        <v>1</v>
      </c>
      <c r="O3598" s="22"/>
      <c r="P3598" s="33" t="str">
        <f t="shared" si="1052"/>
        <v>MAIN UNIT</v>
      </c>
      <c r="Q3598" s="22" t="s">
        <v>68</v>
      </c>
      <c r="R3598" s="22" t="s">
        <v>62</v>
      </c>
      <c r="S3598" s="22" t="s">
        <v>49</v>
      </c>
      <c r="T3598" s="22" t="s">
        <v>78</v>
      </c>
      <c r="U3598" s="22" t="s">
        <v>78</v>
      </c>
      <c r="V3598" s="22" t="s">
        <v>131</v>
      </c>
      <c r="W3598" s="22" t="s">
        <v>109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  <c r="AU3598" s="22" t="s">
        <v>3752</v>
      </c>
    </row>
    <row r="3599" spans="1:47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3172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3456</v>
      </c>
      <c r="K3599" s="29" t="s">
        <v>3457</v>
      </c>
      <c r="L3599" s="17" t="s">
        <v>67</v>
      </c>
      <c r="M3599" s="22" t="s">
        <v>60</v>
      </c>
      <c r="N3599" s="22">
        <v>1</v>
      </c>
      <c r="O3599" s="22"/>
      <c r="P3599" s="33" t="str">
        <f t="shared" si="1052"/>
        <v>MAIN UNIT</v>
      </c>
      <c r="Q3599" s="22" t="s">
        <v>68</v>
      </c>
      <c r="R3599" s="22" t="s">
        <v>62</v>
      </c>
      <c r="S3599" s="22" t="s">
        <v>49</v>
      </c>
      <c r="T3599" s="22" t="s">
        <v>78</v>
      </c>
      <c r="U3599" s="22" t="s">
        <v>78</v>
      </c>
      <c r="V3599" s="22" t="s">
        <v>131</v>
      </c>
      <c r="W3599" s="22" t="s">
        <v>109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  <c r="AU3599" s="22" t="s">
        <v>3752</v>
      </c>
    </row>
    <row r="3600" spans="1:47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3172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3456</v>
      </c>
      <c r="K3600" s="29" t="s">
        <v>3457</v>
      </c>
      <c r="L3600" s="17" t="s">
        <v>67</v>
      </c>
      <c r="M3600" s="22" t="s">
        <v>60</v>
      </c>
      <c r="N3600" s="22">
        <v>1</v>
      </c>
      <c r="O3600" s="22"/>
      <c r="P3600" s="33" t="str">
        <f t="shared" si="1052"/>
        <v>MAIN UNIT</v>
      </c>
      <c r="Q3600" s="22" t="s">
        <v>68</v>
      </c>
      <c r="R3600" s="22" t="s">
        <v>62</v>
      </c>
      <c r="S3600" s="22" t="s">
        <v>49</v>
      </c>
      <c r="T3600" s="22" t="s">
        <v>78</v>
      </c>
      <c r="U3600" s="22" t="s">
        <v>78</v>
      </c>
      <c r="V3600" s="22" t="s">
        <v>131</v>
      </c>
      <c r="W3600" s="22" t="s">
        <v>109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  <c r="AU3600" s="22" t="s">
        <v>3752</v>
      </c>
    </row>
    <row r="3601" spans="1:47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3172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3436</v>
      </c>
      <c r="K3601" s="29" t="s">
        <v>999</v>
      </c>
      <c r="L3601" s="17" t="s">
        <v>2620</v>
      </c>
      <c r="M3601" s="22" t="s">
        <v>60</v>
      </c>
      <c r="N3601" s="22">
        <v>1</v>
      </c>
      <c r="O3601" s="22"/>
      <c r="P3601" s="33" t="str">
        <f t="shared" si="1052"/>
        <v>MAIN UNIT</v>
      </c>
      <c r="Q3601" s="22" t="s">
        <v>61</v>
      </c>
      <c r="R3601" s="22" t="s">
        <v>2055</v>
      </c>
      <c r="S3601" s="22" t="s">
        <v>49</v>
      </c>
      <c r="T3601" s="22" t="s">
        <v>78</v>
      </c>
      <c r="U3601" s="22" t="s">
        <v>78</v>
      </c>
      <c r="V3601" s="22" t="s">
        <v>311</v>
      </c>
      <c r="W3601" s="22" t="s">
        <v>109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  <c r="AU3601" s="22" t="s">
        <v>3751</v>
      </c>
    </row>
    <row r="3602" spans="1:47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185</v>
      </c>
      <c r="G3602" s="152" t="s">
        <v>185</v>
      </c>
      <c r="H3602" s="29"/>
      <c r="I3602" s="93" t="str">
        <f t="shared" si="1064"/>
        <v>Cancel</v>
      </c>
      <c r="J3602" s="188" t="s">
        <v>3173</v>
      </c>
      <c r="K3602" s="29" t="s">
        <v>3174</v>
      </c>
      <c r="L3602" s="17" t="s">
        <v>92</v>
      </c>
      <c r="M3602" s="22" t="s">
        <v>60</v>
      </c>
      <c r="N3602" s="22">
        <v>1</v>
      </c>
      <c r="O3602" s="22"/>
      <c r="P3602" s="33" t="str">
        <f t="shared" si="1052"/>
        <v>MAIN UNIT</v>
      </c>
      <c r="Q3602" s="13" t="s">
        <v>68</v>
      </c>
      <c r="R3602" s="22" t="s">
        <v>62</v>
      </c>
      <c r="S3602" s="22" t="s">
        <v>49</v>
      </c>
      <c r="T3602" s="22" t="s">
        <v>1071</v>
      </c>
      <c r="U3602" s="22" t="s">
        <v>2110</v>
      </c>
      <c r="V3602" s="22" t="s">
        <v>121</v>
      </c>
      <c r="W3602" s="22" t="s">
        <v>64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499582152.5142017</v>
      </c>
      <c r="AJ3602" s="27">
        <f t="shared" si="1068"/>
        <v>59520528.679470733</v>
      </c>
      <c r="AK3602" s="28">
        <f t="shared" si="1069"/>
        <v>0.11914062257814291</v>
      </c>
      <c r="AL3602" s="24"/>
      <c r="AM3602" s="24"/>
      <c r="AN3602" s="24"/>
      <c r="AO3602" s="24"/>
      <c r="AP3602" s="95" t="str">
        <f t="shared" si="1070"/>
        <v>CancelCancel</v>
      </c>
      <c r="AQ3602" s="203" t="str">
        <f t="shared" si="1071"/>
        <v>CancelCancelRMB</v>
      </c>
      <c r="AR3602" s="206" t="str">
        <f t="shared" si="1072"/>
        <v>YAMAHA_Mounter</v>
      </c>
      <c r="AS3602" s="22" t="str">
        <f t="shared" si="1073"/>
        <v/>
      </c>
      <c r="AT3602" s="24" t="str">
        <f t="shared" si="1074"/>
        <v/>
      </c>
      <c r="AU3602" s="22" t="s">
        <v>3757</v>
      </c>
    </row>
    <row r="3603" spans="1:47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3172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3436</v>
      </c>
      <c r="K3603" s="29" t="s">
        <v>999</v>
      </c>
      <c r="L3603" s="17" t="s">
        <v>2620</v>
      </c>
      <c r="M3603" s="22" t="s">
        <v>60</v>
      </c>
      <c r="N3603" s="22">
        <v>1</v>
      </c>
      <c r="O3603" s="22"/>
      <c r="P3603" s="33" t="str">
        <f t="shared" si="1052"/>
        <v>MAIN UNIT</v>
      </c>
      <c r="Q3603" s="22" t="s">
        <v>61</v>
      </c>
      <c r="R3603" s="22" t="s">
        <v>2055</v>
      </c>
      <c r="S3603" s="22" t="s">
        <v>49</v>
      </c>
      <c r="T3603" s="22" t="s">
        <v>78</v>
      </c>
      <c r="U3603" s="22" t="s">
        <v>78</v>
      </c>
      <c r="V3603" s="22" t="s">
        <v>311</v>
      </c>
      <c r="W3603" s="22" t="s">
        <v>109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  <c r="AU3603" s="22" t="s">
        <v>3751</v>
      </c>
    </row>
    <row r="3604" spans="1:47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3172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3436</v>
      </c>
      <c r="K3604" s="29" t="s">
        <v>999</v>
      </c>
      <c r="L3604" s="17" t="s">
        <v>2620</v>
      </c>
      <c r="M3604" s="22" t="s">
        <v>60</v>
      </c>
      <c r="N3604" s="22">
        <v>1</v>
      </c>
      <c r="O3604" s="22"/>
      <c r="P3604" s="33" t="str">
        <f t="shared" si="1052"/>
        <v>MAIN UNIT</v>
      </c>
      <c r="Q3604" s="22" t="s">
        <v>61</v>
      </c>
      <c r="R3604" s="22" t="s">
        <v>2055</v>
      </c>
      <c r="S3604" s="22" t="s">
        <v>49</v>
      </c>
      <c r="T3604" s="22" t="s">
        <v>78</v>
      </c>
      <c r="U3604" s="22" t="s">
        <v>78</v>
      </c>
      <c r="V3604" s="22" t="s">
        <v>311</v>
      </c>
      <c r="W3604" s="22" t="s">
        <v>109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  <c r="AU3604" s="22" t="s">
        <v>3751</v>
      </c>
    </row>
    <row r="3605" spans="1:47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3172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3446</v>
      </c>
      <c r="K3605" s="29" t="s">
        <v>3447</v>
      </c>
      <c r="L3605" s="17" t="s">
        <v>92</v>
      </c>
      <c r="M3605" s="22" t="s">
        <v>60</v>
      </c>
      <c r="N3605" s="22">
        <v>1</v>
      </c>
      <c r="O3605" s="22"/>
      <c r="P3605" s="33" t="str">
        <f t="shared" si="1052"/>
        <v>MAIN UNIT</v>
      </c>
      <c r="Q3605" s="22" t="s">
        <v>61</v>
      </c>
      <c r="R3605" s="22" t="s">
        <v>62</v>
      </c>
      <c r="S3605" s="22" t="s">
        <v>49</v>
      </c>
      <c r="T3605" s="22" t="s">
        <v>78</v>
      </c>
      <c r="U3605" s="22" t="s">
        <v>78</v>
      </c>
      <c r="V3605" s="22" t="s">
        <v>126</v>
      </c>
      <c r="W3605" s="22" t="s">
        <v>109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  <c r="AU3605" s="22" t="s">
        <v>3752</v>
      </c>
    </row>
    <row r="3606" spans="1:47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3172</v>
      </c>
      <c r="F3606" s="152" t="s">
        <v>185</v>
      </c>
      <c r="G3606" s="152" t="s">
        <v>185</v>
      </c>
      <c r="H3606" s="29"/>
      <c r="I3606" s="204" t="str">
        <f t="shared" si="1064"/>
        <v>Cancel</v>
      </c>
      <c r="J3606" s="188" t="s">
        <v>3463</v>
      </c>
      <c r="K3606" s="29" t="s">
        <v>3464</v>
      </c>
      <c r="L3606" s="17" t="s">
        <v>92</v>
      </c>
      <c r="M3606" s="22" t="s">
        <v>60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68</v>
      </c>
      <c r="R3606" s="22" t="s">
        <v>62</v>
      </c>
      <c r="S3606" s="22" t="s">
        <v>49</v>
      </c>
      <c r="T3606" s="22" t="s">
        <v>78</v>
      </c>
      <c r="U3606" s="22" t="s">
        <v>396</v>
      </c>
      <c r="V3606" s="22" t="s">
        <v>2011</v>
      </c>
      <c r="W3606" s="22" t="s">
        <v>109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4327756</v>
      </c>
      <c r="AJ3606" s="200">
        <f t="shared" si="1068"/>
        <v>519330.72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  <c r="AU3606" s="22" t="s">
        <v>3751</v>
      </c>
    </row>
    <row r="3607" spans="1:47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3172</v>
      </c>
      <c r="F3607" s="152" t="s">
        <v>185</v>
      </c>
      <c r="G3607" s="152" t="s">
        <v>185</v>
      </c>
      <c r="H3607" s="29"/>
      <c r="I3607" s="204" t="str">
        <f t="shared" si="1064"/>
        <v>Cancel</v>
      </c>
      <c r="J3607" s="188" t="s">
        <v>3463</v>
      </c>
      <c r="K3607" s="29" t="s">
        <v>3464</v>
      </c>
      <c r="L3607" s="17" t="s">
        <v>92</v>
      </c>
      <c r="M3607" s="22" t="s">
        <v>60</v>
      </c>
      <c r="N3607" s="22">
        <v>1</v>
      </c>
      <c r="O3607" s="22"/>
      <c r="P3607" s="33" t="str">
        <f t="shared" si="1077"/>
        <v>MAIN UNIT</v>
      </c>
      <c r="Q3607" s="22" t="s">
        <v>68</v>
      </c>
      <c r="R3607" s="22" t="s">
        <v>62</v>
      </c>
      <c r="S3607" s="22" t="s">
        <v>49</v>
      </c>
      <c r="T3607" s="22" t="s">
        <v>78</v>
      </c>
      <c r="U3607" s="22" t="s">
        <v>396</v>
      </c>
      <c r="V3607" s="22" t="s">
        <v>2011</v>
      </c>
      <c r="W3607" s="22" t="s">
        <v>109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4327756</v>
      </c>
      <c r="AJ3607" s="200">
        <f t="shared" si="1068"/>
        <v>519330.72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  <c r="AU3607" s="22" t="s">
        <v>3751</v>
      </c>
    </row>
    <row r="3608" spans="1:47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3172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3439</v>
      </c>
      <c r="K3608" s="29" t="s">
        <v>2561</v>
      </c>
      <c r="L3608" s="17" t="s">
        <v>67</v>
      </c>
      <c r="M3608" s="22" t="s">
        <v>60</v>
      </c>
      <c r="N3608" s="22">
        <v>1</v>
      </c>
      <c r="O3608" s="22"/>
      <c r="P3608" s="33" t="str">
        <f t="shared" si="1077"/>
        <v>MAIN UNIT</v>
      </c>
      <c r="Q3608" s="22" t="s">
        <v>61</v>
      </c>
      <c r="R3608" s="22" t="s">
        <v>62</v>
      </c>
      <c r="S3608" s="22" t="s">
        <v>50</v>
      </c>
      <c r="T3608" s="22" t="s">
        <v>325</v>
      </c>
      <c r="U3608" s="22" t="s">
        <v>70</v>
      </c>
      <c r="V3608" s="22" t="s">
        <v>1010</v>
      </c>
      <c r="W3608" s="22" t="s">
        <v>64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  <c r="AU3608" s="22" t="s">
        <v>3240</v>
      </c>
    </row>
    <row r="3609" spans="1:47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3172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3440</v>
      </c>
      <c r="K3609" s="29" t="s">
        <v>3442</v>
      </c>
      <c r="L3609" s="17" t="s">
        <v>67</v>
      </c>
      <c r="M3609" s="22" t="s">
        <v>60</v>
      </c>
      <c r="N3609" s="22">
        <v>1</v>
      </c>
      <c r="O3609" s="22"/>
      <c r="P3609" s="33" t="str">
        <f t="shared" si="1077"/>
        <v>MAIN UNIT</v>
      </c>
      <c r="Q3609" s="22" t="s">
        <v>68</v>
      </c>
      <c r="R3609" s="22" t="s">
        <v>62</v>
      </c>
      <c r="S3609" s="22" t="s">
        <v>50</v>
      </c>
      <c r="T3609" s="22" t="s">
        <v>325</v>
      </c>
      <c r="U3609" s="22" t="s">
        <v>70</v>
      </c>
      <c r="V3609" s="22" t="s">
        <v>1010</v>
      </c>
      <c r="W3609" s="22" t="s">
        <v>64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  <c r="AU3609" s="22" t="s">
        <v>3240</v>
      </c>
    </row>
    <row r="3610" spans="1:47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3172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3434</v>
      </c>
      <c r="K3610" s="29" t="s">
        <v>3435</v>
      </c>
      <c r="L3610" s="17" t="s">
        <v>67</v>
      </c>
      <c r="M3610" s="22" t="s">
        <v>60</v>
      </c>
      <c r="N3610" s="22">
        <v>1</v>
      </c>
      <c r="O3610" s="22"/>
      <c r="P3610" s="33" t="str">
        <f t="shared" si="1077"/>
        <v>MAIN UNIT</v>
      </c>
      <c r="Q3610" s="22" t="s">
        <v>61</v>
      </c>
      <c r="R3610" s="22" t="s">
        <v>62</v>
      </c>
      <c r="S3610" s="22" t="s">
        <v>49</v>
      </c>
      <c r="T3610" s="22" t="s">
        <v>78</v>
      </c>
      <c r="U3610" s="22" t="s">
        <v>78</v>
      </c>
      <c r="V3610" s="22" t="s">
        <v>311</v>
      </c>
      <c r="W3610" s="22" t="s">
        <v>109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  <c r="AU3610" s="22" t="s">
        <v>3751</v>
      </c>
    </row>
    <row r="3611" spans="1:47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3466</v>
      </c>
      <c r="K3611" s="29" t="s">
        <v>3467</v>
      </c>
      <c r="L3611" s="17" t="s">
        <v>67</v>
      </c>
      <c r="M3611" s="22" t="s">
        <v>60</v>
      </c>
      <c r="N3611" s="22">
        <v>1</v>
      </c>
      <c r="O3611" s="22"/>
      <c r="P3611" s="33" t="str">
        <f t="shared" si="1077"/>
        <v>MAIN UNIT</v>
      </c>
      <c r="Q3611" s="22" t="s">
        <v>68</v>
      </c>
      <c r="R3611" s="22" t="s">
        <v>62</v>
      </c>
      <c r="S3611" s="22" t="s">
        <v>51</v>
      </c>
      <c r="T3611" s="22" t="s">
        <v>3468</v>
      </c>
      <c r="U3611" s="22" t="s">
        <v>149</v>
      </c>
      <c r="V3611" s="22" t="s">
        <v>134</v>
      </c>
      <c r="W3611" s="22" t="s">
        <v>64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2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  <c r="AU3611" s="22" t="s">
        <v>3240</v>
      </c>
    </row>
    <row r="3612" spans="1:47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3474</v>
      </c>
      <c r="K3612" s="29" t="s">
        <v>1511</v>
      </c>
      <c r="L3612" s="17" t="s">
        <v>67</v>
      </c>
      <c r="M3612" s="13" t="s">
        <v>60</v>
      </c>
      <c r="N3612" s="13">
        <v>1</v>
      </c>
      <c r="O3612" s="22"/>
      <c r="P3612" s="33" t="str">
        <f t="shared" si="1077"/>
        <v>MAIN UNIT</v>
      </c>
      <c r="Q3612" s="22" t="s">
        <v>61</v>
      </c>
      <c r="R3612" s="22" t="s">
        <v>62</v>
      </c>
      <c r="S3612" s="22" t="s">
        <v>49</v>
      </c>
      <c r="T3612" s="22" t="s">
        <v>78</v>
      </c>
      <c r="U3612" s="22" t="s">
        <v>78</v>
      </c>
      <c r="V3612" s="22" t="s">
        <v>311</v>
      </c>
      <c r="W3612" s="22" t="s">
        <v>109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  <c r="AU3612" s="22" t="s">
        <v>3751</v>
      </c>
    </row>
    <row r="3613" spans="1:47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3475</v>
      </c>
      <c r="K3613" s="29" t="s">
        <v>1605</v>
      </c>
      <c r="L3613" s="17" t="s">
        <v>67</v>
      </c>
      <c r="M3613" s="13" t="s">
        <v>60</v>
      </c>
      <c r="N3613" s="13">
        <v>1</v>
      </c>
      <c r="O3613" s="22"/>
      <c r="P3613" s="33" t="str">
        <f t="shared" si="1077"/>
        <v>MAIN UNIT</v>
      </c>
      <c r="Q3613" s="22" t="s">
        <v>61</v>
      </c>
      <c r="R3613" s="22" t="s">
        <v>62</v>
      </c>
      <c r="S3613" s="22" t="s">
        <v>49</v>
      </c>
      <c r="T3613" s="22" t="s">
        <v>78</v>
      </c>
      <c r="U3613" s="22" t="s">
        <v>78</v>
      </c>
      <c r="V3613" s="22" t="s">
        <v>126</v>
      </c>
      <c r="W3613" s="22" t="s">
        <v>109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  <c r="AU3613" s="22" t="s">
        <v>3752</v>
      </c>
    </row>
    <row r="3614" spans="1:47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3475</v>
      </c>
      <c r="K3614" s="29" t="s">
        <v>1605</v>
      </c>
      <c r="L3614" s="17" t="s">
        <v>67</v>
      </c>
      <c r="M3614" s="13" t="s">
        <v>60</v>
      </c>
      <c r="N3614" s="13">
        <v>1</v>
      </c>
      <c r="O3614" s="22"/>
      <c r="P3614" s="33" t="str">
        <f t="shared" si="1077"/>
        <v>MAIN UNIT</v>
      </c>
      <c r="Q3614" s="22" t="s">
        <v>61</v>
      </c>
      <c r="R3614" s="22" t="s">
        <v>62</v>
      </c>
      <c r="S3614" s="22" t="s">
        <v>49</v>
      </c>
      <c r="T3614" s="22" t="s">
        <v>78</v>
      </c>
      <c r="U3614" s="22" t="s">
        <v>78</v>
      </c>
      <c r="V3614" s="22" t="s">
        <v>126</v>
      </c>
      <c r="W3614" s="22" t="s">
        <v>109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  <c r="AU3614" s="22" t="s">
        <v>3752</v>
      </c>
    </row>
    <row r="3615" spans="1:47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3475</v>
      </c>
      <c r="K3615" s="29" t="s">
        <v>1605</v>
      </c>
      <c r="L3615" s="17" t="s">
        <v>67</v>
      </c>
      <c r="M3615" s="13" t="s">
        <v>60</v>
      </c>
      <c r="N3615" s="13">
        <v>1</v>
      </c>
      <c r="O3615" s="22"/>
      <c r="P3615" s="33" t="str">
        <f t="shared" si="1077"/>
        <v>MAIN UNIT</v>
      </c>
      <c r="Q3615" s="22" t="s">
        <v>61</v>
      </c>
      <c r="R3615" s="22" t="s">
        <v>62</v>
      </c>
      <c r="S3615" s="22" t="s">
        <v>49</v>
      </c>
      <c r="T3615" s="22" t="s">
        <v>78</v>
      </c>
      <c r="U3615" s="22" t="s">
        <v>78</v>
      </c>
      <c r="V3615" s="22" t="s">
        <v>126</v>
      </c>
      <c r="W3615" s="22" t="s">
        <v>109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  <c r="AU3615" s="22" t="s">
        <v>3752</v>
      </c>
    </row>
    <row r="3616" spans="1:47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3475</v>
      </c>
      <c r="K3616" s="29" t="s">
        <v>1605</v>
      </c>
      <c r="L3616" s="17" t="s">
        <v>92</v>
      </c>
      <c r="M3616" s="13" t="s">
        <v>60</v>
      </c>
      <c r="N3616" s="13">
        <v>1</v>
      </c>
      <c r="O3616" s="22"/>
      <c r="P3616" s="33" t="str">
        <f t="shared" si="1077"/>
        <v>MAIN UNIT</v>
      </c>
      <c r="Q3616" s="22" t="s">
        <v>61</v>
      </c>
      <c r="R3616" s="22" t="s">
        <v>62</v>
      </c>
      <c r="S3616" s="22" t="s">
        <v>49</v>
      </c>
      <c r="T3616" s="22" t="s">
        <v>78</v>
      </c>
      <c r="U3616" s="22" t="s">
        <v>78</v>
      </c>
      <c r="V3616" s="22" t="s">
        <v>126</v>
      </c>
      <c r="W3616" s="22" t="s">
        <v>109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  <c r="AU3616" s="22" t="s">
        <v>3752</v>
      </c>
    </row>
    <row r="3617" spans="1:47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3475</v>
      </c>
      <c r="K3617" s="29" t="s">
        <v>1605</v>
      </c>
      <c r="L3617" s="17" t="s">
        <v>92</v>
      </c>
      <c r="M3617" s="13" t="s">
        <v>60</v>
      </c>
      <c r="N3617" s="13">
        <v>1</v>
      </c>
      <c r="O3617" s="22"/>
      <c r="P3617" s="33" t="str">
        <f t="shared" si="1077"/>
        <v>MAIN UNIT</v>
      </c>
      <c r="Q3617" s="22" t="s">
        <v>61</v>
      </c>
      <c r="R3617" s="22" t="s">
        <v>62</v>
      </c>
      <c r="S3617" s="22" t="s">
        <v>49</v>
      </c>
      <c r="T3617" s="22" t="s">
        <v>78</v>
      </c>
      <c r="U3617" s="22" t="s">
        <v>78</v>
      </c>
      <c r="V3617" s="22" t="s">
        <v>126</v>
      </c>
      <c r="W3617" s="22" t="s">
        <v>109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  <c r="AU3617" s="22" t="s">
        <v>3752</v>
      </c>
    </row>
    <row r="3618" spans="1:47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3475</v>
      </c>
      <c r="K3618" s="29" t="s">
        <v>1605</v>
      </c>
      <c r="L3618" s="17" t="s">
        <v>92</v>
      </c>
      <c r="M3618" s="13" t="s">
        <v>60</v>
      </c>
      <c r="N3618" s="13">
        <v>1</v>
      </c>
      <c r="O3618" s="22"/>
      <c r="P3618" s="33" t="str">
        <f t="shared" si="1077"/>
        <v>MAIN UNIT</v>
      </c>
      <c r="Q3618" s="22" t="s">
        <v>61</v>
      </c>
      <c r="R3618" s="22" t="s">
        <v>62</v>
      </c>
      <c r="S3618" s="22" t="s">
        <v>49</v>
      </c>
      <c r="T3618" s="22" t="s">
        <v>78</v>
      </c>
      <c r="U3618" s="22" t="s">
        <v>78</v>
      </c>
      <c r="V3618" s="22" t="s">
        <v>126</v>
      </c>
      <c r="W3618" s="22" t="s">
        <v>109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  <c r="AU3618" s="22" t="s">
        <v>3752</v>
      </c>
    </row>
    <row r="3619" spans="1:47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3475</v>
      </c>
      <c r="K3619" s="29" t="s">
        <v>1605</v>
      </c>
      <c r="L3619" s="17" t="s">
        <v>92</v>
      </c>
      <c r="M3619" s="13" t="s">
        <v>60</v>
      </c>
      <c r="N3619" s="13">
        <v>1</v>
      </c>
      <c r="O3619" s="22"/>
      <c r="P3619" s="33" t="str">
        <f t="shared" si="1077"/>
        <v>MAIN UNIT</v>
      </c>
      <c r="Q3619" s="22" t="s">
        <v>61</v>
      </c>
      <c r="R3619" s="22" t="s">
        <v>62</v>
      </c>
      <c r="S3619" s="22" t="s">
        <v>49</v>
      </c>
      <c r="T3619" s="22" t="s">
        <v>78</v>
      </c>
      <c r="U3619" s="22" t="s">
        <v>78</v>
      </c>
      <c r="V3619" s="22" t="s">
        <v>126</v>
      </c>
      <c r="W3619" s="22" t="s">
        <v>109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  <c r="AU3619" s="22" t="s">
        <v>3752</v>
      </c>
    </row>
    <row r="3620" spans="1:47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3172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3512</v>
      </c>
      <c r="K3620" s="29" t="s">
        <v>1466</v>
      </c>
      <c r="L3620" s="17" t="s">
        <v>92</v>
      </c>
      <c r="M3620" s="13" t="s">
        <v>60</v>
      </c>
      <c r="N3620" s="13">
        <v>1</v>
      </c>
      <c r="O3620" s="22"/>
      <c r="P3620" s="202" t="str">
        <f t="shared" si="1077"/>
        <v>MAIN UNIT</v>
      </c>
      <c r="Q3620" s="22" t="s">
        <v>61</v>
      </c>
      <c r="R3620" s="22" t="s">
        <v>62</v>
      </c>
      <c r="S3620" s="22" t="s">
        <v>49</v>
      </c>
      <c r="T3620" s="22" t="s">
        <v>78</v>
      </c>
      <c r="U3620" s="22" t="s">
        <v>120</v>
      </c>
      <c r="V3620" s="22" t="s">
        <v>1407</v>
      </c>
      <c r="W3620" s="22" t="s">
        <v>109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  <c r="AU3620" s="22" t="s">
        <v>3751</v>
      </c>
    </row>
    <row r="3621" spans="1:47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3500</v>
      </c>
      <c r="K3621" s="29" t="s">
        <v>3503</v>
      </c>
      <c r="L3621" s="17" t="s">
        <v>67</v>
      </c>
      <c r="M3621" s="13" t="s">
        <v>60</v>
      </c>
      <c r="N3621" s="13">
        <v>1</v>
      </c>
      <c r="O3621" s="22"/>
      <c r="P3621" s="202" t="str">
        <f t="shared" si="1077"/>
        <v>MAIN UNIT</v>
      </c>
      <c r="Q3621" s="22" t="s">
        <v>68</v>
      </c>
      <c r="R3621" s="22" t="s">
        <v>62</v>
      </c>
      <c r="S3621" s="22" t="s">
        <v>50</v>
      </c>
      <c r="T3621" s="22" t="s">
        <v>2985</v>
      </c>
      <c r="U3621" s="22" t="s">
        <v>70</v>
      </c>
      <c r="V3621" s="22" t="s">
        <v>71</v>
      </c>
      <c r="W3621" s="22" t="s">
        <v>901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  <c r="AU3621" s="22" t="s">
        <v>3240</v>
      </c>
    </row>
    <row r="3622" spans="1:47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3172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3512</v>
      </c>
      <c r="K3622" s="29" t="s">
        <v>1466</v>
      </c>
      <c r="L3622" s="17" t="s">
        <v>92</v>
      </c>
      <c r="M3622" s="13" t="s">
        <v>60</v>
      </c>
      <c r="N3622" s="13">
        <v>1</v>
      </c>
      <c r="O3622" s="22"/>
      <c r="P3622" s="202" t="str">
        <f t="shared" si="1077"/>
        <v>MAIN UNIT</v>
      </c>
      <c r="Q3622" s="22" t="s">
        <v>61</v>
      </c>
      <c r="R3622" s="22" t="s">
        <v>62</v>
      </c>
      <c r="S3622" s="22" t="s">
        <v>49</v>
      </c>
      <c r="T3622" s="22" t="s">
        <v>78</v>
      </c>
      <c r="U3622" s="22" t="s">
        <v>120</v>
      </c>
      <c r="V3622" s="22" t="s">
        <v>1407</v>
      </c>
      <c r="W3622" s="22" t="s">
        <v>109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  <c r="AU3622" s="22" t="s">
        <v>3751</v>
      </c>
    </row>
    <row r="3623" spans="1:47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3157</v>
      </c>
      <c r="K3623" s="155" t="s">
        <v>3158</v>
      </c>
      <c r="L3623" s="17" t="s">
        <v>92</v>
      </c>
      <c r="M3623" s="13" t="s">
        <v>60</v>
      </c>
      <c r="N3623" s="13">
        <v>1</v>
      </c>
      <c r="O3623" s="13"/>
      <c r="P3623" s="33" t="str">
        <f t="shared" si="1077"/>
        <v>MAIN UNIT</v>
      </c>
      <c r="Q3623" s="13" t="s">
        <v>61</v>
      </c>
      <c r="R3623" s="13" t="s">
        <v>62</v>
      </c>
      <c r="S3623" s="13" t="s">
        <v>49</v>
      </c>
      <c r="T3623" s="13" t="s">
        <v>78</v>
      </c>
      <c r="U3623" s="13" t="s">
        <v>2110</v>
      </c>
      <c r="V3623" s="13" t="s">
        <v>126</v>
      </c>
      <c r="W3623" s="13" t="s">
        <v>109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  <c r="AU3623" s="22" t="s">
        <v>3751</v>
      </c>
    </row>
    <row r="3624" spans="1:47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3476</v>
      </c>
      <c r="K3624" s="29" t="s">
        <v>3477</v>
      </c>
      <c r="L3624" s="17" t="s">
        <v>92</v>
      </c>
      <c r="M3624" s="13" t="s">
        <v>60</v>
      </c>
      <c r="N3624" s="13">
        <v>1</v>
      </c>
      <c r="O3624" s="22"/>
      <c r="P3624" s="33" t="str">
        <f t="shared" si="1077"/>
        <v>MAIN UNIT</v>
      </c>
      <c r="Q3624" s="22" t="s">
        <v>61</v>
      </c>
      <c r="R3624" s="22" t="s">
        <v>62</v>
      </c>
      <c r="S3624" s="22" t="s">
        <v>49</v>
      </c>
      <c r="T3624" s="22" t="s">
        <v>78</v>
      </c>
      <c r="U3624" s="22" t="s">
        <v>78</v>
      </c>
      <c r="V3624" s="22" t="s">
        <v>131</v>
      </c>
      <c r="W3624" s="22" t="s">
        <v>109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  <c r="AU3624" s="22" t="s">
        <v>3752</v>
      </c>
    </row>
    <row r="3625" spans="1:47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3476</v>
      </c>
      <c r="K3625" s="29" t="s">
        <v>3477</v>
      </c>
      <c r="L3625" s="17" t="s">
        <v>92</v>
      </c>
      <c r="M3625" s="13" t="s">
        <v>60</v>
      </c>
      <c r="N3625" s="13">
        <v>1</v>
      </c>
      <c r="O3625" s="22"/>
      <c r="P3625" s="33" t="str">
        <f t="shared" si="1077"/>
        <v>MAIN UNIT</v>
      </c>
      <c r="Q3625" s="22" t="s">
        <v>61</v>
      </c>
      <c r="R3625" s="22" t="s">
        <v>62</v>
      </c>
      <c r="S3625" s="22" t="s">
        <v>49</v>
      </c>
      <c r="T3625" s="22" t="s">
        <v>78</v>
      </c>
      <c r="U3625" s="22" t="s">
        <v>78</v>
      </c>
      <c r="V3625" s="22" t="s">
        <v>131</v>
      </c>
      <c r="W3625" s="22" t="s">
        <v>109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  <c r="AU3625" s="22" t="s">
        <v>3752</v>
      </c>
    </row>
    <row r="3626" spans="1:47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3476</v>
      </c>
      <c r="K3626" s="29" t="s">
        <v>3477</v>
      </c>
      <c r="L3626" s="17" t="s">
        <v>92</v>
      </c>
      <c r="M3626" s="13" t="s">
        <v>60</v>
      </c>
      <c r="N3626" s="13">
        <v>1</v>
      </c>
      <c r="O3626" s="22"/>
      <c r="P3626" s="33" t="str">
        <f t="shared" si="1077"/>
        <v>MAIN UNIT</v>
      </c>
      <c r="Q3626" s="22" t="s">
        <v>61</v>
      </c>
      <c r="R3626" s="22" t="s">
        <v>62</v>
      </c>
      <c r="S3626" s="22" t="s">
        <v>49</v>
      </c>
      <c r="T3626" s="22" t="s">
        <v>78</v>
      </c>
      <c r="U3626" s="22" t="s">
        <v>78</v>
      </c>
      <c r="V3626" s="22" t="s">
        <v>131</v>
      </c>
      <c r="W3626" s="22" t="s">
        <v>109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  <c r="AU3626" s="22" t="s">
        <v>3752</v>
      </c>
    </row>
    <row r="3627" spans="1:47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185</v>
      </c>
      <c r="G3627" s="23" t="s">
        <v>185</v>
      </c>
      <c r="H3627" s="29"/>
      <c r="I3627" s="204" t="str">
        <f t="shared" si="1064"/>
        <v>Cancel</v>
      </c>
      <c r="J3627" s="188" t="s">
        <v>3496</v>
      </c>
      <c r="K3627" s="29" t="s">
        <v>3497</v>
      </c>
      <c r="L3627" s="17" t="s">
        <v>92</v>
      </c>
      <c r="M3627" s="13" t="s">
        <v>60</v>
      </c>
      <c r="N3627" s="13">
        <v>1</v>
      </c>
      <c r="O3627" s="22"/>
      <c r="P3627" s="202" t="str">
        <f t="shared" si="1077"/>
        <v>MAIN UNIT</v>
      </c>
      <c r="Q3627" s="22" t="s">
        <v>68</v>
      </c>
      <c r="R3627" s="22" t="s">
        <v>62</v>
      </c>
      <c r="S3627" s="22" t="s">
        <v>49</v>
      </c>
      <c r="T3627" s="22" t="s">
        <v>78</v>
      </c>
      <c r="U3627" s="22" t="s">
        <v>120</v>
      </c>
      <c r="V3627" s="22" t="s">
        <v>121</v>
      </c>
      <c r="W3627" s="22" t="s">
        <v>109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499582152.5142017</v>
      </c>
      <c r="AJ3627" s="200">
        <f t="shared" si="1068"/>
        <v>59520528.679470733</v>
      </c>
      <c r="AK3627" s="201">
        <f t="shared" si="1069"/>
        <v>0.11914062257814291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  <c r="AU3627" s="22" t="s">
        <v>3751</v>
      </c>
    </row>
    <row r="3628" spans="1:47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185</v>
      </c>
      <c r="G3628" s="23" t="s">
        <v>185</v>
      </c>
      <c r="H3628" s="29"/>
      <c r="I3628" s="204" t="str">
        <f t="shared" si="1064"/>
        <v>Cancel</v>
      </c>
      <c r="J3628" s="188" t="s">
        <v>3496</v>
      </c>
      <c r="K3628" s="29" t="s">
        <v>3497</v>
      </c>
      <c r="L3628" s="17" t="s">
        <v>92</v>
      </c>
      <c r="M3628" s="13" t="s">
        <v>60</v>
      </c>
      <c r="N3628" s="13">
        <v>1</v>
      </c>
      <c r="O3628" s="22"/>
      <c r="P3628" s="202" t="str">
        <f t="shared" si="1077"/>
        <v>MAIN UNIT</v>
      </c>
      <c r="Q3628" s="22" t="s">
        <v>68</v>
      </c>
      <c r="R3628" s="22" t="s">
        <v>62</v>
      </c>
      <c r="S3628" s="22" t="s">
        <v>49</v>
      </c>
      <c r="T3628" s="22" t="s">
        <v>78</v>
      </c>
      <c r="U3628" s="22" t="s">
        <v>120</v>
      </c>
      <c r="V3628" s="22" t="s">
        <v>121</v>
      </c>
      <c r="W3628" s="22" t="s">
        <v>109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499582152.5142017</v>
      </c>
      <c r="AJ3628" s="200">
        <f t="shared" si="1068"/>
        <v>59520528.679470733</v>
      </c>
      <c r="AK3628" s="201">
        <f t="shared" si="1069"/>
        <v>0.11914062257814291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  <c r="AU3628" s="22" t="s">
        <v>3751</v>
      </c>
    </row>
    <row r="3629" spans="1:47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185</v>
      </c>
      <c r="G3629" s="23" t="s">
        <v>185</v>
      </c>
      <c r="H3629" s="29"/>
      <c r="I3629" s="204" t="str">
        <f t="shared" si="1064"/>
        <v>Cancel</v>
      </c>
      <c r="J3629" s="188" t="s">
        <v>3496</v>
      </c>
      <c r="K3629" s="29" t="s">
        <v>3497</v>
      </c>
      <c r="L3629" s="17" t="s">
        <v>92</v>
      </c>
      <c r="M3629" s="13" t="s">
        <v>60</v>
      </c>
      <c r="N3629" s="13">
        <v>1</v>
      </c>
      <c r="O3629" s="22"/>
      <c r="P3629" s="202" t="str">
        <f t="shared" si="1077"/>
        <v>MAIN UNIT</v>
      </c>
      <c r="Q3629" s="22" t="s">
        <v>68</v>
      </c>
      <c r="R3629" s="22" t="s">
        <v>62</v>
      </c>
      <c r="S3629" s="22" t="s">
        <v>49</v>
      </c>
      <c r="T3629" s="22" t="s">
        <v>78</v>
      </c>
      <c r="U3629" s="22" t="s">
        <v>120</v>
      </c>
      <c r="V3629" s="22" t="s">
        <v>121</v>
      </c>
      <c r="W3629" s="22" t="s">
        <v>109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499582152.5142017</v>
      </c>
      <c r="AJ3629" s="200">
        <f t="shared" si="1068"/>
        <v>59520528.679470733</v>
      </c>
      <c r="AK3629" s="201">
        <f t="shared" si="1069"/>
        <v>0.11914062257814291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  <c r="AU3629" s="22" t="s">
        <v>3751</v>
      </c>
    </row>
    <row r="3630" spans="1:47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185</v>
      </c>
      <c r="G3630" s="23" t="s">
        <v>185</v>
      </c>
      <c r="H3630" s="29"/>
      <c r="I3630" s="204" t="str">
        <f t="shared" si="1064"/>
        <v>Cancel</v>
      </c>
      <c r="J3630" s="188" t="s">
        <v>3496</v>
      </c>
      <c r="K3630" s="29" t="s">
        <v>3497</v>
      </c>
      <c r="L3630" s="17" t="s">
        <v>92</v>
      </c>
      <c r="M3630" s="13" t="s">
        <v>60</v>
      </c>
      <c r="N3630" s="13">
        <v>1</v>
      </c>
      <c r="O3630" s="22"/>
      <c r="P3630" s="202" t="str">
        <f t="shared" si="1077"/>
        <v>MAIN UNIT</v>
      </c>
      <c r="Q3630" s="22" t="s">
        <v>68</v>
      </c>
      <c r="R3630" s="22" t="s">
        <v>62</v>
      </c>
      <c r="S3630" s="22" t="s">
        <v>49</v>
      </c>
      <c r="T3630" s="22" t="s">
        <v>78</v>
      </c>
      <c r="U3630" s="22" t="s">
        <v>120</v>
      </c>
      <c r="V3630" s="22" t="s">
        <v>121</v>
      </c>
      <c r="W3630" s="22" t="s">
        <v>109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499582152.5142017</v>
      </c>
      <c r="AJ3630" s="200">
        <f t="shared" si="1068"/>
        <v>59520528.679470733</v>
      </c>
      <c r="AK3630" s="201">
        <f t="shared" si="1069"/>
        <v>0.11914062257814291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  <c r="AU3630" s="22" t="s">
        <v>3751</v>
      </c>
    </row>
    <row r="3631" spans="1:47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Cancel</v>
      </c>
      <c r="F3631" s="23" t="s">
        <v>185</v>
      </c>
      <c r="G3631" s="23" t="s">
        <v>185</v>
      </c>
      <c r="H3631" s="29"/>
      <c r="I3631" s="204" t="str">
        <f t="shared" si="1064"/>
        <v>Cancel</v>
      </c>
      <c r="J3631" s="188" t="s">
        <v>3499</v>
      </c>
      <c r="K3631" s="29" t="s">
        <v>3502</v>
      </c>
      <c r="L3631" s="17" t="s">
        <v>67</v>
      </c>
      <c r="M3631" s="13" t="s">
        <v>60</v>
      </c>
      <c r="N3631" s="13">
        <v>1</v>
      </c>
      <c r="O3631" s="22"/>
      <c r="P3631" s="202" t="str">
        <f t="shared" si="1077"/>
        <v>MAIN UNIT</v>
      </c>
      <c r="Q3631" s="22" t="s">
        <v>68</v>
      </c>
      <c r="R3631" s="22" t="s">
        <v>62</v>
      </c>
      <c r="S3631" s="22" t="s">
        <v>50</v>
      </c>
      <c r="T3631" s="22" t="s">
        <v>88</v>
      </c>
      <c r="U3631" s="22" t="s">
        <v>70</v>
      </c>
      <c r="V3631" s="22" t="s">
        <v>1400</v>
      </c>
      <c r="W3631" s="22" t="s">
        <v>64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1.073</v>
      </c>
      <c r="AB3631" s="197">
        <f t="shared" si="1080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499582152.5142017</v>
      </c>
      <c r="AJ3631" s="200">
        <f t="shared" si="1068"/>
        <v>59520528.679470733</v>
      </c>
      <c r="AK3631" s="201">
        <f t="shared" si="1069"/>
        <v>0.11914062257814291</v>
      </c>
      <c r="AL3631" s="24"/>
      <c r="AM3631" s="24"/>
      <c r="AN3631" s="24"/>
      <c r="AO3631" s="24"/>
      <c r="AP3631" s="165" t="str">
        <f t="shared" si="1070"/>
        <v>CancelCancel</v>
      </c>
      <c r="AQ3631" s="203" t="str">
        <f t="shared" si="1071"/>
        <v>CancelCancelRMB</v>
      </c>
      <c r="AR3631" s="206" t="str">
        <f t="shared" si="1072"/>
        <v>YAMAHA_Mounter</v>
      </c>
      <c r="AS3631" s="22" t="str">
        <f t="shared" si="1073"/>
        <v/>
      </c>
      <c r="AT3631" s="24" t="str">
        <f t="shared" si="1074"/>
        <v/>
      </c>
      <c r="AU3631" s="22" t="s">
        <v>3240</v>
      </c>
    </row>
    <row r="3632" spans="1:47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3500</v>
      </c>
      <c r="K3632" s="29" t="s">
        <v>3503</v>
      </c>
      <c r="L3632" s="17" t="s">
        <v>92</v>
      </c>
      <c r="M3632" s="13" t="s">
        <v>60</v>
      </c>
      <c r="N3632" s="13">
        <v>1</v>
      </c>
      <c r="O3632" s="22"/>
      <c r="P3632" s="202" t="str">
        <f t="shared" si="1077"/>
        <v>MAIN UNIT</v>
      </c>
      <c r="Q3632" s="22" t="s">
        <v>68</v>
      </c>
      <c r="R3632" s="22" t="s">
        <v>62</v>
      </c>
      <c r="S3632" s="22" t="s">
        <v>50</v>
      </c>
      <c r="T3632" s="22" t="s">
        <v>2985</v>
      </c>
      <c r="U3632" s="22" t="s">
        <v>70</v>
      </c>
      <c r="V3632" s="22" t="s">
        <v>71</v>
      </c>
      <c r="W3632" s="22" t="s">
        <v>901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  <c r="AU3632" s="22" t="s">
        <v>3240</v>
      </c>
    </row>
    <row r="3633" spans="1:47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3476</v>
      </c>
      <c r="K3633" s="29" t="s">
        <v>3477</v>
      </c>
      <c r="L3633" s="17" t="s">
        <v>92</v>
      </c>
      <c r="M3633" s="13" t="s">
        <v>60</v>
      </c>
      <c r="N3633" s="13">
        <v>1</v>
      </c>
      <c r="O3633" s="22"/>
      <c r="P3633" s="33" t="str">
        <f t="shared" si="1077"/>
        <v>MAIN UNIT</v>
      </c>
      <c r="Q3633" s="22" t="s">
        <v>61</v>
      </c>
      <c r="R3633" s="22" t="s">
        <v>62</v>
      </c>
      <c r="S3633" s="22" t="s">
        <v>49</v>
      </c>
      <c r="T3633" s="22" t="s">
        <v>78</v>
      </c>
      <c r="U3633" s="22" t="s">
        <v>78</v>
      </c>
      <c r="V3633" s="22" t="s">
        <v>131</v>
      </c>
      <c r="W3633" s="22" t="s">
        <v>109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  <c r="AU3633" s="22" t="s">
        <v>3752</v>
      </c>
    </row>
    <row r="3634" spans="1:47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3501</v>
      </c>
      <c r="K3634" s="29" t="s">
        <v>3504</v>
      </c>
      <c r="L3634" s="17" t="s">
        <v>67</v>
      </c>
      <c r="M3634" s="13" t="s">
        <v>60</v>
      </c>
      <c r="N3634" s="13">
        <v>1</v>
      </c>
      <c r="O3634" s="22"/>
      <c r="P3634" s="202" t="str">
        <f t="shared" si="1077"/>
        <v>MAIN UNIT</v>
      </c>
      <c r="Q3634" s="22" t="s">
        <v>68</v>
      </c>
      <c r="R3634" s="22" t="s">
        <v>62</v>
      </c>
      <c r="S3634" s="22" t="s">
        <v>50</v>
      </c>
      <c r="T3634" s="22" t="s">
        <v>88</v>
      </c>
      <c r="U3634" s="22" t="s">
        <v>70</v>
      </c>
      <c r="V3634" s="22" t="s">
        <v>1010</v>
      </c>
      <c r="W3634" s="22" t="s">
        <v>64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  <c r="AU3634" s="22" t="s">
        <v>3240</v>
      </c>
    </row>
    <row r="3635" spans="1:47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3505</v>
      </c>
      <c r="K3635" s="29" t="s">
        <v>3506</v>
      </c>
      <c r="L3635" s="17" t="s">
        <v>67</v>
      </c>
      <c r="M3635" s="13" t="s">
        <v>60</v>
      </c>
      <c r="N3635" s="13">
        <v>1</v>
      </c>
      <c r="O3635" s="22"/>
      <c r="P3635" s="202" t="str">
        <f t="shared" si="1077"/>
        <v>MAIN UNIT</v>
      </c>
      <c r="Q3635" s="22" t="s">
        <v>61</v>
      </c>
      <c r="R3635" s="22" t="s">
        <v>62</v>
      </c>
      <c r="S3635" s="22" t="s">
        <v>52</v>
      </c>
      <c r="T3635" s="22" t="s">
        <v>141</v>
      </c>
      <c r="U3635" s="22" t="s">
        <v>1077</v>
      </c>
      <c r="V3635" s="22" t="s">
        <v>143</v>
      </c>
      <c r="W3635" s="22" t="s">
        <v>64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  <c r="AU3635" s="22" t="s">
        <v>3240</v>
      </c>
    </row>
    <row r="3636" spans="1:47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3505</v>
      </c>
      <c r="K3636" s="29" t="s">
        <v>3506</v>
      </c>
      <c r="L3636" s="17" t="s">
        <v>67</v>
      </c>
      <c r="M3636" s="13" t="s">
        <v>60</v>
      </c>
      <c r="N3636" s="13">
        <v>1</v>
      </c>
      <c r="O3636" s="22"/>
      <c r="P3636" s="202" t="str">
        <f t="shared" si="1077"/>
        <v>MAIN UNIT</v>
      </c>
      <c r="Q3636" s="22" t="s">
        <v>61</v>
      </c>
      <c r="R3636" s="22" t="s">
        <v>62</v>
      </c>
      <c r="S3636" s="22" t="s">
        <v>52</v>
      </c>
      <c r="T3636" s="22" t="s">
        <v>141</v>
      </c>
      <c r="U3636" s="22" t="s">
        <v>1077</v>
      </c>
      <c r="V3636" s="22" t="s">
        <v>143</v>
      </c>
      <c r="W3636" s="22" t="s">
        <v>64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  <c r="AU3636" s="22" t="s">
        <v>3240</v>
      </c>
    </row>
    <row r="3637" spans="1:47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3476</v>
      </c>
      <c r="K3637" s="29" t="s">
        <v>3477</v>
      </c>
      <c r="L3637" s="17" t="s">
        <v>92</v>
      </c>
      <c r="M3637" s="13" t="s">
        <v>60</v>
      </c>
      <c r="N3637" s="13">
        <v>1</v>
      </c>
      <c r="O3637" s="22"/>
      <c r="P3637" s="33" t="str">
        <f t="shared" si="1077"/>
        <v>MAIN UNIT</v>
      </c>
      <c r="Q3637" s="22" t="s">
        <v>61</v>
      </c>
      <c r="R3637" s="22" t="s">
        <v>62</v>
      </c>
      <c r="S3637" s="22" t="s">
        <v>49</v>
      </c>
      <c r="T3637" s="22" t="s">
        <v>78</v>
      </c>
      <c r="U3637" s="22" t="s">
        <v>78</v>
      </c>
      <c r="V3637" s="22" t="s">
        <v>131</v>
      </c>
      <c r="W3637" s="22" t="s">
        <v>109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  <c r="AU3637" s="22" t="s">
        <v>3752</v>
      </c>
    </row>
    <row r="3638" spans="1:47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3476</v>
      </c>
      <c r="K3638" s="29" t="s">
        <v>3477</v>
      </c>
      <c r="L3638" s="17" t="s">
        <v>92</v>
      </c>
      <c r="M3638" s="13" t="s">
        <v>60</v>
      </c>
      <c r="N3638" s="13">
        <v>1</v>
      </c>
      <c r="O3638" s="22"/>
      <c r="P3638" s="33" t="str">
        <f t="shared" si="1077"/>
        <v>MAIN UNIT</v>
      </c>
      <c r="Q3638" s="22" t="s">
        <v>61</v>
      </c>
      <c r="R3638" s="22" t="s">
        <v>62</v>
      </c>
      <c r="S3638" s="22" t="s">
        <v>49</v>
      </c>
      <c r="T3638" s="22" t="s">
        <v>78</v>
      </c>
      <c r="U3638" s="22" t="s">
        <v>78</v>
      </c>
      <c r="V3638" s="22" t="s">
        <v>131</v>
      </c>
      <c r="W3638" s="22" t="s">
        <v>109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  <c r="AU3638" s="22" t="s">
        <v>3752</v>
      </c>
    </row>
    <row r="3639" spans="1:47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3515</v>
      </c>
      <c r="K3639" s="29" t="s">
        <v>2509</v>
      </c>
      <c r="L3639" s="17" t="s">
        <v>67</v>
      </c>
      <c r="M3639" s="13" t="s">
        <v>60</v>
      </c>
      <c r="N3639" s="13">
        <v>1</v>
      </c>
      <c r="O3639" s="22"/>
      <c r="P3639" s="202" t="str">
        <f t="shared" si="1077"/>
        <v>MAIN UNIT</v>
      </c>
      <c r="Q3639" s="22" t="s">
        <v>61</v>
      </c>
      <c r="R3639" s="22" t="s">
        <v>62</v>
      </c>
      <c r="S3639" s="22" t="s">
        <v>49</v>
      </c>
      <c r="T3639" s="22" t="s">
        <v>78</v>
      </c>
      <c r="U3639" s="22" t="s">
        <v>3517</v>
      </c>
      <c r="V3639" s="22" t="s">
        <v>80</v>
      </c>
      <c r="W3639" s="22" t="s">
        <v>64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  <c r="AU3639" s="22" t="s">
        <v>3240</v>
      </c>
    </row>
    <row r="3640" spans="1:47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3515</v>
      </c>
      <c r="K3640" s="29" t="s">
        <v>2509</v>
      </c>
      <c r="L3640" s="17" t="s">
        <v>67</v>
      </c>
      <c r="M3640" s="13" t="s">
        <v>60</v>
      </c>
      <c r="N3640" s="13">
        <v>1</v>
      </c>
      <c r="O3640" s="22"/>
      <c r="P3640" s="202" t="str">
        <f t="shared" si="1077"/>
        <v>MAIN UNIT</v>
      </c>
      <c r="Q3640" s="22" t="s">
        <v>61</v>
      </c>
      <c r="R3640" s="22" t="s">
        <v>62</v>
      </c>
      <c r="S3640" s="22" t="s">
        <v>49</v>
      </c>
      <c r="T3640" s="22" t="s">
        <v>78</v>
      </c>
      <c r="U3640" s="22" t="s">
        <v>3517</v>
      </c>
      <c r="V3640" s="22" t="s">
        <v>80</v>
      </c>
      <c r="W3640" s="22" t="s">
        <v>64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  <c r="AU3640" s="22" t="s">
        <v>3240</v>
      </c>
    </row>
    <row r="3641" spans="1:47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3484</v>
      </c>
      <c r="K3641" s="29" t="s">
        <v>3485</v>
      </c>
      <c r="L3641" s="17" t="s">
        <v>67</v>
      </c>
      <c r="M3641" s="13" t="s">
        <v>60</v>
      </c>
      <c r="N3641" s="13">
        <v>1</v>
      </c>
      <c r="O3641" s="22"/>
      <c r="P3641" s="202"/>
      <c r="Q3641" s="22" t="s">
        <v>68</v>
      </c>
      <c r="R3641" s="22" t="s">
        <v>62</v>
      </c>
      <c r="S3641" s="22" t="s">
        <v>49</v>
      </c>
      <c r="T3641" s="22" t="s">
        <v>78</v>
      </c>
      <c r="U3641" s="22" t="s">
        <v>78</v>
      </c>
      <c r="V3641" s="22" t="s">
        <v>112</v>
      </c>
      <c r="W3641" s="22" t="s">
        <v>109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  <c r="AU3641" s="22" t="s">
        <v>3751</v>
      </c>
    </row>
    <row r="3642" spans="1:47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3486</v>
      </c>
      <c r="K3642" s="29" t="s">
        <v>3487</v>
      </c>
      <c r="L3642" s="17" t="s">
        <v>92</v>
      </c>
      <c r="M3642" s="13" t="s">
        <v>60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68</v>
      </c>
      <c r="R3642" s="22" t="s">
        <v>62</v>
      </c>
      <c r="S3642" s="22" t="s">
        <v>51</v>
      </c>
      <c r="T3642" s="22" t="s">
        <v>349</v>
      </c>
      <c r="U3642" s="22" t="s">
        <v>149</v>
      </c>
      <c r="V3642" s="22" t="s">
        <v>954</v>
      </c>
      <c r="W3642" s="22" t="s">
        <v>64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  <c r="AU3642" s="22" t="s">
        <v>3240</v>
      </c>
    </row>
    <row r="3643" spans="1:47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3486</v>
      </c>
      <c r="K3643" s="29" t="s">
        <v>3487</v>
      </c>
      <c r="L3643" s="17" t="s">
        <v>67</v>
      </c>
      <c r="M3643" s="13" t="s">
        <v>60</v>
      </c>
      <c r="N3643" s="13">
        <v>1</v>
      </c>
      <c r="O3643" s="22"/>
      <c r="P3643" s="202" t="str">
        <f t="shared" si="1084"/>
        <v>MAIN UNIT</v>
      </c>
      <c r="Q3643" s="22" t="s">
        <v>68</v>
      </c>
      <c r="R3643" s="22" t="s">
        <v>62</v>
      </c>
      <c r="S3643" s="22" t="s">
        <v>51</v>
      </c>
      <c r="T3643" s="22" t="s">
        <v>349</v>
      </c>
      <c r="U3643" s="22" t="s">
        <v>149</v>
      </c>
      <c r="V3643" s="22" t="s">
        <v>954</v>
      </c>
      <c r="W3643" s="22" t="s">
        <v>64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  <c r="AU3643" s="22" t="s">
        <v>3240</v>
      </c>
    </row>
    <row r="3644" spans="1:47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3486</v>
      </c>
      <c r="K3644" s="29" t="s">
        <v>3487</v>
      </c>
      <c r="L3644" s="17" t="s">
        <v>67</v>
      </c>
      <c r="M3644" s="13" t="s">
        <v>60</v>
      </c>
      <c r="N3644" s="13">
        <v>1</v>
      </c>
      <c r="O3644" s="22"/>
      <c r="P3644" s="202" t="str">
        <f t="shared" si="1084"/>
        <v>MAIN UNIT</v>
      </c>
      <c r="Q3644" s="22" t="s">
        <v>68</v>
      </c>
      <c r="R3644" s="22" t="s">
        <v>62</v>
      </c>
      <c r="S3644" s="22" t="s">
        <v>51</v>
      </c>
      <c r="T3644" s="22" t="s">
        <v>349</v>
      </c>
      <c r="U3644" s="22" t="s">
        <v>149</v>
      </c>
      <c r="V3644" s="22" t="s">
        <v>954</v>
      </c>
      <c r="W3644" s="22" t="s">
        <v>64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  <c r="AU3644" s="22" t="s">
        <v>3240</v>
      </c>
    </row>
    <row r="3645" spans="1:47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3611</v>
      </c>
      <c r="K3645" s="29" t="s">
        <v>3612</v>
      </c>
      <c r="L3645" s="17" t="s">
        <v>92</v>
      </c>
      <c r="M3645" s="13" t="s">
        <v>60</v>
      </c>
      <c r="N3645" s="13">
        <v>1</v>
      </c>
      <c r="O3645" s="22"/>
      <c r="P3645" s="202" t="str">
        <f t="shared" si="1084"/>
        <v>MAIN UNIT</v>
      </c>
      <c r="Q3645" s="22" t="s">
        <v>61</v>
      </c>
      <c r="R3645" s="22" t="s">
        <v>62</v>
      </c>
      <c r="S3645" s="22" t="s">
        <v>49</v>
      </c>
      <c r="T3645" s="22" t="s">
        <v>78</v>
      </c>
      <c r="U3645" s="22" t="s">
        <v>246</v>
      </c>
      <c r="V3645" s="22" t="s">
        <v>131</v>
      </c>
      <c r="W3645" s="22" t="s">
        <v>901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  <c r="AU3645" s="22" t="s">
        <v>3754</v>
      </c>
    </row>
    <row r="3646" spans="1:47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3611</v>
      </c>
      <c r="K3646" s="29" t="s">
        <v>3612</v>
      </c>
      <c r="L3646" s="17" t="s">
        <v>92</v>
      </c>
      <c r="M3646" s="13" t="s">
        <v>60</v>
      </c>
      <c r="N3646" s="13">
        <v>1</v>
      </c>
      <c r="O3646" s="22"/>
      <c r="P3646" s="202" t="str">
        <f t="shared" si="1084"/>
        <v>MAIN UNIT</v>
      </c>
      <c r="Q3646" s="22" t="s">
        <v>61</v>
      </c>
      <c r="R3646" s="22" t="s">
        <v>62</v>
      </c>
      <c r="S3646" s="22" t="s">
        <v>49</v>
      </c>
      <c r="T3646" s="22" t="s">
        <v>78</v>
      </c>
      <c r="U3646" s="22" t="s">
        <v>246</v>
      </c>
      <c r="V3646" s="22" t="s">
        <v>131</v>
      </c>
      <c r="W3646" s="22" t="s">
        <v>901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  <c r="AU3646" s="22" t="s">
        <v>3754</v>
      </c>
    </row>
    <row r="3647" spans="1:47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3611</v>
      </c>
      <c r="K3647" s="29" t="s">
        <v>3612</v>
      </c>
      <c r="L3647" s="17" t="s">
        <v>67</v>
      </c>
      <c r="M3647" s="13" t="s">
        <v>60</v>
      </c>
      <c r="N3647" s="13">
        <v>1</v>
      </c>
      <c r="O3647" s="22"/>
      <c r="P3647" s="202" t="str">
        <f t="shared" si="1084"/>
        <v>MAIN UNIT</v>
      </c>
      <c r="Q3647" s="22" t="s">
        <v>61</v>
      </c>
      <c r="R3647" s="22" t="s">
        <v>62</v>
      </c>
      <c r="S3647" s="22" t="s">
        <v>49</v>
      </c>
      <c r="T3647" s="22" t="s">
        <v>78</v>
      </c>
      <c r="U3647" s="22" t="s">
        <v>246</v>
      </c>
      <c r="V3647" s="22" t="s">
        <v>131</v>
      </c>
      <c r="W3647" s="22" t="s">
        <v>901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  <c r="AU3647" s="22" t="s">
        <v>3754</v>
      </c>
    </row>
    <row r="3648" spans="1:47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3611</v>
      </c>
      <c r="K3648" s="29" t="s">
        <v>3612</v>
      </c>
      <c r="L3648" s="17" t="s">
        <v>3351</v>
      </c>
      <c r="M3648" s="13" t="s">
        <v>60</v>
      </c>
      <c r="N3648" s="13">
        <v>1</v>
      </c>
      <c r="O3648" s="22"/>
      <c r="P3648" s="202" t="str">
        <f t="shared" si="1084"/>
        <v>MAIN UNIT</v>
      </c>
      <c r="Q3648" s="22" t="s">
        <v>61</v>
      </c>
      <c r="R3648" s="22" t="s">
        <v>2055</v>
      </c>
      <c r="S3648" s="22" t="s">
        <v>49</v>
      </c>
      <c r="T3648" s="22" t="s">
        <v>78</v>
      </c>
      <c r="U3648" s="22" t="s">
        <v>246</v>
      </c>
      <c r="V3648" s="22" t="s">
        <v>2057</v>
      </c>
      <c r="W3648" s="22" t="s">
        <v>901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  <c r="AU3648" s="22" t="s">
        <v>3754</v>
      </c>
    </row>
    <row r="3649" spans="1:47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3611</v>
      </c>
      <c r="K3649" s="29" t="s">
        <v>3612</v>
      </c>
      <c r="L3649" s="17" t="s">
        <v>3353</v>
      </c>
      <c r="M3649" s="22" t="s">
        <v>2607</v>
      </c>
      <c r="N3649" s="22">
        <v>1</v>
      </c>
      <c r="O3649" s="22"/>
      <c r="P3649" s="202" t="str">
        <f t="shared" si="1084"/>
        <v>MAIN UNIT</v>
      </c>
      <c r="Q3649" s="22" t="s">
        <v>61</v>
      </c>
      <c r="R3649" s="22" t="s">
        <v>2055</v>
      </c>
      <c r="S3649" s="22" t="s">
        <v>49</v>
      </c>
      <c r="T3649" s="22" t="s">
        <v>78</v>
      </c>
      <c r="U3649" s="22" t="s">
        <v>246</v>
      </c>
      <c r="V3649" s="22" t="s">
        <v>2057</v>
      </c>
      <c r="W3649" s="22" t="s">
        <v>901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  <c r="AU3649" s="22" t="s">
        <v>3754</v>
      </c>
    </row>
    <row r="3650" spans="1:47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3611</v>
      </c>
      <c r="K3650" s="29" t="s">
        <v>3612</v>
      </c>
      <c r="L3650" s="17" t="s">
        <v>2620</v>
      </c>
      <c r="M3650" s="13" t="s">
        <v>60</v>
      </c>
      <c r="N3650" s="13">
        <v>1</v>
      </c>
      <c r="O3650" s="22"/>
      <c r="P3650" s="202" t="str">
        <f t="shared" si="1084"/>
        <v>MAIN UNIT</v>
      </c>
      <c r="Q3650" s="22" t="s">
        <v>61</v>
      </c>
      <c r="R3650" s="22" t="s">
        <v>2055</v>
      </c>
      <c r="S3650" s="22" t="s">
        <v>49</v>
      </c>
      <c r="T3650" s="22" t="s">
        <v>78</v>
      </c>
      <c r="U3650" s="22" t="s">
        <v>246</v>
      </c>
      <c r="V3650" s="22" t="s">
        <v>2057</v>
      </c>
      <c r="W3650" s="22" t="s">
        <v>901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  <c r="AU3650" s="22" t="s">
        <v>3754</v>
      </c>
    </row>
    <row r="3651" spans="1:47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3611</v>
      </c>
      <c r="K3651" s="29" t="s">
        <v>3612</v>
      </c>
      <c r="L3651" s="17" t="s">
        <v>2060</v>
      </c>
      <c r="M3651" s="22" t="s">
        <v>2054</v>
      </c>
      <c r="N3651" s="22">
        <v>1</v>
      </c>
      <c r="O3651" s="22"/>
      <c r="P3651" s="202" t="str">
        <f t="shared" si="1084"/>
        <v>MAIN UNIT</v>
      </c>
      <c r="Q3651" s="22" t="s">
        <v>61</v>
      </c>
      <c r="R3651" s="22" t="s">
        <v>2055</v>
      </c>
      <c r="S3651" s="22" t="s">
        <v>49</v>
      </c>
      <c r="T3651" s="22" t="s">
        <v>78</v>
      </c>
      <c r="U3651" s="22" t="s">
        <v>246</v>
      </c>
      <c r="V3651" s="22" t="s">
        <v>2057</v>
      </c>
      <c r="W3651" s="22" t="s">
        <v>901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  <c r="AU3651" s="22" t="s">
        <v>3754</v>
      </c>
    </row>
    <row r="3652" spans="1:47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3524</v>
      </c>
      <c r="K3652" s="29" t="s">
        <v>1747</v>
      </c>
      <c r="L3652" s="24" t="s">
        <v>516</v>
      </c>
      <c r="M3652" s="13" t="s">
        <v>60</v>
      </c>
      <c r="N3652" s="13"/>
      <c r="O3652" s="22">
        <v>1</v>
      </c>
      <c r="P3652" s="202" t="str">
        <f t="shared" si="1084"/>
        <v>SERVICE/ PARTS</v>
      </c>
      <c r="Q3652" s="22" t="s">
        <v>61</v>
      </c>
      <c r="R3652" s="22" t="s">
        <v>62</v>
      </c>
      <c r="S3652" s="22" t="s">
        <v>49</v>
      </c>
      <c r="T3652" s="22" t="s">
        <v>78</v>
      </c>
      <c r="U3652" s="22" t="s">
        <v>78</v>
      </c>
      <c r="V3652" s="22" t="s">
        <v>126</v>
      </c>
      <c r="W3652" s="22" t="s">
        <v>109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15965524.256637167</v>
      </c>
      <c r="AJ3652" s="200">
        <f t="shared" si="1068"/>
        <v>2480116.5996584073</v>
      </c>
      <c r="AK3652" s="201">
        <f t="shared" si="1069"/>
        <v>0.15534200817911609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  <c r="AU3652" s="22" t="s">
        <v>3240</v>
      </c>
    </row>
    <row r="3653" spans="1:47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3525</v>
      </c>
      <c r="K3653" s="29" t="s">
        <v>1901</v>
      </c>
      <c r="L3653" s="24" t="s">
        <v>92</v>
      </c>
      <c r="M3653" s="13" t="s">
        <v>60</v>
      </c>
      <c r="N3653" s="13">
        <v>1</v>
      </c>
      <c r="O3653" s="22"/>
      <c r="P3653" s="202" t="str">
        <f t="shared" si="1084"/>
        <v>MAIN UNIT</v>
      </c>
      <c r="Q3653" s="22" t="s">
        <v>61</v>
      </c>
      <c r="R3653" s="22" t="s">
        <v>62</v>
      </c>
      <c r="S3653" s="22" t="s">
        <v>49</v>
      </c>
      <c r="T3653" s="22" t="s">
        <v>78</v>
      </c>
      <c r="U3653" s="22" t="s">
        <v>464</v>
      </c>
      <c r="V3653" s="22" t="s">
        <v>131</v>
      </c>
      <c r="W3653" s="22" t="s">
        <v>109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  <c r="AU3653" s="22" t="s">
        <v>3751</v>
      </c>
    </row>
    <row r="3654" spans="1:47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3525</v>
      </c>
      <c r="K3654" s="29" t="s">
        <v>1901</v>
      </c>
      <c r="L3654" s="24" t="s">
        <v>92</v>
      </c>
      <c r="M3654" s="13" t="s">
        <v>60</v>
      </c>
      <c r="N3654" s="13">
        <v>1</v>
      </c>
      <c r="O3654" s="22"/>
      <c r="P3654" s="202" t="str">
        <f t="shared" si="1084"/>
        <v>MAIN UNIT</v>
      </c>
      <c r="Q3654" s="22" t="s">
        <v>61</v>
      </c>
      <c r="R3654" s="22" t="s">
        <v>62</v>
      </c>
      <c r="S3654" s="22" t="s">
        <v>49</v>
      </c>
      <c r="T3654" s="22" t="s">
        <v>78</v>
      </c>
      <c r="U3654" s="22" t="s">
        <v>464</v>
      </c>
      <c r="V3654" s="22" t="s">
        <v>131</v>
      </c>
      <c r="W3654" s="22" t="s">
        <v>109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  <c r="AU3654" s="22" t="s">
        <v>3751</v>
      </c>
    </row>
    <row r="3655" spans="1:47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3525</v>
      </c>
      <c r="K3655" s="29" t="s">
        <v>1901</v>
      </c>
      <c r="L3655" s="24" t="s">
        <v>92</v>
      </c>
      <c r="M3655" s="13" t="s">
        <v>60</v>
      </c>
      <c r="N3655" s="13">
        <v>1</v>
      </c>
      <c r="O3655" s="22"/>
      <c r="P3655" s="202" t="str">
        <f t="shared" si="1084"/>
        <v>MAIN UNIT</v>
      </c>
      <c r="Q3655" s="22" t="s">
        <v>61</v>
      </c>
      <c r="R3655" s="22" t="s">
        <v>62</v>
      </c>
      <c r="S3655" s="22" t="s">
        <v>49</v>
      </c>
      <c r="T3655" s="22" t="s">
        <v>78</v>
      </c>
      <c r="U3655" s="22" t="s">
        <v>464</v>
      </c>
      <c r="V3655" s="22" t="s">
        <v>131</v>
      </c>
      <c r="W3655" s="22" t="s">
        <v>109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  <c r="AU3655" s="22" t="s">
        <v>3751</v>
      </c>
    </row>
    <row r="3656" spans="1:47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3525</v>
      </c>
      <c r="K3656" s="29" t="s">
        <v>1901</v>
      </c>
      <c r="L3656" s="24" t="s">
        <v>67</v>
      </c>
      <c r="M3656" s="13" t="s">
        <v>60</v>
      </c>
      <c r="N3656" s="13">
        <v>1</v>
      </c>
      <c r="O3656" s="22"/>
      <c r="P3656" s="202" t="str">
        <f t="shared" si="1084"/>
        <v>MAIN UNIT</v>
      </c>
      <c r="Q3656" s="22" t="s">
        <v>61</v>
      </c>
      <c r="R3656" s="22" t="s">
        <v>62</v>
      </c>
      <c r="S3656" s="22" t="s">
        <v>49</v>
      </c>
      <c r="T3656" s="22" t="s">
        <v>78</v>
      </c>
      <c r="U3656" s="22" t="s">
        <v>464</v>
      </c>
      <c r="V3656" s="22" t="s">
        <v>131</v>
      </c>
      <c r="W3656" s="22" t="s">
        <v>109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  <c r="AU3656" s="22" t="s">
        <v>3751</v>
      </c>
    </row>
    <row r="3657" spans="1:47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3525</v>
      </c>
      <c r="K3657" s="29" t="s">
        <v>1901</v>
      </c>
      <c r="L3657" s="24" t="s">
        <v>67</v>
      </c>
      <c r="M3657" s="13" t="s">
        <v>60</v>
      </c>
      <c r="N3657" s="13">
        <v>1</v>
      </c>
      <c r="O3657" s="22"/>
      <c r="P3657" s="202" t="str">
        <f t="shared" si="1084"/>
        <v>MAIN UNIT</v>
      </c>
      <c r="Q3657" s="22" t="s">
        <v>61</v>
      </c>
      <c r="R3657" s="22" t="s">
        <v>62</v>
      </c>
      <c r="S3657" s="22" t="s">
        <v>49</v>
      </c>
      <c r="T3657" s="22" t="s">
        <v>78</v>
      </c>
      <c r="U3657" s="22" t="s">
        <v>464</v>
      </c>
      <c r="V3657" s="22" t="s">
        <v>131</v>
      </c>
      <c r="W3657" s="22" t="s">
        <v>109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  <c r="AU3657" s="22" t="s">
        <v>3751</v>
      </c>
    </row>
    <row r="3658" spans="1:47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3525</v>
      </c>
      <c r="K3658" s="29" t="s">
        <v>1901</v>
      </c>
      <c r="L3658" s="24" t="s">
        <v>67</v>
      </c>
      <c r="M3658" s="13" t="s">
        <v>60</v>
      </c>
      <c r="N3658" s="13">
        <v>1</v>
      </c>
      <c r="O3658" s="22"/>
      <c r="P3658" s="202" t="str">
        <f t="shared" si="1084"/>
        <v>MAIN UNIT</v>
      </c>
      <c r="Q3658" s="22" t="s">
        <v>61</v>
      </c>
      <c r="R3658" s="22" t="s">
        <v>62</v>
      </c>
      <c r="S3658" s="22" t="s">
        <v>49</v>
      </c>
      <c r="T3658" s="22" t="s">
        <v>78</v>
      </c>
      <c r="U3658" s="22" t="s">
        <v>464</v>
      </c>
      <c r="V3658" s="22" t="s">
        <v>131</v>
      </c>
      <c r="W3658" s="22" t="s">
        <v>109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  <c r="AU3658" s="22" t="s">
        <v>3751</v>
      </c>
    </row>
    <row r="3659" spans="1:47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3525</v>
      </c>
      <c r="K3659" s="29" t="s">
        <v>1901</v>
      </c>
      <c r="L3659" s="24" t="s">
        <v>67</v>
      </c>
      <c r="M3659" s="13" t="s">
        <v>60</v>
      </c>
      <c r="N3659" s="13">
        <v>1</v>
      </c>
      <c r="O3659" s="22"/>
      <c r="P3659" s="202" t="str">
        <f t="shared" si="1084"/>
        <v>MAIN UNIT</v>
      </c>
      <c r="Q3659" s="22" t="s">
        <v>61</v>
      </c>
      <c r="R3659" s="22" t="s">
        <v>62</v>
      </c>
      <c r="S3659" s="22" t="s">
        <v>49</v>
      </c>
      <c r="T3659" s="22" t="s">
        <v>78</v>
      </c>
      <c r="U3659" s="22" t="s">
        <v>464</v>
      </c>
      <c r="V3659" s="22" t="s">
        <v>131</v>
      </c>
      <c r="W3659" s="22" t="s">
        <v>109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  <c r="AU3659" s="22" t="s">
        <v>3751</v>
      </c>
    </row>
    <row r="3660" spans="1:47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3526</v>
      </c>
      <c r="K3660" s="29" t="s">
        <v>3527</v>
      </c>
      <c r="L3660" s="24" t="s">
        <v>92</v>
      </c>
      <c r="M3660" s="13" t="s">
        <v>60</v>
      </c>
      <c r="N3660" s="13">
        <v>1</v>
      </c>
      <c r="O3660" s="22"/>
      <c r="P3660" s="202" t="str">
        <f t="shared" si="1084"/>
        <v>MAIN UNIT</v>
      </c>
      <c r="Q3660" s="22" t="s">
        <v>68</v>
      </c>
      <c r="R3660" s="22" t="s">
        <v>62</v>
      </c>
      <c r="S3660" s="22" t="s">
        <v>49</v>
      </c>
      <c r="T3660" s="22" t="s">
        <v>78</v>
      </c>
      <c r="U3660" s="22" t="s">
        <v>3528</v>
      </c>
      <c r="V3660" s="22" t="s">
        <v>121</v>
      </c>
      <c r="W3660" s="22" t="s">
        <v>109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  <c r="AU3660" s="22" t="s">
        <v>3751</v>
      </c>
    </row>
    <row r="3661" spans="1:47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Cancel</v>
      </c>
      <c r="F3661" s="23" t="s">
        <v>185</v>
      </c>
      <c r="G3661" s="23" t="s">
        <v>185</v>
      </c>
      <c r="H3661" s="29"/>
      <c r="I3661" s="204" t="str">
        <f t="shared" si="1086"/>
        <v>Cancel</v>
      </c>
      <c r="J3661" s="188" t="s">
        <v>3529</v>
      </c>
      <c r="K3661" s="29" t="s">
        <v>1810</v>
      </c>
      <c r="L3661" s="24" t="s">
        <v>67</v>
      </c>
      <c r="M3661" s="13" t="s">
        <v>60</v>
      </c>
      <c r="N3661" s="13">
        <v>1</v>
      </c>
      <c r="O3661" s="22"/>
      <c r="P3661" s="202" t="str">
        <f t="shared" si="1084"/>
        <v>MAIN UNIT</v>
      </c>
      <c r="Q3661" s="22" t="s">
        <v>61</v>
      </c>
      <c r="R3661" s="22" t="s">
        <v>62</v>
      </c>
      <c r="S3661" s="22" t="s">
        <v>51</v>
      </c>
      <c r="T3661" s="22" t="s">
        <v>1915</v>
      </c>
      <c r="U3661" s="22" t="s">
        <v>149</v>
      </c>
      <c r="V3661" s="22" t="s">
        <v>134</v>
      </c>
      <c r="W3661" s="22" t="s">
        <v>64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1.073</v>
      </c>
      <c r="AB3661" s="197">
        <f t="shared" si="1098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499582152.5142017</v>
      </c>
      <c r="AJ3661" s="200">
        <f t="shared" si="1090"/>
        <v>59520528.679470733</v>
      </c>
      <c r="AK3661" s="201">
        <f t="shared" si="1091"/>
        <v>0.11914062257814291</v>
      </c>
      <c r="AL3661" s="24"/>
      <c r="AM3661" s="24"/>
      <c r="AN3661" s="24"/>
      <c r="AO3661" s="24"/>
      <c r="AP3661" s="165" t="str">
        <f t="shared" si="1092"/>
        <v>CancelCancel</v>
      </c>
      <c r="AQ3661" s="203" t="str">
        <f t="shared" si="1093"/>
        <v>CancelCancelRMB</v>
      </c>
      <c r="AR3661" s="206" t="str">
        <f t="shared" si="1094"/>
        <v>YAMAHA_Mounter</v>
      </c>
      <c r="AS3661" s="22" t="str">
        <f t="shared" si="1095"/>
        <v/>
      </c>
      <c r="AT3661" s="24" t="str">
        <f t="shared" si="1096"/>
        <v/>
      </c>
      <c r="AU3661" s="22" t="s">
        <v>3240</v>
      </c>
    </row>
    <row r="3662" spans="1:47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3530</v>
      </c>
      <c r="K3662" s="29" t="s">
        <v>1881</v>
      </c>
      <c r="L3662" s="24" t="s">
        <v>92</v>
      </c>
      <c r="M3662" s="13" t="s">
        <v>60</v>
      </c>
      <c r="N3662" s="13">
        <v>1</v>
      </c>
      <c r="O3662" s="22"/>
      <c r="P3662" s="202" t="str">
        <f t="shared" si="1084"/>
        <v>MAIN UNIT</v>
      </c>
      <c r="Q3662" s="22" t="s">
        <v>61</v>
      </c>
      <c r="R3662" s="22" t="s">
        <v>62</v>
      </c>
      <c r="S3662" s="22" t="s">
        <v>50</v>
      </c>
      <c r="T3662" s="22" t="s">
        <v>88</v>
      </c>
      <c r="U3662" s="22" t="s">
        <v>70</v>
      </c>
      <c r="V3662" s="22" t="s">
        <v>1010</v>
      </c>
      <c r="W3662" s="22" t="s">
        <v>64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  <c r="AU3662" s="22" t="s">
        <v>3240</v>
      </c>
    </row>
    <row r="3663" spans="1:47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Cancel</v>
      </c>
      <c r="F3663" s="23" t="s">
        <v>185</v>
      </c>
      <c r="G3663" s="152" t="s">
        <v>1622</v>
      </c>
      <c r="H3663" s="29"/>
      <c r="I3663" s="204" t="str">
        <f t="shared" si="1086"/>
        <v>Cancel</v>
      </c>
      <c r="J3663" s="188" t="s">
        <v>3531</v>
      </c>
      <c r="K3663" s="29" t="s">
        <v>1726</v>
      </c>
      <c r="L3663" s="24" t="s">
        <v>67</v>
      </c>
      <c r="M3663" s="13" t="s">
        <v>60</v>
      </c>
      <c r="N3663" s="13">
        <v>1</v>
      </c>
      <c r="O3663" s="22"/>
      <c r="P3663" s="202" t="str">
        <f t="shared" si="1084"/>
        <v>MAIN UNIT</v>
      </c>
      <c r="Q3663" s="22" t="s">
        <v>61</v>
      </c>
      <c r="R3663" s="22" t="s">
        <v>62</v>
      </c>
      <c r="S3663" s="22" t="s">
        <v>50</v>
      </c>
      <c r="T3663" s="22" t="s">
        <v>93</v>
      </c>
      <c r="U3663" s="22" t="s">
        <v>70</v>
      </c>
      <c r="V3663" s="22" t="s">
        <v>71</v>
      </c>
      <c r="W3663" s="22" t="s">
        <v>64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499582152.5142017</v>
      </c>
      <c r="AJ3663" s="200">
        <f t="shared" si="1090"/>
        <v>59520528.679470733</v>
      </c>
      <c r="AK3663" s="201">
        <f t="shared" si="1091"/>
        <v>0.11914062257814291</v>
      </c>
      <c r="AL3663" s="24"/>
      <c r="AM3663" s="24"/>
      <c r="AN3663" s="24"/>
      <c r="AO3663" s="24"/>
      <c r="AP3663" s="165" t="str">
        <f t="shared" si="1092"/>
        <v>Cancelcancel</v>
      </c>
      <c r="AQ3663" s="203" t="str">
        <f t="shared" si="1093"/>
        <v>CancelcancelRMB</v>
      </c>
      <c r="AR3663" s="206" t="str">
        <f t="shared" si="1094"/>
        <v>YAMAHA_Mounter</v>
      </c>
      <c r="AS3663" s="22" t="str">
        <f t="shared" si="1095"/>
        <v/>
      </c>
      <c r="AT3663" s="24" t="str">
        <f t="shared" si="1096"/>
        <v/>
      </c>
      <c r="AU3663" s="22" t="s">
        <v>3240</v>
      </c>
    </row>
    <row r="3664" spans="1:47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3486</v>
      </c>
      <c r="K3664" s="29" t="s">
        <v>3487</v>
      </c>
      <c r="L3664" s="17" t="s">
        <v>67</v>
      </c>
      <c r="M3664" s="13" t="s">
        <v>60</v>
      </c>
      <c r="N3664" s="13">
        <v>1</v>
      </c>
      <c r="O3664" s="22"/>
      <c r="P3664" s="202" t="str">
        <f t="shared" si="1084"/>
        <v>MAIN UNIT</v>
      </c>
      <c r="Q3664" s="22" t="s">
        <v>68</v>
      </c>
      <c r="R3664" s="22" t="s">
        <v>62</v>
      </c>
      <c r="S3664" s="22" t="s">
        <v>51</v>
      </c>
      <c r="T3664" s="22" t="s">
        <v>349</v>
      </c>
      <c r="U3664" s="22" t="s">
        <v>149</v>
      </c>
      <c r="V3664" s="22" t="s">
        <v>954</v>
      </c>
      <c r="W3664" s="22" t="s">
        <v>64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  <c r="AU3664" s="22" t="s">
        <v>3240</v>
      </c>
    </row>
    <row r="3665" spans="1:47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3518</v>
      </c>
      <c r="K3665" s="29" t="s">
        <v>3519</v>
      </c>
      <c r="L3665" s="17" t="s">
        <v>92</v>
      </c>
      <c r="M3665" s="13" t="s">
        <v>60</v>
      </c>
      <c r="N3665" s="13">
        <v>1</v>
      </c>
      <c r="O3665" s="22"/>
      <c r="P3665" s="202" t="str">
        <f t="shared" si="1084"/>
        <v>MAIN UNIT</v>
      </c>
      <c r="Q3665" s="22" t="s">
        <v>68</v>
      </c>
      <c r="R3665" s="22" t="s">
        <v>62</v>
      </c>
      <c r="S3665" s="22" t="s">
        <v>49</v>
      </c>
      <c r="T3665" s="22" t="s">
        <v>78</v>
      </c>
      <c r="U3665" s="22" t="s">
        <v>120</v>
      </c>
      <c r="V3665" s="22" t="s">
        <v>80</v>
      </c>
      <c r="W3665" s="22" t="s">
        <v>64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  <c r="AU3665" s="22" t="s">
        <v>3757</v>
      </c>
    </row>
    <row r="3666" spans="1:47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3518</v>
      </c>
      <c r="K3666" s="29" t="s">
        <v>3519</v>
      </c>
      <c r="L3666" s="17" t="s">
        <v>92</v>
      </c>
      <c r="M3666" s="13" t="s">
        <v>60</v>
      </c>
      <c r="N3666" s="13">
        <v>1</v>
      </c>
      <c r="O3666" s="22"/>
      <c r="P3666" s="202" t="str">
        <f t="shared" si="1084"/>
        <v>MAIN UNIT</v>
      </c>
      <c r="Q3666" s="22" t="s">
        <v>68</v>
      </c>
      <c r="R3666" s="22" t="s">
        <v>62</v>
      </c>
      <c r="S3666" s="22" t="s">
        <v>49</v>
      </c>
      <c r="T3666" s="22" t="s">
        <v>78</v>
      </c>
      <c r="U3666" s="22" t="s">
        <v>120</v>
      </c>
      <c r="V3666" s="22" t="s">
        <v>80</v>
      </c>
      <c r="W3666" s="22" t="s">
        <v>64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  <c r="AU3666" s="22" t="s">
        <v>3757</v>
      </c>
    </row>
    <row r="3667" spans="1:47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3629</v>
      </c>
      <c r="K3667" s="29" t="s">
        <v>3630</v>
      </c>
      <c r="L3667" s="24" t="s">
        <v>92</v>
      </c>
      <c r="M3667" s="13" t="s">
        <v>60</v>
      </c>
      <c r="N3667" s="13">
        <v>1</v>
      </c>
      <c r="O3667" s="22"/>
      <c r="P3667" s="202" t="str">
        <f t="shared" si="1084"/>
        <v>MAIN UNIT</v>
      </c>
      <c r="Q3667" s="22" t="s">
        <v>68</v>
      </c>
      <c r="R3667" s="22" t="s">
        <v>62</v>
      </c>
      <c r="S3667" s="22" t="s">
        <v>49</v>
      </c>
      <c r="T3667" s="22" t="s">
        <v>78</v>
      </c>
      <c r="U3667" s="22" t="s">
        <v>396</v>
      </c>
      <c r="V3667" s="22" t="s">
        <v>126</v>
      </c>
      <c r="W3667" s="22" t="s">
        <v>64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16190947.162761064</v>
      </c>
      <c r="AJ3667" s="200">
        <f t="shared" si="1090"/>
        <v>2256328.1660673413</v>
      </c>
      <c r="AK3667" s="201">
        <f t="shared" si="1091"/>
        <v>0.13935739171929745</v>
      </c>
      <c r="AL3667" s="24"/>
      <c r="AM3667" s="24"/>
      <c r="AN3667" s="24"/>
      <c r="AO3667" s="24" t="s">
        <v>3561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  <c r="AU3667" s="22" t="s">
        <v>3757</v>
      </c>
    </row>
    <row r="3668" spans="1:47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3518</v>
      </c>
      <c r="K3668" s="29" t="s">
        <v>3519</v>
      </c>
      <c r="L3668" s="17" t="s">
        <v>92</v>
      </c>
      <c r="M3668" s="13" t="s">
        <v>60</v>
      </c>
      <c r="N3668" s="13">
        <v>1</v>
      </c>
      <c r="O3668" s="22"/>
      <c r="P3668" s="202" t="str">
        <f t="shared" si="1084"/>
        <v>MAIN UNIT</v>
      </c>
      <c r="Q3668" s="22" t="s">
        <v>68</v>
      </c>
      <c r="R3668" s="22" t="s">
        <v>62</v>
      </c>
      <c r="S3668" s="22" t="s">
        <v>49</v>
      </c>
      <c r="T3668" s="22" t="s">
        <v>78</v>
      </c>
      <c r="U3668" s="22" t="s">
        <v>120</v>
      </c>
      <c r="V3668" s="22" t="s">
        <v>80</v>
      </c>
      <c r="W3668" s="22" t="s">
        <v>64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  <c r="AU3668" s="22" t="s">
        <v>3757</v>
      </c>
    </row>
    <row r="3669" spans="1:47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3518</v>
      </c>
      <c r="K3669" s="29" t="s">
        <v>3519</v>
      </c>
      <c r="L3669" s="17" t="s">
        <v>92</v>
      </c>
      <c r="M3669" s="13" t="s">
        <v>60</v>
      </c>
      <c r="N3669" s="13">
        <v>1</v>
      </c>
      <c r="O3669" s="22"/>
      <c r="P3669" s="202" t="str">
        <f t="shared" si="1084"/>
        <v>MAIN UNIT</v>
      </c>
      <c r="Q3669" s="22" t="s">
        <v>68</v>
      </c>
      <c r="R3669" s="22" t="s">
        <v>62</v>
      </c>
      <c r="S3669" s="22" t="s">
        <v>49</v>
      </c>
      <c r="T3669" s="22" t="s">
        <v>78</v>
      </c>
      <c r="U3669" s="22" t="s">
        <v>120</v>
      </c>
      <c r="V3669" s="22" t="s">
        <v>80</v>
      </c>
      <c r="W3669" s="22" t="s">
        <v>64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  <c r="AU3669" s="22" t="s">
        <v>3757</v>
      </c>
    </row>
    <row r="3670" spans="1:47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3522</v>
      </c>
      <c r="K3670" s="29" t="s">
        <v>3523</v>
      </c>
      <c r="L3670" s="17" t="s">
        <v>92</v>
      </c>
      <c r="M3670" s="13" t="s">
        <v>60</v>
      </c>
      <c r="N3670" s="13">
        <v>1</v>
      </c>
      <c r="O3670" s="22"/>
      <c r="P3670" s="202" t="str">
        <f t="shared" si="1084"/>
        <v>MAIN UNIT</v>
      </c>
      <c r="Q3670" s="22" t="s">
        <v>68</v>
      </c>
      <c r="R3670" s="22" t="s">
        <v>62</v>
      </c>
      <c r="S3670" s="22" t="s">
        <v>49</v>
      </c>
      <c r="T3670" s="22" t="s">
        <v>78</v>
      </c>
      <c r="U3670" s="22" t="s">
        <v>78</v>
      </c>
      <c r="V3670" s="22" t="s">
        <v>2011</v>
      </c>
      <c r="W3670" s="22" t="s">
        <v>109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  <c r="AU3670" s="22" t="s">
        <v>3751</v>
      </c>
    </row>
    <row r="3671" spans="1:47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3501</v>
      </c>
      <c r="K3671" s="29" t="s">
        <v>3504</v>
      </c>
      <c r="L3671" s="17" t="s">
        <v>67</v>
      </c>
      <c r="M3671" s="13" t="s">
        <v>60</v>
      </c>
      <c r="N3671" s="13">
        <v>1</v>
      </c>
      <c r="O3671" s="22"/>
      <c r="P3671" s="202" t="str">
        <f t="shared" si="1084"/>
        <v>MAIN UNIT</v>
      </c>
      <c r="Q3671" s="22" t="s">
        <v>68</v>
      </c>
      <c r="R3671" s="22" t="s">
        <v>62</v>
      </c>
      <c r="S3671" s="22" t="s">
        <v>50</v>
      </c>
      <c r="T3671" s="22" t="s">
        <v>88</v>
      </c>
      <c r="U3671" s="22" t="s">
        <v>70</v>
      </c>
      <c r="V3671" s="22" t="s">
        <v>1010</v>
      </c>
      <c r="W3671" s="22" t="s">
        <v>64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  <c r="AU3671" s="22" t="s">
        <v>3240</v>
      </c>
    </row>
    <row r="3672" spans="1:47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3537</v>
      </c>
      <c r="K3672" s="29" t="s">
        <v>1555</v>
      </c>
      <c r="L3672" s="24" t="s">
        <v>67</v>
      </c>
      <c r="M3672" s="13" t="s">
        <v>60</v>
      </c>
      <c r="N3672" s="13">
        <v>1</v>
      </c>
      <c r="O3672" s="22"/>
      <c r="P3672" s="202" t="str">
        <f t="shared" si="1084"/>
        <v>MAIN UNIT</v>
      </c>
      <c r="Q3672" s="22" t="s">
        <v>61</v>
      </c>
      <c r="R3672" s="22" t="s">
        <v>62</v>
      </c>
      <c r="S3672" s="22" t="s">
        <v>50</v>
      </c>
      <c r="T3672" s="22" t="s">
        <v>88</v>
      </c>
      <c r="U3672" s="22" t="s">
        <v>70</v>
      </c>
      <c r="V3672" s="22" t="s">
        <v>1400</v>
      </c>
      <c r="W3672" s="22" t="s">
        <v>64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  <c r="AU3672" s="22" t="s">
        <v>3240</v>
      </c>
    </row>
    <row r="3673" spans="1:47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3507</v>
      </c>
      <c r="K3673" s="29" t="s">
        <v>3508</v>
      </c>
      <c r="L3673" s="17" t="s">
        <v>92</v>
      </c>
      <c r="M3673" s="13" t="s">
        <v>60</v>
      </c>
      <c r="N3673" s="13">
        <v>1</v>
      </c>
      <c r="O3673" s="22"/>
      <c r="P3673" s="202" t="str">
        <f t="shared" si="1084"/>
        <v>MAIN UNIT</v>
      </c>
      <c r="Q3673" s="22" t="s">
        <v>61</v>
      </c>
      <c r="R3673" s="22" t="s">
        <v>62</v>
      </c>
      <c r="S3673" s="22" t="s">
        <v>49</v>
      </c>
      <c r="T3673" s="22" t="s">
        <v>78</v>
      </c>
      <c r="U3673" s="22" t="s">
        <v>78</v>
      </c>
      <c r="V3673" s="22" t="s">
        <v>3134</v>
      </c>
      <c r="W3673" s="22" t="s">
        <v>109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  <c r="AU3673" s="22" t="s">
        <v>3751</v>
      </c>
    </row>
    <row r="3674" spans="1:47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3509</v>
      </c>
      <c r="K3674" s="29" t="s">
        <v>3510</v>
      </c>
      <c r="L3674" s="17" t="s">
        <v>92</v>
      </c>
      <c r="M3674" s="13" t="s">
        <v>60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61</v>
      </c>
      <c r="R3674" s="22" t="s">
        <v>62</v>
      </c>
      <c r="S3674" s="22" t="s">
        <v>49</v>
      </c>
      <c r="T3674" s="22" t="s">
        <v>78</v>
      </c>
      <c r="U3674" s="22" t="s">
        <v>1071</v>
      </c>
      <c r="V3674" s="22" t="s">
        <v>311</v>
      </c>
      <c r="W3674" s="22" t="s">
        <v>64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  <c r="AU3674" s="22" t="s">
        <v>3757</v>
      </c>
    </row>
    <row r="3675" spans="1:47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3538</v>
      </c>
      <c r="K3675" s="29" t="s">
        <v>167</v>
      </c>
      <c r="L3675" s="17" t="s">
        <v>2620</v>
      </c>
      <c r="M3675" s="13" t="s">
        <v>60</v>
      </c>
      <c r="N3675" s="13">
        <v>1</v>
      </c>
      <c r="O3675" s="22"/>
      <c r="P3675" s="202" t="str">
        <f t="shared" si="1100"/>
        <v>MAIN UNIT</v>
      </c>
      <c r="Q3675" s="22" t="s">
        <v>61</v>
      </c>
      <c r="R3675" s="22" t="s">
        <v>2055</v>
      </c>
      <c r="S3675" s="22" t="s">
        <v>50</v>
      </c>
      <c r="T3675" s="22" t="s">
        <v>83</v>
      </c>
      <c r="U3675" s="22" t="s">
        <v>70</v>
      </c>
      <c r="V3675" s="22" t="s">
        <v>102</v>
      </c>
      <c r="W3675" s="22" t="s">
        <v>64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  <c r="AU3675" s="22" t="s">
        <v>3240</v>
      </c>
    </row>
    <row r="3676" spans="1:47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3538</v>
      </c>
      <c r="K3676" s="29" t="s">
        <v>167</v>
      </c>
      <c r="L3676" s="17" t="s">
        <v>2620</v>
      </c>
      <c r="M3676" s="13" t="s">
        <v>60</v>
      </c>
      <c r="N3676" s="13">
        <v>1</v>
      </c>
      <c r="O3676" s="22"/>
      <c r="P3676" s="202" t="str">
        <f t="shared" si="1100"/>
        <v>MAIN UNIT</v>
      </c>
      <c r="Q3676" s="22" t="s">
        <v>61</v>
      </c>
      <c r="R3676" s="22" t="s">
        <v>2055</v>
      </c>
      <c r="S3676" s="22" t="s">
        <v>50</v>
      </c>
      <c r="T3676" s="22" t="s">
        <v>83</v>
      </c>
      <c r="U3676" s="22" t="s">
        <v>70</v>
      </c>
      <c r="V3676" s="22" t="s">
        <v>102</v>
      </c>
      <c r="W3676" s="22" t="s">
        <v>64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  <c r="AU3676" s="22" t="s">
        <v>3240</v>
      </c>
    </row>
    <row r="3677" spans="1:47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3532</v>
      </c>
      <c r="K3677" s="29" t="s">
        <v>3533</v>
      </c>
      <c r="L3677" s="24" t="s">
        <v>92</v>
      </c>
      <c r="M3677" s="13" t="s">
        <v>60</v>
      </c>
      <c r="N3677" s="13">
        <v>1</v>
      </c>
      <c r="O3677" s="22"/>
      <c r="P3677" s="202" t="str">
        <f t="shared" si="1100"/>
        <v>MAIN UNIT</v>
      </c>
      <c r="Q3677" s="22" t="s">
        <v>61</v>
      </c>
      <c r="R3677" s="22" t="s">
        <v>62</v>
      </c>
      <c r="S3677" s="22" t="s">
        <v>49</v>
      </c>
      <c r="T3677" s="22" t="s">
        <v>78</v>
      </c>
      <c r="U3677" s="22" t="s">
        <v>120</v>
      </c>
      <c r="V3677" s="22" t="s">
        <v>80</v>
      </c>
      <c r="W3677" s="22" t="s">
        <v>64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  <c r="AU3677" s="22" t="s">
        <v>3757</v>
      </c>
    </row>
    <row r="3678" spans="1:47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3532</v>
      </c>
      <c r="K3678" s="29" t="s">
        <v>3533</v>
      </c>
      <c r="L3678" s="24" t="s">
        <v>67</v>
      </c>
      <c r="M3678" s="13" t="s">
        <v>60</v>
      </c>
      <c r="N3678" s="13">
        <v>1</v>
      </c>
      <c r="O3678" s="22"/>
      <c r="P3678" s="202" t="str">
        <f t="shared" si="1100"/>
        <v>MAIN UNIT</v>
      </c>
      <c r="Q3678" s="22" t="s">
        <v>61</v>
      </c>
      <c r="R3678" s="22" t="s">
        <v>62</v>
      </c>
      <c r="S3678" s="22" t="s">
        <v>49</v>
      </c>
      <c r="T3678" s="22" t="s">
        <v>78</v>
      </c>
      <c r="U3678" s="22" t="s">
        <v>78</v>
      </c>
      <c r="V3678" s="22" t="s">
        <v>80</v>
      </c>
      <c r="W3678" s="22" t="s">
        <v>64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  <c r="AU3678" s="22" t="s">
        <v>3757</v>
      </c>
    </row>
    <row r="3679" spans="1:47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3535</v>
      </c>
      <c r="K3679" s="29" t="s">
        <v>3534</v>
      </c>
      <c r="L3679" s="24" t="s">
        <v>67</v>
      </c>
      <c r="M3679" s="13" t="s">
        <v>60</v>
      </c>
      <c r="N3679" s="13">
        <v>1</v>
      </c>
      <c r="O3679" s="22"/>
      <c r="P3679" s="202" t="str">
        <f t="shared" si="1100"/>
        <v>MAIN UNIT</v>
      </c>
      <c r="Q3679" s="22" t="s">
        <v>61</v>
      </c>
      <c r="R3679" s="22" t="s">
        <v>62</v>
      </c>
      <c r="S3679" s="22" t="s">
        <v>49</v>
      </c>
      <c r="T3679" s="22" t="s">
        <v>78</v>
      </c>
      <c r="U3679" s="22" t="s">
        <v>78</v>
      </c>
      <c r="V3679" s="22" t="s">
        <v>80</v>
      </c>
      <c r="W3679" s="22" t="s">
        <v>109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  <c r="AU3679" s="22" t="s">
        <v>3240</v>
      </c>
    </row>
    <row r="3680" spans="1:47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3536</v>
      </c>
      <c r="K3680" s="29" t="s">
        <v>1399</v>
      </c>
      <c r="L3680" s="24" t="s">
        <v>92</v>
      </c>
      <c r="M3680" s="13" t="s">
        <v>60</v>
      </c>
      <c r="N3680" s="13">
        <v>1</v>
      </c>
      <c r="O3680" s="22"/>
      <c r="P3680" s="202" t="str">
        <f t="shared" si="1100"/>
        <v>MAIN UNIT</v>
      </c>
      <c r="Q3680" s="22" t="s">
        <v>61</v>
      </c>
      <c r="R3680" s="22" t="s">
        <v>62</v>
      </c>
      <c r="S3680" s="22" t="s">
        <v>50</v>
      </c>
      <c r="T3680" s="22" t="s">
        <v>88</v>
      </c>
      <c r="U3680" s="22" t="s">
        <v>70</v>
      </c>
      <c r="V3680" s="22" t="s">
        <v>1400</v>
      </c>
      <c r="W3680" s="22" t="s">
        <v>64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  <c r="AU3680" s="22" t="s">
        <v>3240</v>
      </c>
    </row>
    <row r="3681" spans="1:47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3536</v>
      </c>
      <c r="K3681" s="29" t="s">
        <v>1399</v>
      </c>
      <c r="L3681" s="24" t="s">
        <v>92</v>
      </c>
      <c r="M3681" s="13" t="s">
        <v>60</v>
      </c>
      <c r="N3681" s="13">
        <v>1</v>
      </c>
      <c r="O3681" s="22"/>
      <c r="P3681" s="202" t="str">
        <f t="shared" si="1100"/>
        <v>MAIN UNIT</v>
      </c>
      <c r="Q3681" s="22" t="s">
        <v>61</v>
      </c>
      <c r="R3681" s="22" t="s">
        <v>62</v>
      </c>
      <c r="S3681" s="22" t="s">
        <v>50</v>
      </c>
      <c r="T3681" s="22" t="s">
        <v>88</v>
      </c>
      <c r="U3681" s="22" t="s">
        <v>70</v>
      </c>
      <c r="V3681" s="22" t="s">
        <v>1400</v>
      </c>
      <c r="W3681" s="22" t="s">
        <v>64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  <c r="AU3681" s="22" t="s">
        <v>3240</v>
      </c>
    </row>
    <row r="3682" spans="1:47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3541</v>
      </c>
      <c r="K3682" s="29" t="s">
        <v>1888</v>
      </c>
      <c r="L3682" s="24" t="s">
        <v>92</v>
      </c>
      <c r="M3682" s="13" t="s">
        <v>60</v>
      </c>
      <c r="N3682" s="13">
        <v>1</v>
      </c>
      <c r="O3682" s="22"/>
      <c r="P3682" s="202" t="str">
        <f t="shared" si="1100"/>
        <v>MAIN UNIT</v>
      </c>
      <c r="Q3682" s="22" t="s">
        <v>61</v>
      </c>
      <c r="R3682" s="22" t="s">
        <v>62</v>
      </c>
      <c r="S3682" s="22" t="s">
        <v>49</v>
      </c>
      <c r="T3682" s="22" t="s">
        <v>78</v>
      </c>
      <c r="U3682" s="22" t="s">
        <v>120</v>
      </c>
      <c r="V3682" s="22" t="s">
        <v>121</v>
      </c>
      <c r="W3682" s="22" t="s">
        <v>109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  <c r="AU3682" s="22" t="s">
        <v>3751</v>
      </c>
    </row>
    <row r="3683" spans="1:47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3541</v>
      </c>
      <c r="K3683" s="29" t="s">
        <v>1888</v>
      </c>
      <c r="L3683" s="24" t="s">
        <v>92</v>
      </c>
      <c r="M3683" s="13" t="s">
        <v>60</v>
      </c>
      <c r="N3683" s="13">
        <v>1</v>
      </c>
      <c r="O3683" s="22"/>
      <c r="P3683" s="202" t="str">
        <f t="shared" si="1100"/>
        <v>MAIN UNIT</v>
      </c>
      <c r="Q3683" s="22" t="s">
        <v>61</v>
      </c>
      <c r="R3683" s="22" t="s">
        <v>62</v>
      </c>
      <c r="S3683" s="22" t="s">
        <v>49</v>
      </c>
      <c r="T3683" s="22" t="s">
        <v>78</v>
      </c>
      <c r="U3683" s="22" t="s">
        <v>120</v>
      </c>
      <c r="V3683" s="22" t="s">
        <v>121</v>
      </c>
      <c r="W3683" s="22" t="s">
        <v>109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  <c r="AU3683" s="22" t="s">
        <v>3751</v>
      </c>
    </row>
    <row r="3684" spans="1:47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3541</v>
      </c>
      <c r="K3684" s="29" t="s">
        <v>1888</v>
      </c>
      <c r="L3684" s="24" t="s">
        <v>92</v>
      </c>
      <c r="M3684" s="13" t="s">
        <v>60</v>
      </c>
      <c r="N3684" s="13">
        <v>1</v>
      </c>
      <c r="O3684" s="22"/>
      <c r="P3684" s="202" t="str">
        <f t="shared" si="1100"/>
        <v>MAIN UNIT</v>
      </c>
      <c r="Q3684" s="22" t="s">
        <v>61</v>
      </c>
      <c r="R3684" s="22" t="s">
        <v>62</v>
      </c>
      <c r="S3684" s="22" t="s">
        <v>49</v>
      </c>
      <c r="T3684" s="22" t="s">
        <v>78</v>
      </c>
      <c r="U3684" s="22" t="s">
        <v>120</v>
      </c>
      <c r="V3684" s="22" t="s">
        <v>121</v>
      </c>
      <c r="W3684" s="22" t="s">
        <v>109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  <c r="AU3684" s="22" t="s">
        <v>3751</v>
      </c>
    </row>
    <row r="3685" spans="1:47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3541</v>
      </c>
      <c r="K3685" s="29" t="s">
        <v>1888</v>
      </c>
      <c r="L3685" s="24" t="s">
        <v>67</v>
      </c>
      <c r="M3685" s="13" t="s">
        <v>60</v>
      </c>
      <c r="N3685" s="13">
        <v>1</v>
      </c>
      <c r="O3685" s="22"/>
      <c r="P3685" s="202" t="str">
        <f t="shared" si="1100"/>
        <v>MAIN UNIT</v>
      </c>
      <c r="Q3685" s="22" t="s">
        <v>61</v>
      </c>
      <c r="R3685" s="22" t="s">
        <v>62</v>
      </c>
      <c r="S3685" s="22" t="s">
        <v>49</v>
      </c>
      <c r="T3685" s="22" t="s">
        <v>78</v>
      </c>
      <c r="U3685" s="22" t="s">
        <v>120</v>
      </c>
      <c r="V3685" s="22" t="s">
        <v>121</v>
      </c>
      <c r="W3685" s="22" t="s">
        <v>109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  <c r="AU3685" s="22" t="s">
        <v>3751</v>
      </c>
    </row>
    <row r="3686" spans="1:47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3541</v>
      </c>
      <c r="K3686" s="29" t="s">
        <v>1888</v>
      </c>
      <c r="L3686" s="24" t="s">
        <v>67</v>
      </c>
      <c r="M3686" s="13" t="s">
        <v>60</v>
      </c>
      <c r="N3686" s="13">
        <v>1</v>
      </c>
      <c r="O3686" s="22"/>
      <c r="P3686" s="202" t="str">
        <f t="shared" si="1100"/>
        <v>MAIN UNIT</v>
      </c>
      <c r="Q3686" s="22" t="s">
        <v>61</v>
      </c>
      <c r="R3686" s="22" t="s">
        <v>62</v>
      </c>
      <c r="S3686" s="22" t="s">
        <v>49</v>
      </c>
      <c r="T3686" s="22" t="s">
        <v>78</v>
      </c>
      <c r="U3686" s="22" t="s">
        <v>120</v>
      </c>
      <c r="V3686" s="22" t="s">
        <v>121</v>
      </c>
      <c r="W3686" s="22" t="s">
        <v>109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  <c r="AU3686" s="22" t="s">
        <v>3751</v>
      </c>
    </row>
    <row r="3687" spans="1:47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185</v>
      </c>
      <c r="G3687" s="23" t="s">
        <v>185</v>
      </c>
      <c r="H3687" s="29"/>
      <c r="I3687" s="204" t="str">
        <f t="shared" si="1086"/>
        <v>Cancel</v>
      </c>
      <c r="J3687" s="188" t="s">
        <v>3542</v>
      </c>
      <c r="K3687" s="29" t="s">
        <v>3543</v>
      </c>
      <c r="L3687" s="24" t="s">
        <v>92</v>
      </c>
      <c r="M3687" s="13" t="s">
        <v>60</v>
      </c>
      <c r="N3687" s="13">
        <v>1</v>
      </c>
      <c r="O3687" s="22"/>
      <c r="P3687" s="202" t="str">
        <f t="shared" si="1100"/>
        <v>MAIN UNIT</v>
      </c>
      <c r="Q3687" s="22" t="s">
        <v>68</v>
      </c>
      <c r="R3687" s="22" t="s">
        <v>62</v>
      </c>
      <c r="S3687" s="22" t="s">
        <v>49</v>
      </c>
      <c r="T3687" s="22" t="s">
        <v>78</v>
      </c>
      <c r="U3687" s="22" t="s">
        <v>1071</v>
      </c>
      <c r="V3687" s="22" t="s">
        <v>3095</v>
      </c>
      <c r="W3687" s="22" t="s">
        <v>109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499582152.5142017</v>
      </c>
      <c r="AJ3687" s="200">
        <f t="shared" si="1090"/>
        <v>59520528.679470733</v>
      </c>
      <c r="AK3687" s="201">
        <f t="shared" si="1091"/>
        <v>0.11914062257814291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  <c r="AU3687" s="22" t="s">
        <v>3751</v>
      </c>
    </row>
    <row r="3688" spans="1:47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185</v>
      </c>
      <c r="G3688" s="23" t="s">
        <v>185</v>
      </c>
      <c r="H3688" s="29"/>
      <c r="I3688" s="204" t="str">
        <f t="shared" si="1086"/>
        <v>Cancel</v>
      </c>
      <c r="J3688" s="188" t="s">
        <v>3542</v>
      </c>
      <c r="K3688" s="29" t="s">
        <v>3543</v>
      </c>
      <c r="L3688" s="24" t="s">
        <v>67</v>
      </c>
      <c r="M3688" s="13" t="s">
        <v>60</v>
      </c>
      <c r="N3688" s="13">
        <v>1</v>
      </c>
      <c r="O3688" s="22"/>
      <c r="P3688" s="202" t="str">
        <f t="shared" si="1100"/>
        <v>MAIN UNIT</v>
      </c>
      <c r="Q3688" s="22" t="s">
        <v>68</v>
      </c>
      <c r="R3688" s="22" t="s">
        <v>62</v>
      </c>
      <c r="S3688" s="22" t="s">
        <v>49</v>
      </c>
      <c r="T3688" s="22" t="s">
        <v>78</v>
      </c>
      <c r="U3688" s="22" t="s">
        <v>1071</v>
      </c>
      <c r="V3688" s="22" t="s">
        <v>3095</v>
      </c>
      <c r="W3688" s="22" t="s">
        <v>109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499582152.5142017</v>
      </c>
      <c r="AJ3688" s="200">
        <f t="shared" si="1090"/>
        <v>59520528.679470733</v>
      </c>
      <c r="AK3688" s="201">
        <f t="shared" si="1091"/>
        <v>0.11914062257814291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  <c r="AU3688" s="22" t="s">
        <v>3751</v>
      </c>
    </row>
    <row r="3689" spans="1:47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3536</v>
      </c>
      <c r="K3689" s="29" t="s">
        <v>1399</v>
      </c>
      <c r="L3689" s="24" t="s">
        <v>67</v>
      </c>
      <c r="M3689" s="13" t="s">
        <v>60</v>
      </c>
      <c r="N3689" s="13">
        <v>1</v>
      </c>
      <c r="O3689" s="22"/>
      <c r="P3689" s="202" t="str">
        <f t="shared" si="1100"/>
        <v>MAIN UNIT</v>
      </c>
      <c r="Q3689" s="22" t="s">
        <v>61</v>
      </c>
      <c r="R3689" s="22" t="s">
        <v>62</v>
      </c>
      <c r="S3689" s="22" t="s">
        <v>50</v>
      </c>
      <c r="T3689" s="22" t="s">
        <v>88</v>
      </c>
      <c r="U3689" s="22" t="s">
        <v>70</v>
      </c>
      <c r="V3689" s="22" t="s">
        <v>1400</v>
      </c>
      <c r="W3689" s="22" t="s">
        <v>64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  <c r="AU3689" s="22" t="s">
        <v>3240</v>
      </c>
    </row>
    <row r="3690" spans="1:47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3536</v>
      </c>
      <c r="K3690" s="29" t="s">
        <v>1399</v>
      </c>
      <c r="L3690" s="24" t="s">
        <v>67</v>
      </c>
      <c r="M3690" s="13" t="s">
        <v>60</v>
      </c>
      <c r="N3690" s="13">
        <v>1</v>
      </c>
      <c r="O3690" s="22"/>
      <c r="P3690" s="202" t="str">
        <f t="shared" si="1100"/>
        <v>MAIN UNIT</v>
      </c>
      <c r="Q3690" s="22" t="s">
        <v>61</v>
      </c>
      <c r="R3690" s="22" t="s">
        <v>62</v>
      </c>
      <c r="S3690" s="22" t="s">
        <v>50</v>
      </c>
      <c r="T3690" s="22" t="s">
        <v>88</v>
      </c>
      <c r="U3690" s="22" t="s">
        <v>70</v>
      </c>
      <c r="V3690" s="22" t="s">
        <v>1400</v>
      </c>
      <c r="W3690" s="22" t="s">
        <v>64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  <c r="AU3690" s="22" t="s">
        <v>3240</v>
      </c>
    </row>
    <row r="3691" spans="1:47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3181</v>
      </c>
      <c r="K3691" s="29" t="s">
        <v>411</v>
      </c>
      <c r="L3691" s="17" t="s">
        <v>2620</v>
      </c>
      <c r="M3691" s="22" t="s">
        <v>60</v>
      </c>
      <c r="N3691" s="22">
        <v>1</v>
      </c>
      <c r="O3691" s="22"/>
      <c r="P3691" s="33" t="str">
        <f t="shared" si="1100"/>
        <v>MAIN UNIT</v>
      </c>
      <c r="Q3691" s="13" t="s">
        <v>61</v>
      </c>
      <c r="R3691" s="22" t="s">
        <v>2055</v>
      </c>
      <c r="S3691" s="22" t="s">
        <v>52</v>
      </c>
      <c r="T3691" s="22" t="s">
        <v>412</v>
      </c>
      <c r="U3691" s="22" t="s">
        <v>1077</v>
      </c>
      <c r="V3691" s="22" t="s">
        <v>143</v>
      </c>
      <c r="W3691" s="22" t="s">
        <v>64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  <c r="AU3691" s="22" t="s">
        <v>3240</v>
      </c>
    </row>
    <row r="3692" spans="1:47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3540</v>
      </c>
      <c r="K3692" s="29" t="s">
        <v>712</v>
      </c>
      <c r="L3692" s="24" t="s">
        <v>92</v>
      </c>
      <c r="M3692" s="13" t="s">
        <v>60</v>
      </c>
      <c r="N3692" s="13">
        <v>1</v>
      </c>
      <c r="O3692" s="22"/>
      <c r="P3692" s="202" t="str">
        <f t="shared" si="1100"/>
        <v>MAIN UNIT</v>
      </c>
      <c r="Q3692" s="22" t="s">
        <v>61</v>
      </c>
      <c r="R3692" s="22" t="s">
        <v>62</v>
      </c>
      <c r="S3692" s="22" t="s">
        <v>49</v>
      </c>
      <c r="T3692" s="22" t="s">
        <v>78</v>
      </c>
      <c r="U3692" s="22" t="s">
        <v>120</v>
      </c>
      <c r="V3692" s="22" t="s">
        <v>112</v>
      </c>
      <c r="W3692" s="22" t="s">
        <v>64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  <c r="AU3692" s="22" t="s">
        <v>3757</v>
      </c>
    </row>
    <row r="3693" spans="1:47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3544</v>
      </c>
      <c r="K3693" s="29" t="s">
        <v>2716</v>
      </c>
      <c r="L3693" s="24" t="s">
        <v>3703</v>
      </c>
      <c r="M3693" s="13" t="s">
        <v>60</v>
      </c>
      <c r="N3693" s="13">
        <v>1</v>
      </c>
      <c r="O3693" s="22"/>
      <c r="P3693" s="202" t="str">
        <f t="shared" si="1100"/>
        <v>MAIN UNIT</v>
      </c>
      <c r="Q3693" s="22" t="s">
        <v>61</v>
      </c>
      <c r="R3693" s="22" t="s">
        <v>62</v>
      </c>
      <c r="S3693" s="22" t="s">
        <v>49</v>
      </c>
      <c r="T3693" s="22" t="s">
        <v>78</v>
      </c>
      <c r="U3693" s="22" t="s">
        <v>78</v>
      </c>
      <c r="V3693" s="22" t="s">
        <v>1407</v>
      </c>
      <c r="W3693" s="22" t="s">
        <v>109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  <c r="AU3693" s="22" t="s">
        <v>3751</v>
      </c>
    </row>
    <row r="3694" spans="1:47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3545</v>
      </c>
      <c r="K3694" s="29" t="s">
        <v>2716</v>
      </c>
      <c r="L3694" s="24" t="s">
        <v>3703</v>
      </c>
      <c r="M3694" s="13" t="s">
        <v>60</v>
      </c>
      <c r="N3694" s="13">
        <v>1</v>
      </c>
      <c r="O3694" s="22"/>
      <c r="P3694" s="202" t="str">
        <f t="shared" si="1100"/>
        <v>MAIN UNIT</v>
      </c>
      <c r="Q3694" s="22" t="s">
        <v>61</v>
      </c>
      <c r="R3694" s="22" t="s">
        <v>62</v>
      </c>
      <c r="S3694" s="22" t="s">
        <v>49</v>
      </c>
      <c r="T3694" s="22" t="s">
        <v>78</v>
      </c>
      <c r="U3694" s="22" t="s">
        <v>78</v>
      </c>
      <c r="V3694" s="22" t="s">
        <v>1407</v>
      </c>
      <c r="W3694" s="22" t="s">
        <v>64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  <c r="AU3694" s="22" t="s">
        <v>3757</v>
      </c>
    </row>
    <row r="3695" spans="1:47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3546</v>
      </c>
      <c r="K3695" s="29" t="s">
        <v>1932</v>
      </c>
      <c r="L3695" s="24" t="s">
        <v>3703</v>
      </c>
      <c r="M3695" s="13" t="s">
        <v>60</v>
      </c>
      <c r="N3695" s="22">
        <v>1</v>
      </c>
      <c r="O3695" s="22"/>
      <c r="P3695" s="202" t="str">
        <f t="shared" si="1100"/>
        <v>MAIN UNIT</v>
      </c>
      <c r="Q3695" s="22" t="s">
        <v>61</v>
      </c>
      <c r="R3695" s="22" t="s">
        <v>62</v>
      </c>
      <c r="S3695" s="22" t="s">
        <v>49</v>
      </c>
      <c r="T3695" s="22" t="s">
        <v>78</v>
      </c>
      <c r="U3695" s="22" t="s">
        <v>120</v>
      </c>
      <c r="V3695" s="22" t="s">
        <v>112</v>
      </c>
      <c r="W3695" s="22" t="s">
        <v>64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  <c r="AU3695" s="22" t="s">
        <v>3757</v>
      </c>
    </row>
    <row r="3696" spans="1:47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3547</v>
      </c>
      <c r="K3696" s="29" t="s">
        <v>3548</v>
      </c>
      <c r="L3696" s="24" t="s">
        <v>67</v>
      </c>
      <c r="M3696" s="13" t="s">
        <v>60</v>
      </c>
      <c r="N3696" s="22">
        <v>1</v>
      </c>
      <c r="O3696" s="22"/>
      <c r="P3696" s="202" t="str">
        <f t="shared" si="1100"/>
        <v>MAIN UNIT</v>
      </c>
      <c r="Q3696" s="22" t="s">
        <v>68</v>
      </c>
      <c r="R3696" s="22" t="s">
        <v>62</v>
      </c>
      <c r="S3696" s="22" t="s">
        <v>49</v>
      </c>
      <c r="T3696" s="22" t="s">
        <v>78</v>
      </c>
      <c r="U3696" s="22" t="s">
        <v>839</v>
      </c>
      <c r="V3696" s="22" t="s">
        <v>1407</v>
      </c>
      <c r="W3696" s="22" t="s">
        <v>64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  <c r="AU3696" s="22" t="s">
        <v>3757</v>
      </c>
    </row>
    <row r="3697" spans="1:47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3547</v>
      </c>
      <c r="K3697" s="29" t="s">
        <v>3548</v>
      </c>
      <c r="L3697" s="24" t="s">
        <v>67</v>
      </c>
      <c r="M3697" s="13" t="s">
        <v>60</v>
      </c>
      <c r="N3697" s="22">
        <v>1</v>
      </c>
      <c r="O3697" s="22"/>
      <c r="P3697" s="202" t="str">
        <f t="shared" si="1100"/>
        <v>MAIN UNIT</v>
      </c>
      <c r="Q3697" s="22" t="s">
        <v>68</v>
      </c>
      <c r="R3697" s="22" t="s">
        <v>62</v>
      </c>
      <c r="S3697" s="22" t="s">
        <v>49</v>
      </c>
      <c r="T3697" s="22" t="s">
        <v>78</v>
      </c>
      <c r="U3697" s="22" t="s">
        <v>839</v>
      </c>
      <c r="V3697" s="22" t="s">
        <v>1407</v>
      </c>
      <c r="W3697" s="22" t="s">
        <v>64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  <c r="AU3697" s="22" t="s">
        <v>3757</v>
      </c>
    </row>
    <row r="3698" spans="1:47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3549</v>
      </c>
      <c r="K3698" s="29" t="s">
        <v>1314</v>
      </c>
      <c r="L3698" s="24" t="s">
        <v>3550</v>
      </c>
      <c r="M3698" s="13" t="s">
        <v>60</v>
      </c>
      <c r="N3698" s="22">
        <v>1</v>
      </c>
      <c r="O3698" s="22"/>
      <c r="P3698" s="202" t="str">
        <f t="shared" si="1100"/>
        <v>MAIN UNIT</v>
      </c>
      <c r="Q3698" s="22" t="s">
        <v>61</v>
      </c>
      <c r="R3698" s="22" t="s">
        <v>62</v>
      </c>
      <c r="S3698" s="22" t="s">
        <v>49</v>
      </c>
      <c r="T3698" s="22" t="s">
        <v>78</v>
      </c>
      <c r="U3698" s="22" t="s">
        <v>1071</v>
      </c>
      <c r="V3698" s="22" t="s">
        <v>80</v>
      </c>
      <c r="W3698" s="22" t="s">
        <v>901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23146578.081415929</v>
      </c>
      <c r="AJ3698" s="200">
        <f t="shared" si="1090"/>
        <v>2745231.3889985834</v>
      </c>
      <c r="AK3698" s="201">
        <f t="shared" si="1091"/>
        <v>0.11860204041143742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  <c r="AU3698" s="22" t="s">
        <v>3752</v>
      </c>
    </row>
    <row r="3699" spans="1:47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3551</v>
      </c>
      <c r="K3699" s="29" t="s">
        <v>1314</v>
      </c>
      <c r="L3699" s="24" t="s">
        <v>3550</v>
      </c>
      <c r="M3699" s="13" t="s">
        <v>60</v>
      </c>
      <c r="N3699" s="22">
        <v>1</v>
      </c>
      <c r="O3699" s="22"/>
      <c r="P3699" s="202" t="str">
        <f t="shared" si="1100"/>
        <v>MAIN UNIT</v>
      </c>
      <c r="Q3699" s="22" t="s">
        <v>61</v>
      </c>
      <c r="R3699" s="22" t="s">
        <v>62</v>
      </c>
      <c r="S3699" s="22" t="s">
        <v>49</v>
      </c>
      <c r="T3699" s="22" t="s">
        <v>78</v>
      </c>
      <c r="U3699" s="22" t="s">
        <v>1071</v>
      </c>
      <c r="V3699" s="22" t="s">
        <v>80</v>
      </c>
      <c r="W3699" s="22" t="s">
        <v>901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23146578.081415929</v>
      </c>
      <c r="AJ3699" s="200">
        <f t="shared" si="1090"/>
        <v>2745231.3889985834</v>
      </c>
      <c r="AK3699" s="201">
        <f t="shared" si="1091"/>
        <v>0.11860204041143742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  <c r="AU3699" s="22" t="s">
        <v>3752</v>
      </c>
    </row>
    <row r="3700" spans="1:47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3554</v>
      </c>
      <c r="K3700" s="29" t="s">
        <v>167</v>
      </c>
      <c r="L3700" s="24" t="s">
        <v>2620</v>
      </c>
      <c r="M3700" s="13" t="s">
        <v>60</v>
      </c>
      <c r="N3700" s="22">
        <v>1</v>
      </c>
      <c r="O3700" s="22"/>
      <c r="P3700" s="202" t="str">
        <f t="shared" si="1100"/>
        <v>MAIN UNIT</v>
      </c>
      <c r="Q3700" s="22" t="s">
        <v>61</v>
      </c>
      <c r="R3700" s="22" t="s">
        <v>2055</v>
      </c>
      <c r="S3700" s="22" t="s">
        <v>50</v>
      </c>
      <c r="T3700" s="22" t="s">
        <v>83</v>
      </c>
      <c r="U3700" s="22" t="s">
        <v>70</v>
      </c>
      <c r="V3700" s="22" t="s">
        <v>102</v>
      </c>
      <c r="W3700" s="22" t="s">
        <v>64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  <c r="AU3700" s="22" t="s">
        <v>3240</v>
      </c>
    </row>
    <row r="3701" spans="1:47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3554</v>
      </c>
      <c r="K3701" s="29" t="s">
        <v>167</v>
      </c>
      <c r="L3701" s="24" t="s">
        <v>2620</v>
      </c>
      <c r="M3701" s="13" t="s">
        <v>60</v>
      </c>
      <c r="N3701" s="22">
        <v>1</v>
      </c>
      <c r="O3701" s="22"/>
      <c r="P3701" s="202" t="str">
        <f t="shared" si="1100"/>
        <v>MAIN UNIT</v>
      </c>
      <c r="Q3701" s="22" t="s">
        <v>61</v>
      </c>
      <c r="R3701" s="22" t="s">
        <v>2055</v>
      </c>
      <c r="S3701" s="22" t="s">
        <v>50</v>
      </c>
      <c r="T3701" s="22" t="s">
        <v>83</v>
      </c>
      <c r="U3701" s="22" t="s">
        <v>70</v>
      </c>
      <c r="V3701" s="22" t="s">
        <v>102</v>
      </c>
      <c r="W3701" s="22" t="s">
        <v>64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  <c r="AU3701" s="22" t="s">
        <v>3240</v>
      </c>
    </row>
    <row r="3702" spans="1:47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3552</v>
      </c>
      <c r="K3702" s="29" t="s">
        <v>1905</v>
      </c>
      <c r="L3702" s="24" t="s">
        <v>92</v>
      </c>
      <c r="M3702" s="13" t="s">
        <v>60</v>
      </c>
      <c r="N3702" s="22">
        <v>1</v>
      </c>
      <c r="O3702" s="22"/>
      <c r="P3702" s="202" t="str">
        <f t="shared" si="1100"/>
        <v>MAIN UNIT</v>
      </c>
      <c r="Q3702" s="22" t="s">
        <v>61</v>
      </c>
      <c r="R3702" s="22" t="s">
        <v>62</v>
      </c>
      <c r="S3702" s="22" t="s">
        <v>52</v>
      </c>
      <c r="T3702" s="22" t="s">
        <v>176</v>
      </c>
      <c r="U3702" s="22" t="s">
        <v>177</v>
      </c>
      <c r="V3702" s="22" t="s">
        <v>178</v>
      </c>
      <c r="W3702" s="22" t="s">
        <v>64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  <c r="AU3702" s="22" t="s">
        <v>3240</v>
      </c>
    </row>
    <row r="3703" spans="1:47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3552</v>
      </c>
      <c r="K3703" s="29" t="s">
        <v>1905</v>
      </c>
      <c r="L3703" s="24" t="s">
        <v>92</v>
      </c>
      <c r="M3703" s="13" t="s">
        <v>60</v>
      </c>
      <c r="N3703" s="22">
        <v>1</v>
      </c>
      <c r="O3703" s="22"/>
      <c r="P3703" s="202" t="str">
        <f t="shared" si="1100"/>
        <v>MAIN UNIT</v>
      </c>
      <c r="Q3703" s="22" t="s">
        <v>61</v>
      </c>
      <c r="R3703" s="22" t="s">
        <v>62</v>
      </c>
      <c r="S3703" s="22" t="s">
        <v>52</v>
      </c>
      <c r="T3703" s="22" t="s">
        <v>176</v>
      </c>
      <c r="U3703" s="22" t="s">
        <v>177</v>
      </c>
      <c r="V3703" s="22" t="s">
        <v>178</v>
      </c>
      <c r="W3703" s="22" t="s">
        <v>64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  <c r="AU3703" s="22" t="s">
        <v>3240</v>
      </c>
    </row>
    <row r="3704" spans="1:47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3552</v>
      </c>
      <c r="K3704" s="29" t="s">
        <v>1905</v>
      </c>
      <c r="L3704" s="24" t="s">
        <v>67</v>
      </c>
      <c r="M3704" s="13" t="s">
        <v>60</v>
      </c>
      <c r="N3704" s="22">
        <v>1</v>
      </c>
      <c r="O3704" s="22"/>
      <c r="P3704" s="202" t="str">
        <f t="shared" si="1100"/>
        <v>MAIN UNIT</v>
      </c>
      <c r="Q3704" s="22" t="s">
        <v>61</v>
      </c>
      <c r="R3704" s="22" t="s">
        <v>62</v>
      </c>
      <c r="S3704" s="22" t="s">
        <v>52</v>
      </c>
      <c r="T3704" s="22" t="s">
        <v>176</v>
      </c>
      <c r="U3704" s="22" t="s">
        <v>177</v>
      </c>
      <c r="V3704" s="22" t="s">
        <v>178</v>
      </c>
      <c r="W3704" s="22" t="s">
        <v>64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  <c r="AU3704" s="22" t="s">
        <v>3240</v>
      </c>
    </row>
    <row r="3705" spans="1:47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3552</v>
      </c>
      <c r="K3705" s="29" t="s">
        <v>1905</v>
      </c>
      <c r="L3705" s="24" t="s">
        <v>67</v>
      </c>
      <c r="M3705" s="13" t="s">
        <v>60</v>
      </c>
      <c r="N3705" s="22">
        <v>1</v>
      </c>
      <c r="O3705" s="22"/>
      <c r="P3705" s="202" t="str">
        <f t="shared" si="1100"/>
        <v>MAIN UNIT</v>
      </c>
      <c r="Q3705" s="22" t="s">
        <v>61</v>
      </c>
      <c r="R3705" s="22" t="s">
        <v>62</v>
      </c>
      <c r="S3705" s="22" t="s">
        <v>52</v>
      </c>
      <c r="T3705" s="22" t="s">
        <v>176</v>
      </c>
      <c r="U3705" s="22" t="s">
        <v>177</v>
      </c>
      <c r="V3705" s="22" t="s">
        <v>178</v>
      </c>
      <c r="W3705" s="22" t="s">
        <v>64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  <c r="AU3705" s="22" t="s">
        <v>3240</v>
      </c>
    </row>
    <row r="3706" spans="1:47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3552</v>
      </c>
      <c r="K3706" s="29" t="s">
        <v>1905</v>
      </c>
      <c r="L3706" s="24" t="s">
        <v>2620</v>
      </c>
      <c r="M3706" s="13" t="s">
        <v>60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61</v>
      </c>
      <c r="R3706" s="22" t="s">
        <v>2055</v>
      </c>
      <c r="S3706" s="22" t="s">
        <v>52</v>
      </c>
      <c r="T3706" s="22" t="s">
        <v>176</v>
      </c>
      <c r="U3706" s="22" t="s">
        <v>177</v>
      </c>
      <c r="V3706" s="22" t="s">
        <v>178</v>
      </c>
      <c r="W3706" s="22" t="s">
        <v>64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  <c r="AU3706" s="22" t="s">
        <v>3240</v>
      </c>
    </row>
    <row r="3707" spans="1:47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3553</v>
      </c>
      <c r="K3707" s="29" t="s">
        <v>2827</v>
      </c>
      <c r="L3707" s="24" t="s">
        <v>67</v>
      </c>
      <c r="M3707" s="13" t="s">
        <v>60</v>
      </c>
      <c r="N3707" s="22">
        <v>1</v>
      </c>
      <c r="O3707" s="22"/>
      <c r="P3707" s="202" t="str">
        <f t="shared" si="1106"/>
        <v>MAIN UNIT</v>
      </c>
      <c r="Q3707" s="22" t="s">
        <v>68</v>
      </c>
      <c r="R3707" s="22" t="s">
        <v>62</v>
      </c>
      <c r="S3707" s="22" t="s">
        <v>52</v>
      </c>
      <c r="T3707" s="22" t="s">
        <v>1659</v>
      </c>
      <c r="U3707" s="22" t="s">
        <v>177</v>
      </c>
      <c r="V3707" s="22" t="s">
        <v>178</v>
      </c>
      <c r="W3707" s="22" t="s">
        <v>64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15965524.256637167</v>
      </c>
      <c r="AJ3707" s="200">
        <f t="shared" si="1090"/>
        <v>2480116.5996584073</v>
      </c>
      <c r="AK3707" s="201">
        <f t="shared" si="1091"/>
        <v>0.15534200817911609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  <c r="AU3707" s="22" t="s">
        <v>3240</v>
      </c>
    </row>
    <row r="3708" spans="1:47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3555</v>
      </c>
      <c r="K3708" s="29" t="s">
        <v>91</v>
      </c>
      <c r="L3708" s="24" t="s">
        <v>92</v>
      </c>
      <c r="M3708" s="13" t="s">
        <v>60</v>
      </c>
      <c r="N3708" s="22">
        <v>1</v>
      </c>
      <c r="O3708" s="22"/>
      <c r="P3708" s="202" t="str">
        <f t="shared" si="1106"/>
        <v>MAIN UNIT</v>
      </c>
      <c r="Q3708" s="22" t="s">
        <v>61</v>
      </c>
      <c r="R3708" s="22" t="s">
        <v>62</v>
      </c>
      <c r="S3708" s="22" t="s">
        <v>50</v>
      </c>
      <c r="T3708" s="22" t="s">
        <v>83</v>
      </c>
      <c r="U3708" s="22" t="s">
        <v>70</v>
      </c>
      <c r="V3708" s="22" t="s">
        <v>94</v>
      </c>
      <c r="W3708" s="22" t="s">
        <v>64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  <c r="AU3708" s="22" t="s">
        <v>3240</v>
      </c>
    </row>
    <row r="3709" spans="1:47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3555</v>
      </c>
      <c r="K3709" s="29" t="s">
        <v>91</v>
      </c>
      <c r="L3709" s="24" t="s">
        <v>92</v>
      </c>
      <c r="M3709" s="13" t="s">
        <v>60</v>
      </c>
      <c r="N3709" s="22">
        <v>1</v>
      </c>
      <c r="O3709" s="22"/>
      <c r="P3709" s="202" t="str">
        <f t="shared" si="1106"/>
        <v>MAIN UNIT</v>
      </c>
      <c r="Q3709" s="22" t="s">
        <v>61</v>
      </c>
      <c r="R3709" s="22" t="s">
        <v>62</v>
      </c>
      <c r="S3709" s="22" t="s">
        <v>50</v>
      </c>
      <c r="T3709" s="22" t="s">
        <v>83</v>
      </c>
      <c r="U3709" s="22" t="s">
        <v>70</v>
      </c>
      <c r="V3709" s="22" t="s">
        <v>94</v>
      </c>
      <c r="W3709" s="22" t="s">
        <v>64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  <c r="AU3709" s="22" t="s">
        <v>3240</v>
      </c>
    </row>
    <row r="3710" spans="1:47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3555</v>
      </c>
      <c r="K3710" s="29" t="s">
        <v>91</v>
      </c>
      <c r="L3710" s="24" t="s">
        <v>67</v>
      </c>
      <c r="M3710" s="13" t="s">
        <v>60</v>
      </c>
      <c r="N3710" s="22">
        <v>1</v>
      </c>
      <c r="O3710" s="22"/>
      <c r="P3710" s="202" t="str">
        <f t="shared" si="1106"/>
        <v>MAIN UNIT</v>
      </c>
      <c r="Q3710" s="22" t="s">
        <v>61</v>
      </c>
      <c r="R3710" s="22" t="s">
        <v>62</v>
      </c>
      <c r="S3710" s="22" t="s">
        <v>50</v>
      </c>
      <c r="T3710" s="22" t="s">
        <v>83</v>
      </c>
      <c r="U3710" s="22" t="s">
        <v>70</v>
      </c>
      <c r="V3710" s="22" t="s">
        <v>94</v>
      </c>
      <c r="W3710" s="22" t="s">
        <v>64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  <c r="AU3710" s="22" t="s">
        <v>3240</v>
      </c>
    </row>
    <row r="3711" spans="1:47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3555</v>
      </c>
      <c r="K3711" s="29" t="s">
        <v>91</v>
      </c>
      <c r="L3711" s="24" t="s">
        <v>67</v>
      </c>
      <c r="M3711" s="13" t="s">
        <v>60</v>
      </c>
      <c r="N3711" s="22">
        <v>1</v>
      </c>
      <c r="O3711" s="22"/>
      <c r="P3711" s="202" t="str">
        <f t="shared" si="1106"/>
        <v>MAIN UNIT</v>
      </c>
      <c r="Q3711" s="22" t="s">
        <v>61</v>
      </c>
      <c r="R3711" s="22" t="s">
        <v>62</v>
      </c>
      <c r="S3711" s="22" t="s">
        <v>50</v>
      </c>
      <c r="T3711" s="22" t="s">
        <v>83</v>
      </c>
      <c r="U3711" s="22" t="s">
        <v>70</v>
      </c>
      <c r="V3711" s="22" t="s">
        <v>94</v>
      </c>
      <c r="W3711" s="22" t="s">
        <v>64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  <c r="AU3711" s="22" t="s">
        <v>3240</v>
      </c>
    </row>
    <row r="3712" spans="1:47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3555</v>
      </c>
      <c r="K3712" s="29" t="s">
        <v>91</v>
      </c>
      <c r="L3712" s="24" t="s">
        <v>2620</v>
      </c>
      <c r="M3712" s="13" t="s">
        <v>60</v>
      </c>
      <c r="N3712" s="22">
        <v>1</v>
      </c>
      <c r="O3712" s="22"/>
      <c r="P3712" s="202" t="str">
        <f t="shared" si="1106"/>
        <v>MAIN UNIT</v>
      </c>
      <c r="Q3712" s="22" t="s">
        <v>61</v>
      </c>
      <c r="R3712" s="22" t="s">
        <v>2055</v>
      </c>
      <c r="S3712" s="22" t="s">
        <v>50</v>
      </c>
      <c r="T3712" s="22" t="s">
        <v>83</v>
      </c>
      <c r="U3712" s="22" t="s">
        <v>70</v>
      </c>
      <c r="V3712" s="22" t="s">
        <v>94</v>
      </c>
      <c r="W3712" s="22" t="s">
        <v>64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  <c r="AU3712" s="22" t="s">
        <v>3240</v>
      </c>
    </row>
    <row r="3713" spans="1:47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3555</v>
      </c>
      <c r="K3713" s="29" t="s">
        <v>91</v>
      </c>
      <c r="L3713" s="24" t="s">
        <v>2620</v>
      </c>
      <c r="M3713" s="13" t="s">
        <v>60</v>
      </c>
      <c r="N3713" s="22">
        <v>1</v>
      </c>
      <c r="O3713" s="22"/>
      <c r="P3713" s="202" t="str">
        <f t="shared" si="1106"/>
        <v>MAIN UNIT</v>
      </c>
      <c r="Q3713" s="22" t="s">
        <v>61</v>
      </c>
      <c r="R3713" s="22" t="s">
        <v>2055</v>
      </c>
      <c r="S3713" s="22" t="s">
        <v>50</v>
      </c>
      <c r="T3713" s="22" t="s">
        <v>83</v>
      </c>
      <c r="U3713" s="22" t="s">
        <v>70</v>
      </c>
      <c r="V3713" s="22" t="s">
        <v>94</v>
      </c>
      <c r="W3713" s="22" t="s">
        <v>64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  <c r="AU3713" s="22" t="s">
        <v>3240</v>
      </c>
    </row>
    <row r="3714" spans="1:47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185</v>
      </c>
      <c r="G3714" s="23" t="s">
        <v>185</v>
      </c>
      <c r="H3714" s="29"/>
      <c r="I3714" s="204" t="str">
        <f t="shared" si="1086"/>
        <v>Cancel</v>
      </c>
      <c r="J3714" s="188" t="s">
        <v>3556</v>
      </c>
      <c r="K3714" s="29" t="s">
        <v>3558</v>
      </c>
      <c r="L3714" s="24" t="s">
        <v>67</v>
      </c>
      <c r="M3714" s="13" t="s">
        <v>60</v>
      </c>
      <c r="N3714" s="22">
        <v>1</v>
      </c>
      <c r="O3714" s="22"/>
      <c r="P3714" s="202" t="str">
        <f t="shared" si="1106"/>
        <v>MAIN UNIT</v>
      </c>
      <c r="Q3714" s="22" t="s">
        <v>61</v>
      </c>
      <c r="R3714" s="22" t="s">
        <v>62</v>
      </c>
      <c r="S3714" s="22" t="s">
        <v>50</v>
      </c>
      <c r="T3714" s="22" t="s">
        <v>168</v>
      </c>
      <c r="U3714" s="22" t="s">
        <v>89</v>
      </c>
      <c r="V3714" s="22" t="s">
        <v>84</v>
      </c>
      <c r="W3714" s="22" t="s">
        <v>64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499582152.5142017</v>
      </c>
      <c r="AJ3714" s="200">
        <f t="shared" si="1090"/>
        <v>59520528.679470733</v>
      </c>
      <c r="AK3714" s="201">
        <f t="shared" si="1091"/>
        <v>0.11914062257814291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  <c r="AU3714" s="22" t="s">
        <v>3240</v>
      </c>
    </row>
    <row r="3715" spans="1:47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3557</v>
      </c>
      <c r="K3715" s="29" t="s">
        <v>579</v>
      </c>
      <c r="L3715" s="24" t="s">
        <v>1301</v>
      </c>
      <c r="M3715" s="13" t="s">
        <v>60</v>
      </c>
      <c r="N3715" s="22">
        <v>1</v>
      </c>
      <c r="O3715" s="22"/>
      <c r="P3715" s="202" t="str">
        <f t="shared" si="1106"/>
        <v>MAIN UNIT</v>
      </c>
      <c r="Q3715" s="22" t="s">
        <v>61</v>
      </c>
      <c r="R3715" s="22" t="s">
        <v>62</v>
      </c>
      <c r="S3715" s="22" t="s">
        <v>50</v>
      </c>
      <c r="T3715" s="22" t="s">
        <v>101</v>
      </c>
      <c r="U3715" s="22" t="s">
        <v>70</v>
      </c>
      <c r="V3715" s="22" t="s">
        <v>102</v>
      </c>
      <c r="W3715" s="22" t="s">
        <v>64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  <c r="AU3715" s="22" t="s">
        <v>3240</v>
      </c>
    </row>
    <row r="3716" spans="1:47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3557</v>
      </c>
      <c r="K3716" s="29" t="s">
        <v>579</v>
      </c>
      <c r="L3716" s="24" t="s">
        <v>1301</v>
      </c>
      <c r="M3716" s="13" t="s">
        <v>60</v>
      </c>
      <c r="N3716" s="22">
        <v>1</v>
      </c>
      <c r="O3716" s="22"/>
      <c r="P3716" s="202" t="str">
        <f t="shared" si="1106"/>
        <v>MAIN UNIT</v>
      </c>
      <c r="Q3716" s="22" t="s">
        <v>61</v>
      </c>
      <c r="R3716" s="22" t="s">
        <v>62</v>
      </c>
      <c r="S3716" s="22" t="s">
        <v>50</v>
      </c>
      <c r="T3716" s="22" t="s">
        <v>101</v>
      </c>
      <c r="U3716" s="22" t="s">
        <v>70</v>
      </c>
      <c r="V3716" s="22" t="s">
        <v>102</v>
      </c>
      <c r="W3716" s="22" t="s">
        <v>64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  <c r="AU3716" s="22" t="s">
        <v>3240</v>
      </c>
    </row>
    <row r="3717" spans="1:47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3559</v>
      </c>
      <c r="K3717" s="29" t="s">
        <v>3588</v>
      </c>
      <c r="L3717" s="24" t="s">
        <v>92</v>
      </c>
      <c r="M3717" s="13" t="s">
        <v>60</v>
      </c>
      <c r="N3717" s="22">
        <v>1</v>
      </c>
      <c r="O3717" s="22"/>
      <c r="P3717" s="202" t="str">
        <f t="shared" si="1106"/>
        <v>MAIN UNIT</v>
      </c>
      <c r="Q3717" s="22" t="s">
        <v>68</v>
      </c>
      <c r="R3717" s="22" t="s">
        <v>62</v>
      </c>
      <c r="S3717" s="22" t="s">
        <v>51</v>
      </c>
      <c r="T3717" s="22" t="s">
        <v>3560</v>
      </c>
      <c r="U3717" s="22" t="s">
        <v>149</v>
      </c>
      <c r="V3717" s="22" t="s">
        <v>134</v>
      </c>
      <c r="W3717" s="22" t="s">
        <v>64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  <c r="AU3717" s="22" t="s">
        <v>3240</v>
      </c>
    </row>
    <row r="3718" spans="1:47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3559</v>
      </c>
      <c r="K3718" s="29" t="s">
        <v>3588</v>
      </c>
      <c r="L3718" s="24" t="s">
        <v>67</v>
      </c>
      <c r="M3718" s="13" t="s">
        <v>60</v>
      </c>
      <c r="N3718" s="22">
        <v>1</v>
      </c>
      <c r="O3718" s="22"/>
      <c r="P3718" s="202" t="str">
        <f t="shared" si="1106"/>
        <v>MAIN UNIT</v>
      </c>
      <c r="Q3718" s="22" t="s">
        <v>68</v>
      </c>
      <c r="R3718" s="22" t="s">
        <v>62</v>
      </c>
      <c r="S3718" s="22" t="s">
        <v>51</v>
      </c>
      <c r="T3718" s="22" t="s">
        <v>3560</v>
      </c>
      <c r="U3718" s="22" t="s">
        <v>149</v>
      </c>
      <c r="V3718" s="22" t="s">
        <v>134</v>
      </c>
      <c r="W3718" s="22" t="s">
        <v>64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  <c r="AU3718" s="22" t="s">
        <v>3240</v>
      </c>
    </row>
    <row r="3719" spans="1:47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3562</v>
      </c>
      <c r="K3719" s="29" t="s">
        <v>1890</v>
      </c>
      <c r="L3719" s="24" t="s">
        <v>92</v>
      </c>
      <c r="M3719" s="13" t="s">
        <v>60</v>
      </c>
      <c r="N3719" s="22">
        <v>1</v>
      </c>
      <c r="O3719" s="22"/>
      <c r="P3719" s="202" t="str">
        <f t="shared" si="1106"/>
        <v>MAIN UNIT</v>
      </c>
      <c r="Q3719" s="22" t="s">
        <v>61</v>
      </c>
      <c r="R3719" s="22" t="s">
        <v>62</v>
      </c>
      <c r="S3719" s="22" t="s">
        <v>49</v>
      </c>
      <c r="T3719" s="22" t="s">
        <v>78</v>
      </c>
      <c r="U3719" s="22" t="s">
        <v>78</v>
      </c>
      <c r="V3719" s="22" t="s">
        <v>112</v>
      </c>
      <c r="W3719" s="22" t="s">
        <v>64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  <c r="AU3719" s="22" t="s">
        <v>3757</v>
      </c>
    </row>
    <row r="3720" spans="1:47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3562</v>
      </c>
      <c r="K3720" s="29" t="s">
        <v>1890</v>
      </c>
      <c r="L3720" s="24" t="s">
        <v>92</v>
      </c>
      <c r="M3720" s="13" t="s">
        <v>60</v>
      </c>
      <c r="N3720" s="22">
        <v>1</v>
      </c>
      <c r="O3720" s="22"/>
      <c r="P3720" s="202" t="str">
        <f t="shared" si="1106"/>
        <v>MAIN UNIT</v>
      </c>
      <c r="Q3720" s="22" t="s">
        <v>61</v>
      </c>
      <c r="R3720" s="22" t="s">
        <v>62</v>
      </c>
      <c r="S3720" s="22" t="s">
        <v>49</v>
      </c>
      <c r="T3720" s="22" t="s">
        <v>78</v>
      </c>
      <c r="U3720" s="22" t="s">
        <v>78</v>
      </c>
      <c r="V3720" s="22" t="s">
        <v>112</v>
      </c>
      <c r="W3720" s="22" t="s">
        <v>64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  <c r="AU3720" s="22" t="s">
        <v>3757</v>
      </c>
    </row>
    <row r="3721" spans="1:47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3172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43</v>
      </c>
      <c r="M3721" s="22" t="s">
        <v>43</v>
      </c>
      <c r="N3721" s="22">
        <v>0</v>
      </c>
      <c r="O3721" s="22"/>
      <c r="P3721" s="202" t="str">
        <f t="shared" si="1106"/>
        <v>C66 SERVICE/OTHERS</v>
      </c>
      <c r="Q3721" s="22" t="s">
        <v>45</v>
      </c>
      <c r="R3721" s="22" t="s">
        <v>45</v>
      </c>
      <c r="S3721" s="22" t="s">
        <v>52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  <c r="AU3721" s="22">
        <v>0</v>
      </c>
    </row>
    <row r="3722" spans="1:47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3172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43</v>
      </c>
      <c r="M3722" s="22" t="s">
        <v>43</v>
      </c>
      <c r="N3722" s="22">
        <v>0</v>
      </c>
      <c r="O3722" s="22"/>
      <c r="P3722" s="202" t="str">
        <f t="shared" si="1106"/>
        <v>C66 SERVICE/OTHERS</v>
      </c>
      <c r="Q3722" s="22" t="s">
        <v>45</v>
      </c>
      <c r="R3722" s="22" t="s">
        <v>45</v>
      </c>
      <c r="S3722" s="22" t="s">
        <v>51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  <c r="AU3722" s="22">
        <v>0</v>
      </c>
    </row>
    <row r="3723" spans="1:47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3172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43</v>
      </c>
      <c r="M3723" s="22" t="s">
        <v>43</v>
      </c>
      <c r="N3723" s="22">
        <v>0</v>
      </c>
      <c r="O3723" s="22"/>
      <c r="P3723" s="202" t="str">
        <f t="shared" si="1106"/>
        <v>C66 SERVICE/OTHERS</v>
      </c>
      <c r="Q3723" s="22" t="s">
        <v>45</v>
      </c>
      <c r="R3723" s="22" t="s">
        <v>45</v>
      </c>
      <c r="S3723" s="22" t="s">
        <v>50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  <c r="AU3723" s="22">
        <v>0</v>
      </c>
    </row>
    <row r="3724" spans="1:47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3172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43</v>
      </c>
      <c r="M3724" s="22" t="s">
        <v>43</v>
      </c>
      <c r="N3724" s="22">
        <v>0</v>
      </c>
      <c r="O3724" s="22"/>
      <c r="P3724" s="202" t="str">
        <f t="shared" si="1106"/>
        <v>C66 SERVICE/OTHERS</v>
      </c>
      <c r="Q3724" s="22" t="s">
        <v>45</v>
      </c>
      <c r="R3724" s="22" t="s">
        <v>45</v>
      </c>
      <c r="S3724" s="22" t="s">
        <v>49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  <c r="AU3724" s="22">
        <v>0</v>
      </c>
    </row>
    <row r="3725" spans="1:47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3563</v>
      </c>
      <c r="K3725" s="29" t="s">
        <v>3564</v>
      </c>
      <c r="L3725" s="17" t="s">
        <v>2956</v>
      </c>
      <c r="M3725" s="22" t="s">
        <v>2832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68</v>
      </c>
      <c r="R3725" s="22" t="s">
        <v>2055</v>
      </c>
      <c r="S3725" s="22" t="s">
        <v>49</v>
      </c>
      <c r="T3725" s="22" t="s">
        <v>78</v>
      </c>
      <c r="U3725" s="22" t="s">
        <v>78</v>
      </c>
      <c r="V3725" s="22" t="s">
        <v>3567</v>
      </c>
      <c r="W3725" s="22" t="s">
        <v>64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  <c r="AU3725" s="22" t="s">
        <v>3757</v>
      </c>
    </row>
    <row r="3726" spans="1:47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3565</v>
      </c>
      <c r="K3726" s="29" t="s">
        <v>3566</v>
      </c>
      <c r="L3726" s="24" t="s">
        <v>92</v>
      </c>
      <c r="M3726" s="13" t="s">
        <v>60</v>
      </c>
      <c r="N3726" s="22">
        <v>1</v>
      </c>
      <c r="O3726" s="22"/>
      <c r="P3726" s="202" t="str">
        <f t="shared" si="1124"/>
        <v>MAIN UNIT</v>
      </c>
      <c r="Q3726" s="22" t="s">
        <v>68</v>
      </c>
      <c r="R3726" s="22" t="s">
        <v>62</v>
      </c>
      <c r="S3726" s="22" t="s">
        <v>49</v>
      </c>
      <c r="T3726" s="22" t="s">
        <v>78</v>
      </c>
      <c r="U3726" s="22" t="s">
        <v>396</v>
      </c>
      <c r="V3726" s="22" t="s">
        <v>112</v>
      </c>
      <c r="W3726" s="22" t="s">
        <v>64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100793.7557522124</v>
      </c>
      <c r="AD3726" s="169">
        <v>0.12520000000000001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16190947.162761064</v>
      </c>
      <c r="AJ3726" s="200">
        <f t="shared" si="1131"/>
        <v>2256328.1660673413</v>
      </c>
      <c r="AK3726" s="201">
        <f t="shared" si="1132"/>
        <v>0.13935739171929745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  <c r="AU3726" s="22" t="s">
        <v>3757</v>
      </c>
    </row>
    <row r="3727" spans="1:47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3568</v>
      </c>
      <c r="K3727" s="29" t="s">
        <v>2561</v>
      </c>
      <c r="L3727" s="24" t="s">
        <v>92</v>
      </c>
      <c r="M3727" s="13" t="s">
        <v>60</v>
      </c>
      <c r="N3727" s="22">
        <v>1</v>
      </c>
      <c r="O3727" s="22"/>
      <c r="P3727" s="202" t="str">
        <f t="shared" si="1124"/>
        <v>MAIN UNIT</v>
      </c>
      <c r="Q3727" s="22" t="s">
        <v>61</v>
      </c>
      <c r="R3727" s="22" t="s">
        <v>62</v>
      </c>
      <c r="S3727" s="22" t="s">
        <v>50</v>
      </c>
      <c r="T3727" s="22" t="s">
        <v>325</v>
      </c>
      <c r="U3727" s="22" t="s">
        <v>70</v>
      </c>
      <c r="V3727" s="22" t="s">
        <v>1010</v>
      </c>
      <c r="W3727" s="22" t="s">
        <v>64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  <c r="AU3727" s="22" t="s">
        <v>3240</v>
      </c>
    </row>
    <row r="3728" spans="1:47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3569</v>
      </c>
      <c r="K3728" s="29" t="s">
        <v>3572</v>
      </c>
      <c r="L3728" s="24" t="s">
        <v>2620</v>
      </c>
      <c r="M3728" s="13" t="s">
        <v>60</v>
      </c>
      <c r="N3728" s="22">
        <v>1</v>
      </c>
      <c r="O3728" s="22"/>
      <c r="P3728" s="202" t="str">
        <f t="shared" si="1124"/>
        <v>MAIN UNIT</v>
      </c>
      <c r="Q3728" s="22" t="s">
        <v>61</v>
      </c>
      <c r="R3728" s="22" t="s">
        <v>2055</v>
      </c>
      <c r="S3728" s="22" t="s">
        <v>50</v>
      </c>
      <c r="T3728" s="22" t="s">
        <v>238</v>
      </c>
      <c r="U3728" s="22" t="s">
        <v>70</v>
      </c>
      <c r="V3728" s="22" t="s">
        <v>71</v>
      </c>
      <c r="W3728" s="22" t="s">
        <v>64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15965524.256637167</v>
      </c>
      <c r="AJ3728" s="200">
        <f t="shared" si="1131"/>
        <v>2480116.5996584073</v>
      </c>
      <c r="AK3728" s="201">
        <f t="shared" si="1132"/>
        <v>0.15534200817911609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  <c r="AU3728" s="22" t="s">
        <v>3240</v>
      </c>
    </row>
    <row r="3729" spans="1:47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3570</v>
      </c>
      <c r="K3729" s="29" t="s">
        <v>3573</v>
      </c>
      <c r="L3729" s="24" t="s">
        <v>2620</v>
      </c>
      <c r="M3729" s="13" t="s">
        <v>60</v>
      </c>
      <c r="N3729" s="22">
        <v>1</v>
      </c>
      <c r="O3729" s="22"/>
      <c r="P3729" s="202" t="str">
        <f t="shared" si="1124"/>
        <v>MAIN UNIT</v>
      </c>
      <c r="Q3729" s="22" t="s">
        <v>61</v>
      </c>
      <c r="R3729" s="22" t="s">
        <v>2055</v>
      </c>
      <c r="S3729" s="22" t="s">
        <v>50</v>
      </c>
      <c r="T3729" s="22" t="s">
        <v>238</v>
      </c>
      <c r="U3729" s="22" t="s">
        <v>70</v>
      </c>
      <c r="V3729" s="22" t="s">
        <v>71</v>
      </c>
      <c r="W3729" s="22" t="s">
        <v>64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15965524.256637167</v>
      </c>
      <c r="AJ3729" s="200">
        <f t="shared" si="1131"/>
        <v>2480116.5996584073</v>
      </c>
      <c r="AK3729" s="201">
        <f t="shared" si="1132"/>
        <v>0.15534200817911609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  <c r="AU3729" s="22" t="s">
        <v>3240</v>
      </c>
    </row>
    <row r="3730" spans="1:47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3571</v>
      </c>
      <c r="K3730" s="29" t="s">
        <v>579</v>
      </c>
      <c r="L3730" s="24" t="s">
        <v>2620</v>
      </c>
      <c r="M3730" s="13" t="s">
        <v>60</v>
      </c>
      <c r="N3730" s="22">
        <v>1</v>
      </c>
      <c r="O3730" s="22"/>
      <c r="P3730" s="202" t="str">
        <f t="shared" si="1124"/>
        <v>MAIN UNIT</v>
      </c>
      <c r="Q3730" s="22" t="s">
        <v>61</v>
      </c>
      <c r="R3730" s="22" t="s">
        <v>2055</v>
      </c>
      <c r="S3730" s="22" t="s">
        <v>50</v>
      </c>
      <c r="T3730" s="22" t="s">
        <v>101</v>
      </c>
      <c r="U3730" s="22" t="s">
        <v>70</v>
      </c>
      <c r="V3730" s="22" t="s">
        <v>102</v>
      </c>
      <c r="W3730" s="22" t="s">
        <v>64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  <c r="AU3730" s="22" t="s">
        <v>3240</v>
      </c>
    </row>
    <row r="3731" spans="1:47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3574</v>
      </c>
      <c r="K3731" s="29" t="s">
        <v>1005</v>
      </c>
      <c r="L3731" s="24" t="s">
        <v>92</v>
      </c>
      <c r="M3731" s="13" t="s">
        <v>60</v>
      </c>
      <c r="N3731" s="22">
        <v>1</v>
      </c>
      <c r="O3731" s="22"/>
      <c r="P3731" s="202" t="str">
        <f t="shared" si="1124"/>
        <v>MAIN UNIT</v>
      </c>
      <c r="Q3731" s="22" t="s">
        <v>61</v>
      </c>
      <c r="R3731" s="22" t="s">
        <v>62</v>
      </c>
      <c r="S3731" s="22" t="s">
        <v>49</v>
      </c>
      <c r="T3731" s="22" t="s">
        <v>78</v>
      </c>
      <c r="U3731" s="22" t="s">
        <v>78</v>
      </c>
      <c r="V3731" s="22" t="s">
        <v>112</v>
      </c>
      <c r="W3731" s="22" t="s">
        <v>64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  <c r="AU3731" s="22" t="s">
        <v>3757</v>
      </c>
    </row>
    <row r="3732" spans="1:47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3575</v>
      </c>
      <c r="K3732" s="29" t="s">
        <v>3576</v>
      </c>
      <c r="L3732" s="24" t="s">
        <v>92</v>
      </c>
      <c r="M3732" s="13" t="s">
        <v>60</v>
      </c>
      <c r="N3732" s="22">
        <v>1</v>
      </c>
      <c r="O3732" s="22"/>
      <c r="P3732" s="202" t="str">
        <f t="shared" si="1124"/>
        <v>MAIN UNIT</v>
      </c>
      <c r="Q3732" s="22" t="s">
        <v>68</v>
      </c>
      <c r="R3732" s="22" t="s">
        <v>62</v>
      </c>
      <c r="S3732" s="22" t="s">
        <v>49</v>
      </c>
      <c r="T3732" s="22" t="s">
        <v>78</v>
      </c>
      <c r="U3732" s="22" t="s">
        <v>936</v>
      </c>
      <c r="V3732" s="22" t="s">
        <v>3134</v>
      </c>
      <c r="W3732" s="22" t="s">
        <v>109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  <c r="AU3732" s="22" t="s">
        <v>3752</v>
      </c>
    </row>
    <row r="3733" spans="1:47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3575</v>
      </c>
      <c r="K3733" s="29" t="s">
        <v>3576</v>
      </c>
      <c r="L3733" s="24" t="s">
        <v>67</v>
      </c>
      <c r="M3733" s="13" t="s">
        <v>60</v>
      </c>
      <c r="N3733" s="22">
        <v>1</v>
      </c>
      <c r="O3733" s="22"/>
      <c r="P3733" s="202" t="str">
        <f t="shared" si="1124"/>
        <v>MAIN UNIT</v>
      </c>
      <c r="Q3733" s="22" t="s">
        <v>68</v>
      </c>
      <c r="R3733" s="22" t="s">
        <v>62</v>
      </c>
      <c r="S3733" s="22" t="s">
        <v>49</v>
      </c>
      <c r="T3733" s="22" t="s">
        <v>78</v>
      </c>
      <c r="U3733" s="22" t="s">
        <v>936</v>
      </c>
      <c r="V3733" s="22" t="s">
        <v>3134</v>
      </c>
      <c r="W3733" s="22" t="s">
        <v>109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  <c r="AU3733" s="22" t="s">
        <v>3752</v>
      </c>
    </row>
    <row r="3734" spans="1:47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3577</v>
      </c>
      <c r="K3734" s="29" t="s">
        <v>3578</v>
      </c>
      <c r="L3734" s="24" t="s">
        <v>67</v>
      </c>
      <c r="M3734" s="13" t="s">
        <v>60</v>
      </c>
      <c r="N3734" s="22">
        <v>1</v>
      </c>
      <c r="O3734" s="22"/>
      <c r="P3734" s="202" t="str">
        <f t="shared" si="1124"/>
        <v>MAIN UNIT</v>
      </c>
      <c r="Q3734" s="22" t="s">
        <v>68</v>
      </c>
      <c r="R3734" s="22" t="s">
        <v>62</v>
      </c>
      <c r="S3734" s="22" t="s">
        <v>49</v>
      </c>
      <c r="T3734" s="22" t="s">
        <v>78</v>
      </c>
      <c r="U3734" s="22" t="s">
        <v>78</v>
      </c>
      <c r="V3734" s="22" t="s">
        <v>311</v>
      </c>
      <c r="W3734" s="22" t="s">
        <v>64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  <c r="AU3734" s="22" t="s">
        <v>3757</v>
      </c>
    </row>
    <row r="3735" spans="1:47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3579</v>
      </c>
      <c r="K3735" s="29" t="s">
        <v>3580</v>
      </c>
      <c r="L3735" s="24" t="s">
        <v>3581</v>
      </c>
      <c r="M3735" s="22" t="s">
        <v>2607</v>
      </c>
      <c r="N3735" s="22">
        <v>1</v>
      </c>
      <c r="O3735" s="22"/>
      <c r="P3735" s="202" t="str">
        <f t="shared" si="1124"/>
        <v>MAIN UNIT</v>
      </c>
      <c r="Q3735" s="22" t="s">
        <v>68</v>
      </c>
      <c r="R3735" s="22" t="s">
        <v>2055</v>
      </c>
      <c r="S3735" s="22" t="s">
        <v>49</v>
      </c>
      <c r="T3735" s="22" t="s">
        <v>78</v>
      </c>
      <c r="U3735" s="22" t="s">
        <v>78</v>
      </c>
      <c r="V3735" s="22" t="s">
        <v>2534</v>
      </c>
      <c r="W3735" s="22" t="s">
        <v>64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15965524.256637167</v>
      </c>
      <c r="AJ3735" s="200">
        <f t="shared" si="1131"/>
        <v>2480116.5996584073</v>
      </c>
      <c r="AK3735" s="201">
        <f t="shared" si="1132"/>
        <v>0.15534200817911609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  <c r="AU3735" s="22" t="s">
        <v>3757</v>
      </c>
    </row>
    <row r="3736" spans="1:47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3582</v>
      </c>
      <c r="K3736" s="29" t="s">
        <v>1428</v>
      </c>
      <c r="L3736" s="24" t="s">
        <v>92</v>
      </c>
      <c r="M3736" s="13" t="s">
        <v>60</v>
      </c>
      <c r="N3736" s="22">
        <v>1</v>
      </c>
      <c r="O3736" s="22"/>
      <c r="P3736" s="202" t="str">
        <f t="shared" si="1124"/>
        <v>MAIN UNIT</v>
      </c>
      <c r="Q3736" s="22" t="s">
        <v>61</v>
      </c>
      <c r="R3736" s="22" t="s">
        <v>62</v>
      </c>
      <c r="S3736" s="22" t="s">
        <v>49</v>
      </c>
      <c r="T3736" s="22" t="s">
        <v>78</v>
      </c>
      <c r="U3736" s="22" t="s">
        <v>3517</v>
      </c>
      <c r="V3736" s="22" t="s">
        <v>112</v>
      </c>
      <c r="W3736" s="22" t="s">
        <v>109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  <c r="AU3736" s="22" t="s">
        <v>3751</v>
      </c>
    </row>
    <row r="3737" spans="1:47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2</v>
      </c>
      <c r="H3737" s="29"/>
      <c r="I3737" s="204" t="str">
        <f t="shared" si="1123"/>
        <v>Q4</v>
      </c>
      <c r="J3737" s="188" t="s">
        <v>3583</v>
      </c>
      <c r="K3737" s="29" t="s">
        <v>167</v>
      </c>
      <c r="L3737" s="24" t="s">
        <v>2620</v>
      </c>
      <c r="M3737" s="13" t="s">
        <v>60</v>
      </c>
      <c r="N3737" s="22">
        <v>1</v>
      </c>
      <c r="O3737" s="22"/>
      <c r="P3737" s="202" t="str">
        <f t="shared" si="1124"/>
        <v>MAIN UNIT</v>
      </c>
      <c r="Q3737" s="22" t="s">
        <v>61</v>
      </c>
      <c r="R3737" s="22" t="s">
        <v>2055</v>
      </c>
      <c r="S3737" s="22" t="s">
        <v>50</v>
      </c>
      <c r="T3737" s="22" t="s">
        <v>83</v>
      </c>
      <c r="U3737" s="22" t="s">
        <v>70</v>
      </c>
      <c r="V3737" s="22" t="s">
        <v>102</v>
      </c>
      <c r="W3737" s="22" t="s">
        <v>64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1.073</v>
      </c>
      <c r="AB3737" s="197">
        <f t="shared" si="1138"/>
        <v>356084.0707964602</v>
      </c>
      <c r="AC3737" s="198">
        <f t="shared" si="1128"/>
        <v>65839.944690265489</v>
      </c>
      <c r="AD3737" s="170">
        <v>0.18490000000000001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30691842.970796466</v>
      </c>
      <c r="AJ3737" s="200">
        <f t="shared" si="1131"/>
        <v>4088324.205777524</v>
      </c>
      <c r="AK3737" s="201">
        <f t="shared" si="1132"/>
        <v>0.1332055624573473</v>
      </c>
      <c r="AL3737" s="24"/>
      <c r="AM3737" s="24"/>
      <c r="AN3737" s="24"/>
      <c r="AO3737" s="24"/>
      <c r="AP3737" s="165" t="str">
        <f t="shared" si="1133"/>
        <v>20252</v>
      </c>
      <c r="AQ3737" s="203" t="str">
        <f t="shared" si="1134"/>
        <v>20252RMB</v>
      </c>
      <c r="AR3737" s="206" t="str">
        <f t="shared" si="1135"/>
        <v>YAMAHA_Non_Mounter</v>
      </c>
      <c r="AS3737" s="22">
        <f t="shared" si="1136"/>
        <v>4</v>
      </c>
      <c r="AT3737" s="24" t="str">
        <f t="shared" si="1137"/>
        <v>4-6 months</v>
      </c>
      <c r="AU3737" s="22" t="s">
        <v>3240</v>
      </c>
    </row>
    <row r="3738" spans="1:47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3584</v>
      </c>
      <c r="K3738" s="29" t="s">
        <v>167</v>
      </c>
      <c r="L3738" s="24" t="s">
        <v>92</v>
      </c>
      <c r="M3738" s="13" t="s">
        <v>60</v>
      </c>
      <c r="N3738" s="22">
        <v>1</v>
      </c>
      <c r="O3738" s="22"/>
      <c r="P3738" s="202" t="str">
        <f t="shared" si="1124"/>
        <v>MAIN UNIT</v>
      </c>
      <c r="Q3738" s="22" t="s">
        <v>61</v>
      </c>
      <c r="R3738" s="22" t="s">
        <v>62</v>
      </c>
      <c r="S3738" s="22" t="s">
        <v>50</v>
      </c>
      <c r="T3738" s="22" t="s">
        <v>83</v>
      </c>
      <c r="U3738" s="22" t="s">
        <v>70</v>
      </c>
      <c r="V3738" s="22" t="s">
        <v>102</v>
      </c>
      <c r="W3738" s="22" t="s">
        <v>64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  <c r="AU3738" s="22" t="s">
        <v>3240</v>
      </c>
    </row>
    <row r="3739" spans="1:47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3584</v>
      </c>
      <c r="K3739" s="29" t="s">
        <v>167</v>
      </c>
      <c r="L3739" s="24" t="s">
        <v>92</v>
      </c>
      <c r="M3739" s="13" t="s">
        <v>60</v>
      </c>
      <c r="N3739" s="22">
        <v>1</v>
      </c>
      <c r="O3739" s="22"/>
      <c r="P3739" s="202" t="str">
        <f t="shared" si="1124"/>
        <v>MAIN UNIT</v>
      </c>
      <c r="Q3739" s="22" t="s">
        <v>61</v>
      </c>
      <c r="R3739" s="22" t="s">
        <v>62</v>
      </c>
      <c r="S3739" s="22" t="s">
        <v>50</v>
      </c>
      <c r="T3739" s="22" t="s">
        <v>83</v>
      </c>
      <c r="U3739" s="22" t="s">
        <v>70</v>
      </c>
      <c r="V3739" s="22" t="s">
        <v>102</v>
      </c>
      <c r="W3739" s="22" t="s">
        <v>64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  <c r="AU3739" s="22" t="s">
        <v>3240</v>
      </c>
    </row>
    <row r="3740" spans="1:47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3584</v>
      </c>
      <c r="K3740" s="29" t="s">
        <v>167</v>
      </c>
      <c r="L3740" s="24" t="s">
        <v>92</v>
      </c>
      <c r="M3740" s="13" t="s">
        <v>60</v>
      </c>
      <c r="N3740" s="22">
        <v>1</v>
      </c>
      <c r="O3740" s="22"/>
      <c r="P3740" s="202" t="str">
        <f t="shared" si="1124"/>
        <v>MAIN UNIT</v>
      </c>
      <c r="Q3740" s="22" t="s">
        <v>61</v>
      </c>
      <c r="R3740" s="22" t="s">
        <v>62</v>
      </c>
      <c r="S3740" s="22" t="s">
        <v>50</v>
      </c>
      <c r="T3740" s="22" t="s">
        <v>83</v>
      </c>
      <c r="U3740" s="22" t="s">
        <v>70</v>
      </c>
      <c r="V3740" s="22" t="s">
        <v>102</v>
      </c>
      <c r="W3740" s="22" t="s">
        <v>64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  <c r="AU3740" s="22" t="s">
        <v>3240</v>
      </c>
    </row>
    <row r="3741" spans="1:47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3584</v>
      </c>
      <c r="K3741" s="29" t="s">
        <v>167</v>
      </c>
      <c r="L3741" s="24" t="s">
        <v>67</v>
      </c>
      <c r="M3741" s="13" t="s">
        <v>60</v>
      </c>
      <c r="N3741" s="22">
        <v>1</v>
      </c>
      <c r="O3741" s="22"/>
      <c r="P3741" s="202" t="str">
        <f t="shared" si="1124"/>
        <v>MAIN UNIT</v>
      </c>
      <c r="Q3741" s="22" t="s">
        <v>61</v>
      </c>
      <c r="R3741" s="22" t="s">
        <v>62</v>
      </c>
      <c r="S3741" s="22" t="s">
        <v>50</v>
      </c>
      <c r="T3741" s="22" t="s">
        <v>83</v>
      </c>
      <c r="U3741" s="22" t="s">
        <v>70</v>
      </c>
      <c r="V3741" s="22" t="s">
        <v>102</v>
      </c>
      <c r="W3741" s="22" t="s">
        <v>64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  <c r="AU3741" s="22" t="s">
        <v>3240</v>
      </c>
    </row>
    <row r="3742" spans="1:47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3584</v>
      </c>
      <c r="K3742" s="29" t="s">
        <v>167</v>
      </c>
      <c r="L3742" s="24" t="s">
        <v>67</v>
      </c>
      <c r="M3742" s="13" t="s">
        <v>60</v>
      </c>
      <c r="N3742" s="22">
        <v>1</v>
      </c>
      <c r="O3742" s="22"/>
      <c r="P3742" s="202" t="str">
        <f t="shared" si="1124"/>
        <v>MAIN UNIT</v>
      </c>
      <c r="Q3742" s="22" t="s">
        <v>61</v>
      </c>
      <c r="R3742" s="22" t="s">
        <v>62</v>
      </c>
      <c r="S3742" s="22" t="s">
        <v>50</v>
      </c>
      <c r="T3742" s="22" t="s">
        <v>83</v>
      </c>
      <c r="U3742" s="22" t="s">
        <v>70</v>
      </c>
      <c r="V3742" s="22" t="s">
        <v>102</v>
      </c>
      <c r="W3742" s="22" t="s">
        <v>64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  <c r="AU3742" s="22" t="s">
        <v>3240</v>
      </c>
    </row>
    <row r="3743" spans="1:47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3584</v>
      </c>
      <c r="K3743" s="29" t="s">
        <v>167</v>
      </c>
      <c r="L3743" s="24" t="s">
        <v>67</v>
      </c>
      <c r="M3743" s="13" t="s">
        <v>60</v>
      </c>
      <c r="N3743" s="22">
        <v>1</v>
      </c>
      <c r="O3743" s="22"/>
      <c r="P3743" s="202" t="str">
        <f t="shared" si="1124"/>
        <v>MAIN UNIT</v>
      </c>
      <c r="Q3743" s="22" t="s">
        <v>61</v>
      </c>
      <c r="R3743" s="22" t="s">
        <v>62</v>
      </c>
      <c r="S3743" s="22" t="s">
        <v>50</v>
      </c>
      <c r="T3743" s="22" t="s">
        <v>83</v>
      </c>
      <c r="U3743" s="22" t="s">
        <v>70</v>
      </c>
      <c r="V3743" s="22" t="s">
        <v>102</v>
      </c>
      <c r="W3743" s="22" t="s">
        <v>64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  <c r="AU3743" s="22" t="s">
        <v>3240</v>
      </c>
    </row>
    <row r="3744" spans="1:47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3585</v>
      </c>
      <c r="K3744" s="29" t="s">
        <v>167</v>
      </c>
      <c r="L3744" s="24" t="s">
        <v>2620</v>
      </c>
      <c r="M3744" s="13" t="s">
        <v>60</v>
      </c>
      <c r="N3744" s="22">
        <v>1</v>
      </c>
      <c r="O3744" s="22"/>
      <c r="P3744" s="202" t="str">
        <f t="shared" si="1124"/>
        <v>MAIN UNIT</v>
      </c>
      <c r="Q3744" s="22" t="s">
        <v>61</v>
      </c>
      <c r="R3744" s="22" t="s">
        <v>2055</v>
      </c>
      <c r="S3744" s="22" t="s">
        <v>50</v>
      </c>
      <c r="T3744" s="22" t="s">
        <v>83</v>
      </c>
      <c r="U3744" s="22" t="s">
        <v>70</v>
      </c>
      <c r="V3744" s="22" t="s">
        <v>102</v>
      </c>
      <c r="W3744" s="22" t="s">
        <v>64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15965524.256637167</v>
      </c>
      <c r="AJ3744" s="200">
        <f t="shared" si="1131"/>
        <v>2480116.5996584073</v>
      </c>
      <c r="AK3744" s="201">
        <f t="shared" ref="AK3744:AK3807" si="1144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  <c r="AU3744" s="22" t="s">
        <v>3240</v>
      </c>
    </row>
    <row r="3745" spans="1:47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3585</v>
      </c>
      <c r="K3745" s="29" t="s">
        <v>167</v>
      </c>
      <c r="L3745" s="24" t="s">
        <v>2620</v>
      </c>
      <c r="M3745" s="13" t="s">
        <v>60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61</v>
      </c>
      <c r="R3745" s="22" t="s">
        <v>2055</v>
      </c>
      <c r="S3745" s="22" t="s">
        <v>50</v>
      </c>
      <c r="T3745" s="22" t="s">
        <v>83</v>
      </c>
      <c r="U3745" s="22" t="s">
        <v>70</v>
      </c>
      <c r="V3745" s="22" t="s">
        <v>102</v>
      </c>
      <c r="W3745" s="22" t="s">
        <v>64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15965524.256637167</v>
      </c>
      <c r="AJ3745" s="200">
        <f t="shared" si="1131"/>
        <v>2480116.5996584073</v>
      </c>
      <c r="AK3745" s="201">
        <f t="shared" si="1144"/>
        <v>0.15534200817911609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  <c r="AU3745" s="22" t="s">
        <v>3240</v>
      </c>
    </row>
    <row r="3746" spans="1:47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3585</v>
      </c>
      <c r="K3746" s="29" t="s">
        <v>167</v>
      </c>
      <c r="L3746" s="24" t="s">
        <v>2620</v>
      </c>
      <c r="M3746" s="13" t="s">
        <v>60</v>
      </c>
      <c r="N3746" s="22">
        <v>1</v>
      </c>
      <c r="O3746" s="22"/>
      <c r="P3746" s="202" t="str">
        <f t="shared" si="1150"/>
        <v>MAIN UNIT</v>
      </c>
      <c r="Q3746" s="22" t="s">
        <v>61</v>
      </c>
      <c r="R3746" s="22" t="s">
        <v>2055</v>
      </c>
      <c r="S3746" s="22" t="s">
        <v>50</v>
      </c>
      <c r="T3746" s="22" t="s">
        <v>83</v>
      </c>
      <c r="U3746" s="22" t="s">
        <v>70</v>
      </c>
      <c r="V3746" s="22" t="s">
        <v>102</v>
      </c>
      <c r="W3746" s="22" t="s">
        <v>64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15965524.256637167</v>
      </c>
      <c r="AJ3746" s="200">
        <f t="shared" si="1131"/>
        <v>2480116.5996584073</v>
      </c>
      <c r="AK3746" s="201">
        <f t="shared" si="1144"/>
        <v>0.15534200817911609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  <c r="AU3746" s="22" t="s">
        <v>3240</v>
      </c>
    </row>
    <row r="3747" spans="1:47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3586</v>
      </c>
      <c r="K3747" s="29" t="s">
        <v>167</v>
      </c>
      <c r="L3747" s="24" t="s">
        <v>2620</v>
      </c>
      <c r="M3747" s="13" t="s">
        <v>60</v>
      </c>
      <c r="N3747" s="22">
        <v>1</v>
      </c>
      <c r="O3747" s="22"/>
      <c r="P3747" s="202" t="str">
        <f t="shared" si="1150"/>
        <v>MAIN UNIT</v>
      </c>
      <c r="Q3747" s="22" t="s">
        <v>61</v>
      </c>
      <c r="R3747" s="22" t="s">
        <v>2055</v>
      </c>
      <c r="S3747" s="22" t="s">
        <v>50</v>
      </c>
      <c r="T3747" s="22" t="s">
        <v>83</v>
      </c>
      <c r="U3747" s="22" t="s">
        <v>70</v>
      </c>
      <c r="V3747" s="22" t="s">
        <v>102</v>
      </c>
      <c r="W3747" s="22" t="s">
        <v>64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15965524.256637167</v>
      </c>
      <c r="AJ3747" s="200">
        <f t="shared" si="1131"/>
        <v>2480116.5996584073</v>
      </c>
      <c r="AK3747" s="201">
        <f t="shared" si="1144"/>
        <v>0.15534200817911609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  <c r="AU3747" s="22" t="s">
        <v>3240</v>
      </c>
    </row>
    <row r="3748" spans="1:47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3586</v>
      </c>
      <c r="K3748" s="29" t="s">
        <v>167</v>
      </c>
      <c r="L3748" s="24" t="s">
        <v>2620</v>
      </c>
      <c r="M3748" s="13" t="s">
        <v>60</v>
      </c>
      <c r="N3748" s="22">
        <v>1</v>
      </c>
      <c r="O3748" s="22"/>
      <c r="P3748" s="202" t="str">
        <f t="shared" si="1150"/>
        <v>MAIN UNIT</v>
      </c>
      <c r="Q3748" s="22" t="s">
        <v>61</v>
      </c>
      <c r="R3748" s="22" t="s">
        <v>2055</v>
      </c>
      <c r="S3748" s="22" t="s">
        <v>50</v>
      </c>
      <c r="T3748" s="22" t="s">
        <v>83</v>
      </c>
      <c r="U3748" s="22" t="s">
        <v>70</v>
      </c>
      <c r="V3748" s="22" t="s">
        <v>102</v>
      </c>
      <c r="W3748" s="22" t="s">
        <v>64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15965524.256637167</v>
      </c>
      <c r="AJ3748" s="200">
        <f t="shared" si="1131"/>
        <v>2480116.5996584073</v>
      </c>
      <c r="AK3748" s="201">
        <f t="shared" si="1144"/>
        <v>0.15534200817911609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  <c r="AU3748" s="22" t="s">
        <v>3240</v>
      </c>
    </row>
    <row r="3749" spans="1:47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3586</v>
      </c>
      <c r="K3749" s="29" t="s">
        <v>167</v>
      </c>
      <c r="L3749" s="24" t="s">
        <v>2620</v>
      </c>
      <c r="M3749" s="13" t="s">
        <v>60</v>
      </c>
      <c r="N3749" s="22">
        <v>1</v>
      </c>
      <c r="O3749" s="22"/>
      <c r="P3749" s="202" t="str">
        <f t="shared" si="1150"/>
        <v>MAIN UNIT</v>
      </c>
      <c r="Q3749" s="22" t="s">
        <v>61</v>
      </c>
      <c r="R3749" s="22" t="s">
        <v>2055</v>
      </c>
      <c r="S3749" s="22" t="s">
        <v>50</v>
      </c>
      <c r="T3749" s="22" t="s">
        <v>83</v>
      </c>
      <c r="U3749" s="22" t="s">
        <v>70</v>
      </c>
      <c r="V3749" s="22" t="s">
        <v>102</v>
      </c>
      <c r="W3749" s="22" t="s">
        <v>64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15965524.256637167</v>
      </c>
      <c r="AJ3749" s="200">
        <f t="shared" si="1131"/>
        <v>2480116.5996584073</v>
      </c>
      <c r="AK3749" s="201">
        <f t="shared" si="1144"/>
        <v>0.15534200817911609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  <c r="AU3749" s="22" t="s">
        <v>3240</v>
      </c>
    </row>
    <row r="3750" spans="1:47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2</v>
      </c>
      <c r="H3750" s="29"/>
      <c r="I3750" s="204" t="str">
        <f t="shared" si="1141"/>
        <v>Q4</v>
      </c>
      <c r="J3750" s="188" t="s">
        <v>3587</v>
      </c>
      <c r="K3750" s="29" t="s">
        <v>3163</v>
      </c>
      <c r="L3750" s="24" t="s">
        <v>92</v>
      </c>
      <c r="M3750" s="13" t="s">
        <v>60</v>
      </c>
      <c r="N3750" s="22">
        <v>1</v>
      </c>
      <c r="O3750" s="22"/>
      <c r="P3750" s="202" t="str">
        <f t="shared" si="1150"/>
        <v>MAIN UNIT</v>
      </c>
      <c r="Q3750" s="22" t="s">
        <v>61</v>
      </c>
      <c r="R3750" s="22" t="s">
        <v>62</v>
      </c>
      <c r="S3750" s="22" t="s">
        <v>49</v>
      </c>
      <c r="T3750" s="22" t="s">
        <v>78</v>
      </c>
      <c r="U3750" s="22" t="s">
        <v>2533</v>
      </c>
      <c r="V3750" s="22" t="s">
        <v>126</v>
      </c>
      <c r="W3750" s="22" t="s">
        <v>109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5.11E-2</v>
      </c>
      <c r="AB3750" s="197">
        <f t="shared" si="1138"/>
        <v>715400</v>
      </c>
      <c r="AC3750" s="198">
        <f t="shared" si="1142"/>
        <v>84345.66</v>
      </c>
      <c r="AD3750" s="170">
        <v>0.1179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30691842.970796466</v>
      </c>
      <c r="AJ3750" s="200">
        <f t="shared" si="1131"/>
        <v>4088324.205777524</v>
      </c>
      <c r="AK3750" s="201">
        <f t="shared" si="1144"/>
        <v>0.1332055624573473</v>
      </c>
      <c r="AL3750" s="24"/>
      <c r="AM3750" s="24"/>
      <c r="AN3750" s="24"/>
      <c r="AO3750" s="24"/>
      <c r="AP3750" s="165" t="str">
        <f t="shared" si="1145"/>
        <v>20252</v>
      </c>
      <c r="AQ3750" s="203" t="str">
        <f t="shared" si="1146"/>
        <v>20252JPY</v>
      </c>
      <c r="AR3750" s="206" t="str">
        <f t="shared" si="1147"/>
        <v>YAMAHA_Mounter</v>
      </c>
      <c r="AS3750" s="22">
        <f t="shared" si="1148"/>
        <v>4</v>
      </c>
      <c r="AT3750" s="24" t="str">
        <f t="shared" si="1149"/>
        <v>4-6 months</v>
      </c>
      <c r="AU3750" s="22" t="s">
        <v>3751</v>
      </c>
    </row>
    <row r="3751" spans="1:47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2</v>
      </c>
      <c r="H3751" s="29"/>
      <c r="I3751" s="204" t="str">
        <f t="shared" si="1141"/>
        <v>Q4</v>
      </c>
      <c r="J3751" s="188" t="s">
        <v>3587</v>
      </c>
      <c r="K3751" s="29" t="s">
        <v>3163</v>
      </c>
      <c r="L3751" s="24" t="s">
        <v>92</v>
      </c>
      <c r="M3751" s="13" t="s">
        <v>60</v>
      </c>
      <c r="N3751" s="22">
        <v>1</v>
      </c>
      <c r="O3751" s="22"/>
      <c r="P3751" s="202" t="str">
        <f t="shared" si="1150"/>
        <v>MAIN UNIT</v>
      </c>
      <c r="Q3751" s="22" t="s">
        <v>61</v>
      </c>
      <c r="R3751" s="22" t="s">
        <v>62</v>
      </c>
      <c r="S3751" s="22" t="s">
        <v>49</v>
      </c>
      <c r="T3751" s="22" t="s">
        <v>78</v>
      </c>
      <c r="U3751" s="22" t="s">
        <v>2533</v>
      </c>
      <c r="V3751" s="22" t="s">
        <v>126</v>
      </c>
      <c r="W3751" s="22" t="s">
        <v>109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5.11E-2</v>
      </c>
      <c r="AB3751" s="197">
        <f t="shared" si="1138"/>
        <v>715400</v>
      </c>
      <c r="AC3751" s="198">
        <f t="shared" si="1142"/>
        <v>84345.66</v>
      </c>
      <c r="AD3751" s="170">
        <v>0.1179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30691842.970796466</v>
      </c>
      <c r="AJ3751" s="200">
        <f t="shared" si="1131"/>
        <v>4088324.205777524</v>
      </c>
      <c r="AK3751" s="201">
        <f t="shared" si="1144"/>
        <v>0.1332055624573473</v>
      </c>
      <c r="AL3751" s="24"/>
      <c r="AM3751" s="24"/>
      <c r="AN3751" s="24"/>
      <c r="AO3751" s="24"/>
      <c r="AP3751" s="165" t="str">
        <f t="shared" si="1145"/>
        <v>20252</v>
      </c>
      <c r="AQ3751" s="203" t="str">
        <f t="shared" si="1146"/>
        <v>20252JPY</v>
      </c>
      <c r="AR3751" s="206" t="str">
        <f t="shared" si="1147"/>
        <v>YAMAHA_Mounter</v>
      </c>
      <c r="AS3751" s="22">
        <f t="shared" si="1148"/>
        <v>4</v>
      </c>
      <c r="AT3751" s="24" t="str">
        <f t="shared" si="1149"/>
        <v>4-6 months</v>
      </c>
      <c r="AU3751" s="22" t="s">
        <v>3751</v>
      </c>
    </row>
    <row r="3752" spans="1:47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2</v>
      </c>
      <c r="H3752" s="29"/>
      <c r="I3752" s="204" t="str">
        <f t="shared" si="1141"/>
        <v>Q4</v>
      </c>
      <c r="J3752" s="188" t="s">
        <v>3587</v>
      </c>
      <c r="K3752" s="29" t="s">
        <v>3163</v>
      </c>
      <c r="L3752" s="24" t="s">
        <v>92</v>
      </c>
      <c r="M3752" s="13" t="s">
        <v>60</v>
      </c>
      <c r="N3752" s="22">
        <v>1</v>
      </c>
      <c r="O3752" s="22"/>
      <c r="P3752" s="202" t="str">
        <f t="shared" si="1150"/>
        <v>MAIN UNIT</v>
      </c>
      <c r="Q3752" s="22" t="s">
        <v>61</v>
      </c>
      <c r="R3752" s="22" t="s">
        <v>62</v>
      </c>
      <c r="S3752" s="22" t="s">
        <v>49</v>
      </c>
      <c r="T3752" s="22" t="s">
        <v>78</v>
      </c>
      <c r="U3752" s="22" t="s">
        <v>2533</v>
      </c>
      <c r="V3752" s="22" t="s">
        <v>126</v>
      </c>
      <c r="W3752" s="22" t="s">
        <v>109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5.11E-2</v>
      </c>
      <c r="AB3752" s="197">
        <f t="shared" si="1138"/>
        <v>715400</v>
      </c>
      <c r="AC3752" s="198">
        <f t="shared" si="1142"/>
        <v>84345.66</v>
      </c>
      <c r="AD3752" s="170">
        <v>0.1179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30691842.970796466</v>
      </c>
      <c r="AJ3752" s="200">
        <f t="shared" si="1131"/>
        <v>4088324.205777524</v>
      </c>
      <c r="AK3752" s="201">
        <f t="shared" si="1144"/>
        <v>0.1332055624573473</v>
      </c>
      <c r="AL3752" s="24"/>
      <c r="AM3752" s="24"/>
      <c r="AN3752" s="24"/>
      <c r="AO3752" s="24"/>
      <c r="AP3752" s="165" t="str">
        <f t="shared" si="1145"/>
        <v>20252</v>
      </c>
      <c r="AQ3752" s="203" t="str">
        <f t="shared" si="1146"/>
        <v>20252JPY</v>
      </c>
      <c r="AR3752" s="206" t="str">
        <f t="shared" si="1147"/>
        <v>YAMAHA_Mounter</v>
      </c>
      <c r="AS3752" s="22">
        <f t="shared" si="1148"/>
        <v>4</v>
      </c>
      <c r="AT3752" s="24" t="str">
        <f t="shared" si="1149"/>
        <v>4-6 months</v>
      </c>
      <c r="AU3752" s="22" t="s">
        <v>3751</v>
      </c>
    </row>
    <row r="3753" spans="1:47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2</v>
      </c>
      <c r="H3753" s="29"/>
      <c r="I3753" s="204" t="str">
        <f t="shared" si="1141"/>
        <v>Q4</v>
      </c>
      <c r="J3753" s="188" t="s">
        <v>3587</v>
      </c>
      <c r="K3753" s="29" t="s">
        <v>3163</v>
      </c>
      <c r="L3753" s="24" t="s">
        <v>92</v>
      </c>
      <c r="M3753" s="13" t="s">
        <v>60</v>
      </c>
      <c r="N3753" s="22">
        <v>1</v>
      </c>
      <c r="O3753" s="22"/>
      <c r="P3753" s="202" t="str">
        <f t="shared" si="1150"/>
        <v>MAIN UNIT</v>
      </c>
      <c r="Q3753" s="22" t="s">
        <v>61</v>
      </c>
      <c r="R3753" s="22" t="s">
        <v>62</v>
      </c>
      <c r="S3753" s="22" t="s">
        <v>49</v>
      </c>
      <c r="T3753" s="22" t="s">
        <v>78</v>
      </c>
      <c r="U3753" s="22" t="s">
        <v>2533</v>
      </c>
      <c r="V3753" s="22" t="s">
        <v>126</v>
      </c>
      <c r="W3753" s="22" t="s">
        <v>109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5.11E-2</v>
      </c>
      <c r="AB3753" s="197">
        <f t="shared" si="1138"/>
        <v>715400</v>
      </c>
      <c r="AC3753" s="198">
        <f t="shared" si="1142"/>
        <v>84345.66</v>
      </c>
      <c r="AD3753" s="170">
        <v>0.1179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30691842.970796466</v>
      </c>
      <c r="AJ3753" s="200">
        <f t="shared" si="1131"/>
        <v>4088324.205777524</v>
      </c>
      <c r="AK3753" s="201">
        <f t="shared" si="1144"/>
        <v>0.1332055624573473</v>
      </c>
      <c r="AL3753" s="24"/>
      <c r="AM3753" s="24"/>
      <c r="AN3753" s="24"/>
      <c r="AO3753" s="24"/>
      <c r="AP3753" s="165" t="str">
        <f t="shared" si="1145"/>
        <v>20252</v>
      </c>
      <c r="AQ3753" s="203" t="str">
        <f t="shared" si="1146"/>
        <v>20252JPY</v>
      </c>
      <c r="AR3753" s="206" t="str">
        <f t="shared" si="1147"/>
        <v>YAMAHA_Mounter</v>
      </c>
      <c r="AS3753" s="22">
        <f t="shared" si="1148"/>
        <v>4</v>
      </c>
      <c r="AT3753" s="24" t="str">
        <f t="shared" si="1149"/>
        <v>4-6 months</v>
      </c>
      <c r="AU3753" s="22" t="s">
        <v>3751</v>
      </c>
    </row>
    <row r="3754" spans="1:47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3653</v>
      </c>
      <c r="K3754" s="29" t="s">
        <v>3612</v>
      </c>
      <c r="L3754" s="24" t="s">
        <v>92</v>
      </c>
      <c r="M3754" s="13" t="s">
        <v>60</v>
      </c>
      <c r="N3754" s="22">
        <v>1</v>
      </c>
      <c r="O3754" s="22"/>
      <c r="P3754" s="202" t="str">
        <f t="shared" si="1150"/>
        <v>MAIN UNIT</v>
      </c>
      <c r="Q3754" s="22" t="s">
        <v>61</v>
      </c>
      <c r="R3754" s="22" t="s">
        <v>62</v>
      </c>
      <c r="S3754" s="22" t="s">
        <v>49</v>
      </c>
      <c r="T3754" s="22" t="s">
        <v>78</v>
      </c>
      <c r="U3754" s="22" t="s">
        <v>246</v>
      </c>
      <c r="V3754" s="22" t="s">
        <v>131</v>
      </c>
      <c r="W3754" s="22" t="s">
        <v>901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138338.92800000001</v>
      </c>
      <c r="AD3754" s="169">
        <v>0.16800000000000001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16190947.162761064</v>
      </c>
      <c r="AJ3754" s="200">
        <f t="shared" si="1131"/>
        <v>2256328.1660673413</v>
      </c>
      <c r="AK3754" s="201">
        <f t="shared" si="1144"/>
        <v>0.13935739171929745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  <c r="AU3754" s="22" t="s">
        <v>3754</v>
      </c>
    </row>
    <row r="3755" spans="1:47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3653</v>
      </c>
      <c r="K3755" s="29" t="s">
        <v>3612</v>
      </c>
      <c r="L3755" s="24" t="s">
        <v>92</v>
      </c>
      <c r="M3755" s="13" t="s">
        <v>60</v>
      </c>
      <c r="N3755" s="22">
        <v>1</v>
      </c>
      <c r="O3755" s="22"/>
      <c r="P3755" s="202" t="str">
        <f t="shared" si="1150"/>
        <v>MAIN UNIT</v>
      </c>
      <c r="Q3755" s="22" t="s">
        <v>61</v>
      </c>
      <c r="R3755" s="22" t="s">
        <v>62</v>
      </c>
      <c r="S3755" s="22" t="s">
        <v>49</v>
      </c>
      <c r="T3755" s="22" t="s">
        <v>78</v>
      </c>
      <c r="U3755" s="22" t="s">
        <v>246</v>
      </c>
      <c r="V3755" s="22" t="s">
        <v>131</v>
      </c>
      <c r="W3755" s="22" t="s">
        <v>901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138338.92800000001</v>
      </c>
      <c r="AD3755" s="169">
        <v>0.16800000000000001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16190947.162761064</v>
      </c>
      <c r="AJ3755" s="200">
        <f t="shared" si="1131"/>
        <v>2256328.1660673413</v>
      </c>
      <c r="AK3755" s="201">
        <f t="shared" si="1144"/>
        <v>0.13935739171929745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  <c r="AU3755" s="22" t="s">
        <v>3754</v>
      </c>
    </row>
    <row r="3756" spans="1:47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3653</v>
      </c>
      <c r="K3756" s="29" t="s">
        <v>3612</v>
      </c>
      <c r="L3756" s="24" t="s">
        <v>67</v>
      </c>
      <c r="M3756" s="13" t="s">
        <v>60</v>
      </c>
      <c r="N3756" s="22">
        <v>1</v>
      </c>
      <c r="O3756" s="22"/>
      <c r="P3756" s="202" t="str">
        <f t="shared" si="1150"/>
        <v>MAIN UNIT</v>
      </c>
      <c r="Q3756" s="22" t="s">
        <v>61</v>
      </c>
      <c r="R3756" s="22" t="s">
        <v>62</v>
      </c>
      <c r="S3756" s="22" t="s">
        <v>49</v>
      </c>
      <c r="T3756" s="22" t="s">
        <v>78</v>
      </c>
      <c r="U3756" s="22" t="s">
        <v>246</v>
      </c>
      <c r="V3756" s="22" t="s">
        <v>131</v>
      </c>
      <c r="W3756" s="22" t="s">
        <v>901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96235.776000000013</v>
      </c>
      <c r="AD3756" s="169">
        <v>0.16800000000000001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16190947.162761064</v>
      </c>
      <c r="AJ3756" s="200">
        <f t="shared" si="1131"/>
        <v>2256328.1660673413</v>
      </c>
      <c r="AK3756" s="201">
        <f t="shared" si="1144"/>
        <v>0.13935739171929745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  <c r="AU3756" s="22" t="s">
        <v>3754</v>
      </c>
    </row>
    <row r="3757" spans="1:47">
      <c r="A3757" s="33" t="str">
        <f t="shared" si="1140"/>
        <v>cancel</v>
      </c>
      <c r="B3757" s="23" t="s">
        <v>185</v>
      </c>
      <c r="C3757" s="23" t="s">
        <v>185</v>
      </c>
      <c r="D3757" s="202" t="b">
        <f t="shared" si="1121"/>
        <v>0</v>
      </c>
      <c r="E3757" s="33" t="str">
        <f t="shared" si="1139"/>
        <v>Cancel</v>
      </c>
      <c r="F3757" s="23" t="s">
        <v>185</v>
      </c>
      <c r="G3757" s="23" t="s">
        <v>185</v>
      </c>
      <c r="H3757" s="29"/>
      <c r="I3757" s="204" t="str">
        <f t="shared" si="1141"/>
        <v>Cancel</v>
      </c>
      <c r="J3757" s="188" t="s">
        <v>3589</v>
      </c>
      <c r="K3757" s="29" t="s">
        <v>989</v>
      </c>
      <c r="L3757" s="17" t="s">
        <v>3351</v>
      </c>
      <c r="M3757" s="13" t="s">
        <v>60</v>
      </c>
      <c r="N3757" s="22">
        <v>1</v>
      </c>
      <c r="O3757" s="22"/>
      <c r="P3757" s="202" t="str">
        <f t="shared" si="1150"/>
        <v>MAIN UNIT</v>
      </c>
      <c r="Q3757" s="22" t="s">
        <v>61</v>
      </c>
      <c r="R3757" s="22" t="s">
        <v>2055</v>
      </c>
      <c r="S3757" s="22" t="s">
        <v>49</v>
      </c>
      <c r="T3757" s="22" t="s">
        <v>78</v>
      </c>
      <c r="U3757" s="22" t="s">
        <v>246</v>
      </c>
      <c r="V3757" s="22" t="s">
        <v>3591</v>
      </c>
      <c r="W3757" s="22" t="s">
        <v>901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499582152.5142017</v>
      </c>
      <c r="AJ3757" s="200">
        <f t="shared" si="1131"/>
        <v>59520528.679470733</v>
      </c>
      <c r="AK3757" s="201">
        <f t="shared" si="1144"/>
        <v>0.11914062257814291</v>
      </c>
      <c r="AL3757" s="24"/>
      <c r="AM3757" s="24"/>
      <c r="AN3757" s="24"/>
      <c r="AO3757" s="24"/>
      <c r="AP3757" s="165" t="str">
        <f t="shared" si="1145"/>
        <v>CancelCancel</v>
      </c>
      <c r="AQ3757" s="203" t="str">
        <f t="shared" si="1146"/>
        <v>CancelCancelUSD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  <c r="AU3757" s="22" t="s">
        <v>3240</v>
      </c>
    </row>
    <row r="3758" spans="1:47">
      <c r="A3758" s="33" t="str">
        <f t="shared" si="1140"/>
        <v>cancel</v>
      </c>
      <c r="B3758" s="23" t="s">
        <v>185</v>
      </c>
      <c r="C3758" s="23" t="s">
        <v>185</v>
      </c>
      <c r="D3758" s="202" t="b">
        <f t="shared" si="1121"/>
        <v>0</v>
      </c>
      <c r="E3758" s="33" t="str">
        <f t="shared" si="1139"/>
        <v>Cancel</v>
      </c>
      <c r="F3758" s="23" t="s">
        <v>185</v>
      </c>
      <c r="G3758" s="23" t="s">
        <v>185</v>
      </c>
      <c r="H3758" s="29"/>
      <c r="I3758" s="204" t="str">
        <f t="shared" si="1141"/>
        <v>Cancel</v>
      </c>
      <c r="J3758" s="188" t="s">
        <v>3590</v>
      </c>
      <c r="K3758" s="29" t="s">
        <v>989</v>
      </c>
      <c r="L3758" s="24" t="s">
        <v>2620</v>
      </c>
      <c r="M3758" s="13" t="s">
        <v>60</v>
      </c>
      <c r="N3758" s="22">
        <v>1</v>
      </c>
      <c r="O3758" s="22"/>
      <c r="P3758" s="202" t="str">
        <f t="shared" si="1150"/>
        <v>MAIN UNIT</v>
      </c>
      <c r="Q3758" s="22" t="s">
        <v>61</v>
      </c>
      <c r="R3758" s="22" t="s">
        <v>2055</v>
      </c>
      <c r="S3758" s="22" t="s">
        <v>49</v>
      </c>
      <c r="T3758" s="22" t="s">
        <v>78</v>
      </c>
      <c r="U3758" s="22" t="s">
        <v>246</v>
      </c>
      <c r="V3758" s="22" t="s">
        <v>3591</v>
      </c>
      <c r="W3758" s="22" t="s">
        <v>901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499582152.5142017</v>
      </c>
      <c r="AJ3758" s="200">
        <f t="shared" si="1131"/>
        <v>59520528.679470733</v>
      </c>
      <c r="AK3758" s="201">
        <f t="shared" si="1144"/>
        <v>0.11914062257814291</v>
      </c>
      <c r="AL3758" s="24"/>
      <c r="AM3758" s="24"/>
      <c r="AN3758" s="24"/>
      <c r="AO3758" s="24"/>
      <c r="AP3758" s="165" t="str">
        <f t="shared" si="1145"/>
        <v>CancelCancel</v>
      </c>
      <c r="AQ3758" s="203" t="str">
        <f t="shared" si="1146"/>
        <v>CancelCancelUSD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  <c r="AU3758" s="22" t="s">
        <v>3240</v>
      </c>
    </row>
    <row r="3759" spans="1:47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3592</v>
      </c>
      <c r="K3759" s="29" t="s">
        <v>3593</v>
      </c>
      <c r="L3759" s="24" t="s">
        <v>92</v>
      </c>
      <c r="M3759" s="13" t="s">
        <v>60</v>
      </c>
      <c r="N3759" s="22">
        <v>1</v>
      </c>
      <c r="O3759" s="22"/>
      <c r="P3759" s="33" t="str">
        <f t="shared" si="1150"/>
        <v>MAIN UNIT</v>
      </c>
      <c r="Q3759" s="22" t="s">
        <v>68</v>
      </c>
      <c r="R3759" s="22" t="s">
        <v>62</v>
      </c>
      <c r="S3759" s="22" t="s">
        <v>49</v>
      </c>
      <c r="T3759" s="22" t="s">
        <v>78</v>
      </c>
      <c r="U3759" s="22" t="s">
        <v>78</v>
      </c>
      <c r="V3759" s="22" t="s">
        <v>121</v>
      </c>
      <c r="W3759" s="22" t="s">
        <v>109</v>
      </c>
      <c r="X3759" s="104">
        <v>13800000</v>
      </c>
      <c r="Y3759" s="31" t="str">
        <f t="shared" si="1125"/>
        <v>1</v>
      </c>
      <c r="Z3759" s="238">
        <f t="shared" si="1126"/>
        <v>13800000</v>
      </c>
      <c r="AA3759" s="22">
        <v>5.11E-2</v>
      </c>
      <c r="AB3759" s="239">
        <f t="shared" si="1138"/>
        <v>705180</v>
      </c>
      <c r="AC3759" s="25">
        <f t="shared" si="1142"/>
        <v>92942.724000000002</v>
      </c>
      <c r="AD3759" s="170">
        <v>0.1318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30691842.970796466</v>
      </c>
      <c r="AJ3759" s="27">
        <f t="shared" si="1131"/>
        <v>4088324.205777524</v>
      </c>
      <c r="AK3759" s="240">
        <f t="shared" si="1144"/>
        <v>0.1332055624573473</v>
      </c>
      <c r="AL3759" s="24"/>
      <c r="AM3759" s="24"/>
      <c r="AN3759" s="24"/>
      <c r="AO3759" s="24"/>
      <c r="AP3759" s="165" t="str">
        <f t="shared" si="1145"/>
        <v>20252</v>
      </c>
      <c r="AQ3759" s="241" t="str">
        <f t="shared" si="1146"/>
        <v>20252JPY</v>
      </c>
      <c r="AR3759" s="242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  <c r="AU3759" s="22" t="s">
        <v>3751</v>
      </c>
    </row>
    <row r="3760" spans="1:47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3592</v>
      </c>
      <c r="K3760" s="29" t="s">
        <v>3593</v>
      </c>
      <c r="L3760" s="24" t="s">
        <v>92</v>
      </c>
      <c r="M3760" s="13" t="s">
        <v>60</v>
      </c>
      <c r="N3760" s="22">
        <v>1</v>
      </c>
      <c r="O3760" s="22"/>
      <c r="P3760" s="33" t="str">
        <f t="shared" si="1150"/>
        <v>MAIN UNIT</v>
      </c>
      <c r="Q3760" s="22" t="s">
        <v>68</v>
      </c>
      <c r="R3760" s="22" t="s">
        <v>62</v>
      </c>
      <c r="S3760" s="22" t="s">
        <v>49</v>
      </c>
      <c r="T3760" s="22" t="s">
        <v>78</v>
      </c>
      <c r="U3760" s="22" t="s">
        <v>78</v>
      </c>
      <c r="V3760" s="22" t="s">
        <v>121</v>
      </c>
      <c r="W3760" s="22" t="s">
        <v>109</v>
      </c>
      <c r="X3760" s="104">
        <v>13800000</v>
      </c>
      <c r="Y3760" s="31" t="str">
        <f t="shared" si="1125"/>
        <v>1</v>
      </c>
      <c r="Z3760" s="238">
        <f t="shared" si="1126"/>
        <v>13800000</v>
      </c>
      <c r="AA3760" s="22">
        <v>5.11E-2</v>
      </c>
      <c r="AB3760" s="239">
        <f t="shared" si="1138"/>
        <v>705180</v>
      </c>
      <c r="AC3760" s="25">
        <f t="shared" si="1142"/>
        <v>92942.724000000002</v>
      </c>
      <c r="AD3760" s="170">
        <v>0.1318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30691842.970796466</v>
      </c>
      <c r="AJ3760" s="27">
        <f t="shared" si="1131"/>
        <v>4088324.205777524</v>
      </c>
      <c r="AK3760" s="240">
        <f t="shared" si="1144"/>
        <v>0.1332055624573473</v>
      </c>
      <c r="AL3760" s="24"/>
      <c r="AM3760" s="24"/>
      <c r="AN3760" s="24"/>
      <c r="AO3760" s="24"/>
      <c r="AP3760" s="165" t="str">
        <f t="shared" si="1145"/>
        <v>20252</v>
      </c>
      <c r="AQ3760" s="241" t="str">
        <f t="shared" si="1146"/>
        <v>20252JPY</v>
      </c>
      <c r="AR3760" s="242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  <c r="AU3760" s="22" t="s">
        <v>3751</v>
      </c>
    </row>
    <row r="3761" spans="1:47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3592</v>
      </c>
      <c r="K3761" s="29" t="s">
        <v>3593</v>
      </c>
      <c r="L3761" s="24" t="s">
        <v>92</v>
      </c>
      <c r="M3761" s="13" t="s">
        <v>60</v>
      </c>
      <c r="N3761" s="22">
        <v>1</v>
      </c>
      <c r="O3761" s="22"/>
      <c r="P3761" s="33" t="str">
        <f t="shared" si="1150"/>
        <v>MAIN UNIT</v>
      </c>
      <c r="Q3761" s="22" t="s">
        <v>68</v>
      </c>
      <c r="R3761" s="22" t="s">
        <v>62</v>
      </c>
      <c r="S3761" s="22" t="s">
        <v>49</v>
      </c>
      <c r="T3761" s="22" t="s">
        <v>78</v>
      </c>
      <c r="U3761" s="22" t="s">
        <v>78</v>
      </c>
      <c r="V3761" s="22" t="s">
        <v>121</v>
      </c>
      <c r="W3761" s="22" t="s">
        <v>109</v>
      </c>
      <c r="X3761" s="104">
        <v>13800000</v>
      </c>
      <c r="Y3761" s="31" t="str">
        <f t="shared" si="1125"/>
        <v>1</v>
      </c>
      <c r="Z3761" s="238">
        <f t="shared" si="1126"/>
        <v>13800000</v>
      </c>
      <c r="AA3761" s="22">
        <v>5.11E-2</v>
      </c>
      <c r="AB3761" s="239">
        <f t="shared" si="1138"/>
        <v>705180</v>
      </c>
      <c r="AC3761" s="25">
        <f t="shared" si="1142"/>
        <v>92942.724000000002</v>
      </c>
      <c r="AD3761" s="170">
        <v>0.1318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30691842.970796466</v>
      </c>
      <c r="AJ3761" s="27">
        <f t="shared" si="1131"/>
        <v>4088324.205777524</v>
      </c>
      <c r="AK3761" s="240">
        <f t="shared" si="1144"/>
        <v>0.1332055624573473</v>
      </c>
      <c r="AL3761" s="24"/>
      <c r="AM3761" s="24"/>
      <c r="AN3761" s="24"/>
      <c r="AO3761" s="24"/>
      <c r="AP3761" s="165" t="str">
        <f t="shared" si="1145"/>
        <v>20252</v>
      </c>
      <c r="AQ3761" s="241" t="str">
        <f t="shared" si="1146"/>
        <v>20252JPY</v>
      </c>
      <c r="AR3761" s="242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  <c r="AU3761" s="22" t="s">
        <v>3751</v>
      </c>
    </row>
    <row r="3762" spans="1:47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3592</v>
      </c>
      <c r="K3762" s="29" t="s">
        <v>3593</v>
      </c>
      <c r="L3762" s="24" t="s">
        <v>92</v>
      </c>
      <c r="M3762" s="13" t="s">
        <v>60</v>
      </c>
      <c r="N3762" s="22">
        <v>1</v>
      </c>
      <c r="O3762" s="22"/>
      <c r="P3762" s="33" t="str">
        <f t="shared" si="1150"/>
        <v>MAIN UNIT</v>
      </c>
      <c r="Q3762" s="22" t="s">
        <v>68</v>
      </c>
      <c r="R3762" s="22" t="s">
        <v>62</v>
      </c>
      <c r="S3762" s="22" t="s">
        <v>49</v>
      </c>
      <c r="T3762" s="22" t="s">
        <v>78</v>
      </c>
      <c r="U3762" s="22" t="s">
        <v>78</v>
      </c>
      <c r="V3762" s="22" t="s">
        <v>121</v>
      </c>
      <c r="W3762" s="22" t="s">
        <v>109</v>
      </c>
      <c r="X3762" s="104">
        <v>13800000</v>
      </c>
      <c r="Y3762" s="31" t="str">
        <f t="shared" si="1125"/>
        <v>1</v>
      </c>
      <c r="Z3762" s="238">
        <f t="shared" ref="Z3762:Z3825" si="1152">IF(X3762="","",X3762*MAX(O3762,N3762))</f>
        <v>13800000</v>
      </c>
      <c r="AA3762" s="22">
        <v>5.11E-2</v>
      </c>
      <c r="AB3762" s="239">
        <f t="shared" si="1138"/>
        <v>705180</v>
      </c>
      <c r="AC3762" s="25">
        <f t="shared" si="1142"/>
        <v>92942.724000000002</v>
      </c>
      <c r="AD3762" s="170">
        <v>0.1318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30691842.970796466</v>
      </c>
      <c r="AJ3762" s="27">
        <f t="shared" si="1131"/>
        <v>4088324.205777524</v>
      </c>
      <c r="AK3762" s="240">
        <f t="shared" si="1144"/>
        <v>0.1332055624573473</v>
      </c>
      <c r="AL3762" s="24"/>
      <c r="AM3762" s="24"/>
      <c r="AN3762" s="24"/>
      <c r="AO3762" s="24"/>
      <c r="AP3762" s="165" t="str">
        <f t="shared" si="1145"/>
        <v>20252</v>
      </c>
      <c r="AQ3762" s="241" t="str">
        <f t="shared" si="1146"/>
        <v>20252JPY</v>
      </c>
      <c r="AR3762" s="242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  <c r="AU3762" s="22" t="s">
        <v>3751</v>
      </c>
    </row>
    <row r="3763" spans="1:47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3592</v>
      </c>
      <c r="K3763" s="29" t="s">
        <v>3593</v>
      </c>
      <c r="L3763" s="24" t="s">
        <v>92</v>
      </c>
      <c r="M3763" s="13" t="s">
        <v>60</v>
      </c>
      <c r="N3763" s="22">
        <v>1</v>
      </c>
      <c r="O3763" s="22"/>
      <c r="P3763" s="33" t="str">
        <f t="shared" si="1150"/>
        <v>MAIN UNIT</v>
      </c>
      <c r="Q3763" s="22" t="s">
        <v>68</v>
      </c>
      <c r="R3763" s="22" t="s">
        <v>62</v>
      </c>
      <c r="S3763" s="22" t="s">
        <v>49</v>
      </c>
      <c r="T3763" s="22" t="s">
        <v>78</v>
      </c>
      <c r="U3763" s="22" t="s">
        <v>78</v>
      </c>
      <c r="V3763" s="22" t="s">
        <v>121</v>
      </c>
      <c r="W3763" s="22" t="s">
        <v>109</v>
      </c>
      <c r="X3763" s="104">
        <v>13800000</v>
      </c>
      <c r="Y3763" s="31" t="str">
        <f t="shared" si="1125"/>
        <v>1</v>
      </c>
      <c r="Z3763" s="238">
        <f t="shared" si="1152"/>
        <v>13800000</v>
      </c>
      <c r="AA3763" s="22">
        <v>5.11E-2</v>
      </c>
      <c r="AB3763" s="239">
        <f t="shared" si="1138"/>
        <v>705180</v>
      </c>
      <c r="AC3763" s="25">
        <f t="shared" si="1142"/>
        <v>92942.724000000002</v>
      </c>
      <c r="AD3763" s="170">
        <v>0.1318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30691842.970796466</v>
      </c>
      <c r="AJ3763" s="27">
        <f t="shared" si="1131"/>
        <v>4088324.205777524</v>
      </c>
      <c r="AK3763" s="240">
        <f t="shared" si="1144"/>
        <v>0.1332055624573473</v>
      </c>
      <c r="AL3763" s="24"/>
      <c r="AM3763" s="24"/>
      <c r="AN3763" s="24"/>
      <c r="AO3763" s="24"/>
      <c r="AP3763" s="165" t="str">
        <f t="shared" si="1145"/>
        <v>20252</v>
      </c>
      <c r="AQ3763" s="241" t="str">
        <f t="shared" si="1146"/>
        <v>20252JPY</v>
      </c>
      <c r="AR3763" s="242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  <c r="AU3763" s="22" t="s">
        <v>3751</v>
      </c>
    </row>
    <row r="3764" spans="1:47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3592</v>
      </c>
      <c r="K3764" s="29" t="s">
        <v>3593</v>
      </c>
      <c r="L3764" s="24" t="s">
        <v>92</v>
      </c>
      <c r="M3764" s="13" t="s">
        <v>60</v>
      </c>
      <c r="N3764" s="22">
        <v>1</v>
      </c>
      <c r="O3764" s="22"/>
      <c r="P3764" s="33" t="str">
        <f t="shared" si="1150"/>
        <v>MAIN UNIT</v>
      </c>
      <c r="Q3764" s="22" t="s">
        <v>68</v>
      </c>
      <c r="R3764" s="22" t="s">
        <v>62</v>
      </c>
      <c r="S3764" s="22" t="s">
        <v>49</v>
      </c>
      <c r="T3764" s="22" t="s">
        <v>78</v>
      </c>
      <c r="U3764" s="22" t="s">
        <v>78</v>
      </c>
      <c r="V3764" s="22" t="s">
        <v>121</v>
      </c>
      <c r="W3764" s="22" t="s">
        <v>109</v>
      </c>
      <c r="X3764" s="104">
        <v>13800000</v>
      </c>
      <c r="Y3764" s="31" t="str">
        <f t="shared" ref="Y3764:Y3827" si="1153">IF(W3764="","",IF(W3764="RMB","1.13", "1"))</f>
        <v>1</v>
      </c>
      <c r="Z3764" s="238">
        <f t="shared" si="1152"/>
        <v>13800000</v>
      </c>
      <c r="AA3764" s="22">
        <v>5.11E-2</v>
      </c>
      <c r="AB3764" s="239">
        <f t="shared" si="1138"/>
        <v>705180</v>
      </c>
      <c r="AC3764" s="25">
        <f t="shared" si="1142"/>
        <v>92942.724000000002</v>
      </c>
      <c r="AD3764" s="170">
        <v>0.1318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30691842.970796466</v>
      </c>
      <c r="AJ3764" s="27">
        <f t="shared" si="1131"/>
        <v>4088324.205777524</v>
      </c>
      <c r="AK3764" s="240">
        <f t="shared" si="1144"/>
        <v>0.1332055624573473</v>
      </c>
      <c r="AL3764" s="24"/>
      <c r="AM3764" s="24"/>
      <c r="AN3764" s="24"/>
      <c r="AO3764" s="24"/>
      <c r="AP3764" s="165" t="str">
        <f t="shared" si="1145"/>
        <v>20252</v>
      </c>
      <c r="AQ3764" s="241" t="str">
        <f t="shared" si="1146"/>
        <v>20252JPY</v>
      </c>
      <c r="AR3764" s="242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  <c r="AU3764" s="22" t="s">
        <v>3751</v>
      </c>
    </row>
    <row r="3765" spans="1:47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3592</v>
      </c>
      <c r="K3765" s="29" t="s">
        <v>3593</v>
      </c>
      <c r="L3765" s="24" t="s">
        <v>67</v>
      </c>
      <c r="M3765" s="13" t="s">
        <v>60</v>
      </c>
      <c r="N3765" s="22">
        <v>1</v>
      </c>
      <c r="O3765" s="22"/>
      <c r="P3765" s="33" t="str">
        <f t="shared" si="1150"/>
        <v>MAIN UNIT</v>
      </c>
      <c r="Q3765" s="22" t="s">
        <v>68</v>
      </c>
      <c r="R3765" s="22" t="s">
        <v>62</v>
      </c>
      <c r="S3765" s="22" t="s">
        <v>49</v>
      </c>
      <c r="T3765" s="22" t="s">
        <v>78</v>
      </c>
      <c r="U3765" s="22" t="s">
        <v>78</v>
      </c>
      <c r="V3765" s="22" t="s">
        <v>121</v>
      </c>
      <c r="W3765" s="22" t="s">
        <v>109</v>
      </c>
      <c r="X3765" s="104">
        <v>9920000</v>
      </c>
      <c r="Y3765" s="31" t="str">
        <f t="shared" si="1153"/>
        <v>1</v>
      </c>
      <c r="Z3765" s="238">
        <f t="shared" si="1152"/>
        <v>9920000</v>
      </c>
      <c r="AA3765" s="22">
        <v>5.11E-2</v>
      </c>
      <c r="AB3765" s="239">
        <f t="shared" si="1138"/>
        <v>506912</v>
      </c>
      <c r="AC3765" s="25">
        <f t="shared" si="1142"/>
        <v>66811.001600000003</v>
      </c>
      <c r="AD3765" s="170">
        <v>0.1318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30691842.970796466</v>
      </c>
      <c r="AJ3765" s="27">
        <f t="shared" si="1131"/>
        <v>4088324.205777524</v>
      </c>
      <c r="AK3765" s="240">
        <f t="shared" si="1144"/>
        <v>0.1332055624573473</v>
      </c>
      <c r="AL3765" s="24"/>
      <c r="AM3765" s="24"/>
      <c r="AN3765" s="24"/>
      <c r="AO3765" s="24"/>
      <c r="AP3765" s="165" t="str">
        <f t="shared" si="1145"/>
        <v>20252</v>
      </c>
      <c r="AQ3765" s="241" t="str">
        <f t="shared" si="1146"/>
        <v>20252JPY</v>
      </c>
      <c r="AR3765" s="242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  <c r="AU3765" s="22" t="s">
        <v>3751</v>
      </c>
    </row>
    <row r="3766" spans="1:47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3592</v>
      </c>
      <c r="K3766" s="29" t="s">
        <v>3593</v>
      </c>
      <c r="L3766" s="24" t="s">
        <v>67</v>
      </c>
      <c r="M3766" s="13" t="s">
        <v>60</v>
      </c>
      <c r="N3766" s="22">
        <v>1</v>
      </c>
      <c r="O3766" s="22"/>
      <c r="P3766" s="33" t="str">
        <f t="shared" si="1150"/>
        <v>MAIN UNIT</v>
      </c>
      <c r="Q3766" s="22" t="s">
        <v>68</v>
      </c>
      <c r="R3766" s="22" t="s">
        <v>62</v>
      </c>
      <c r="S3766" s="22" t="s">
        <v>49</v>
      </c>
      <c r="T3766" s="22" t="s">
        <v>78</v>
      </c>
      <c r="U3766" s="22" t="s">
        <v>78</v>
      </c>
      <c r="V3766" s="22" t="s">
        <v>121</v>
      </c>
      <c r="W3766" s="22" t="s">
        <v>109</v>
      </c>
      <c r="X3766" s="104">
        <v>9920000</v>
      </c>
      <c r="Y3766" s="31" t="str">
        <f t="shared" si="1153"/>
        <v>1</v>
      </c>
      <c r="Z3766" s="238">
        <f t="shared" si="1152"/>
        <v>9920000</v>
      </c>
      <c r="AA3766" s="22">
        <v>5.11E-2</v>
      </c>
      <c r="AB3766" s="239">
        <f t="shared" si="1138"/>
        <v>506912</v>
      </c>
      <c r="AC3766" s="25">
        <f t="shared" si="1142"/>
        <v>66811.001600000003</v>
      </c>
      <c r="AD3766" s="170">
        <v>0.1318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30691842.970796466</v>
      </c>
      <c r="AJ3766" s="27">
        <f t="shared" si="1131"/>
        <v>4088324.205777524</v>
      </c>
      <c r="AK3766" s="240">
        <f t="shared" si="1144"/>
        <v>0.1332055624573473</v>
      </c>
      <c r="AL3766" s="24"/>
      <c r="AM3766" s="24"/>
      <c r="AN3766" s="24"/>
      <c r="AO3766" s="24"/>
      <c r="AP3766" s="165" t="str">
        <f t="shared" si="1145"/>
        <v>20252</v>
      </c>
      <c r="AQ3766" s="241" t="str">
        <f t="shared" si="1146"/>
        <v>20252JPY</v>
      </c>
      <c r="AR3766" s="242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  <c r="AU3766" s="22" t="s">
        <v>3751</v>
      </c>
    </row>
    <row r="3767" spans="1:47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3592</v>
      </c>
      <c r="K3767" s="29" t="s">
        <v>3593</v>
      </c>
      <c r="L3767" s="24" t="s">
        <v>67</v>
      </c>
      <c r="M3767" s="13" t="s">
        <v>60</v>
      </c>
      <c r="N3767" s="22">
        <v>1</v>
      </c>
      <c r="O3767" s="22"/>
      <c r="P3767" s="33" t="str">
        <f t="shared" si="1150"/>
        <v>MAIN UNIT</v>
      </c>
      <c r="Q3767" s="22" t="s">
        <v>68</v>
      </c>
      <c r="R3767" s="22" t="s">
        <v>62</v>
      </c>
      <c r="S3767" s="22" t="s">
        <v>49</v>
      </c>
      <c r="T3767" s="22" t="s">
        <v>78</v>
      </c>
      <c r="U3767" s="22" t="s">
        <v>78</v>
      </c>
      <c r="V3767" s="22" t="s">
        <v>121</v>
      </c>
      <c r="W3767" s="22" t="s">
        <v>109</v>
      </c>
      <c r="X3767" s="104">
        <v>9920000</v>
      </c>
      <c r="Y3767" s="31" t="str">
        <f t="shared" si="1153"/>
        <v>1</v>
      </c>
      <c r="Z3767" s="238">
        <f t="shared" si="1152"/>
        <v>9920000</v>
      </c>
      <c r="AA3767" s="22">
        <v>5.11E-2</v>
      </c>
      <c r="AB3767" s="239">
        <f t="shared" si="1138"/>
        <v>506912</v>
      </c>
      <c r="AC3767" s="25">
        <f t="shared" si="1142"/>
        <v>66811.001600000003</v>
      </c>
      <c r="AD3767" s="170">
        <v>0.1318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30691842.970796466</v>
      </c>
      <c r="AJ3767" s="27">
        <f t="shared" si="1131"/>
        <v>4088324.205777524</v>
      </c>
      <c r="AK3767" s="240">
        <f t="shared" si="1144"/>
        <v>0.1332055624573473</v>
      </c>
      <c r="AL3767" s="24"/>
      <c r="AM3767" s="24"/>
      <c r="AN3767" s="24"/>
      <c r="AO3767" s="24"/>
      <c r="AP3767" s="165" t="str">
        <f t="shared" si="1145"/>
        <v>20252</v>
      </c>
      <c r="AQ3767" s="241" t="str">
        <f t="shared" si="1146"/>
        <v>20252JPY</v>
      </c>
      <c r="AR3767" s="242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  <c r="AU3767" s="22" t="s">
        <v>3751</v>
      </c>
    </row>
    <row r="3768" spans="1:47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3592</v>
      </c>
      <c r="K3768" s="29" t="s">
        <v>3593</v>
      </c>
      <c r="L3768" s="24" t="s">
        <v>67</v>
      </c>
      <c r="M3768" s="13" t="s">
        <v>60</v>
      </c>
      <c r="N3768" s="22">
        <v>1</v>
      </c>
      <c r="O3768" s="22"/>
      <c r="P3768" s="33" t="str">
        <f t="shared" si="1150"/>
        <v>MAIN UNIT</v>
      </c>
      <c r="Q3768" s="22" t="s">
        <v>68</v>
      </c>
      <c r="R3768" s="22" t="s">
        <v>62</v>
      </c>
      <c r="S3768" s="22" t="s">
        <v>49</v>
      </c>
      <c r="T3768" s="22" t="s">
        <v>78</v>
      </c>
      <c r="U3768" s="22" t="s">
        <v>78</v>
      </c>
      <c r="V3768" s="22" t="s">
        <v>121</v>
      </c>
      <c r="W3768" s="22" t="s">
        <v>109</v>
      </c>
      <c r="X3768" s="104">
        <v>9920000</v>
      </c>
      <c r="Y3768" s="31" t="str">
        <f t="shared" si="1153"/>
        <v>1</v>
      </c>
      <c r="Z3768" s="238">
        <f t="shared" si="1152"/>
        <v>9920000</v>
      </c>
      <c r="AA3768" s="22">
        <v>5.11E-2</v>
      </c>
      <c r="AB3768" s="239">
        <f t="shared" si="1138"/>
        <v>506912</v>
      </c>
      <c r="AC3768" s="25">
        <f t="shared" si="1142"/>
        <v>66811.001600000003</v>
      </c>
      <c r="AD3768" s="170">
        <v>0.1318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30691842.970796466</v>
      </c>
      <c r="AJ3768" s="27">
        <f t="shared" si="1131"/>
        <v>4088324.205777524</v>
      </c>
      <c r="AK3768" s="240">
        <f t="shared" si="1144"/>
        <v>0.1332055624573473</v>
      </c>
      <c r="AL3768" s="24"/>
      <c r="AM3768" s="24"/>
      <c r="AN3768" s="24"/>
      <c r="AO3768" s="24"/>
      <c r="AP3768" s="165" t="str">
        <f t="shared" si="1145"/>
        <v>20252</v>
      </c>
      <c r="AQ3768" s="241" t="str">
        <f t="shared" si="1146"/>
        <v>20252JPY</v>
      </c>
      <c r="AR3768" s="242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  <c r="AU3768" s="22" t="s">
        <v>3751</v>
      </c>
    </row>
    <row r="3769" spans="1:47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3592</v>
      </c>
      <c r="K3769" s="29" t="s">
        <v>3593</v>
      </c>
      <c r="L3769" s="24" t="s">
        <v>67</v>
      </c>
      <c r="M3769" s="13" t="s">
        <v>60</v>
      </c>
      <c r="N3769" s="22">
        <v>1</v>
      </c>
      <c r="O3769" s="22"/>
      <c r="P3769" s="33" t="str">
        <f t="shared" si="1150"/>
        <v>MAIN UNIT</v>
      </c>
      <c r="Q3769" s="22" t="s">
        <v>68</v>
      </c>
      <c r="R3769" s="22" t="s">
        <v>62</v>
      </c>
      <c r="S3769" s="22" t="s">
        <v>49</v>
      </c>
      <c r="T3769" s="22" t="s">
        <v>78</v>
      </c>
      <c r="U3769" s="22" t="s">
        <v>78</v>
      </c>
      <c r="V3769" s="22" t="s">
        <v>121</v>
      </c>
      <c r="W3769" s="22" t="s">
        <v>109</v>
      </c>
      <c r="X3769" s="104">
        <v>9920000</v>
      </c>
      <c r="Y3769" s="31" t="str">
        <f t="shared" si="1153"/>
        <v>1</v>
      </c>
      <c r="Z3769" s="238">
        <f t="shared" si="1152"/>
        <v>9920000</v>
      </c>
      <c r="AA3769" s="22">
        <v>5.11E-2</v>
      </c>
      <c r="AB3769" s="239">
        <f t="shared" si="1138"/>
        <v>506912</v>
      </c>
      <c r="AC3769" s="25">
        <f t="shared" si="1142"/>
        <v>66811.001600000003</v>
      </c>
      <c r="AD3769" s="170">
        <v>0.1318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30691842.970796466</v>
      </c>
      <c r="AJ3769" s="27">
        <f t="shared" si="1131"/>
        <v>4088324.205777524</v>
      </c>
      <c r="AK3769" s="240">
        <f t="shared" si="1144"/>
        <v>0.1332055624573473</v>
      </c>
      <c r="AL3769" s="24"/>
      <c r="AM3769" s="24"/>
      <c r="AN3769" s="24"/>
      <c r="AO3769" s="24"/>
      <c r="AP3769" s="165" t="str">
        <f t="shared" si="1145"/>
        <v>20252</v>
      </c>
      <c r="AQ3769" s="241" t="str">
        <f t="shared" si="1146"/>
        <v>20252JPY</v>
      </c>
      <c r="AR3769" s="242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  <c r="AU3769" s="22" t="s">
        <v>3751</v>
      </c>
    </row>
    <row r="3770" spans="1:47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3594</v>
      </c>
      <c r="K3770" s="29" t="s">
        <v>3593</v>
      </c>
      <c r="L3770" s="24" t="s">
        <v>2620</v>
      </c>
      <c r="M3770" s="13" t="s">
        <v>60</v>
      </c>
      <c r="N3770" s="22">
        <v>1</v>
      </c>
      <c r="O3770" s="22"/>
      <c r="P3770" s="33" t="str">
        <f t="shared" si="1150"/>
        <v>MAIN UNIT</v>
      </c>
      <c r="Q3770" s="22" t="s">
        <v>68</v>
      </c>
      <c r="R3770" s="22" t="s">
        <v>2055</v>
      </c>
      <c r="S3770" s="22" t="s">
        <v>49</v>
      </c>
      <c r="T3770" s="22" t="s">
        <v>78</v>
      </c>
      <c r="U3770" s="22" t="s">
        <v>78</v>
      </c>
      <c r="V3770" s="22" t="s">
        <v>121</v>
      </c>
      <c r="W3770" s="22" t="s">
        <v>109</v>
      </c>
      <c r="X3770" s="104">
        <v>7800000</v>
      </c>
      <c r="Y3770" s="31" t="str">
        <f t="shared" si="1153"/>
        <v>1</v>
      </c>
      <c r="Z3770" s="238">
        <f t="shared" si="1152"/>
        <v>7800000</v>
      </c>
      <c r="AA3770" s="22">
        <v>5.11E-2</v>
      </c>
      <c r="AB3770" s="239">
        <f t="shared" si="1138"/>
        <v>398580</v>
      </c>
      <c r="AC3770" s="25">
        <f t="shared" si="1142"/>
        <v>51934.974000000002</v>
      </c>
      <c r="AD3770" s="170">
        <v>0.1303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30691842.970796466</v>
      </c>
      <c r="AJ3770" s="27">
        <f t="shared" si="1131"/>
        <v>4088324.205777524</v>
      </c>
      <c r="AK3770" s="240">
        <f t="shared" si="1144"/>
        <v>0.1332055624573473</v>
      </c>
      <c r="AL3770" s="24"/>
      <c r="AM3770" s="24"/>
      <c r="AN3770" s="24"/>
      <c r="AO3770" s="24"/>
      <c r="AP3770" s="165" t="str">
        <f t="shared" si="1145"/>
        <v>20252</v>
      </c>
      <c r="AQ3770" s="241" t="str">
        <f t="shared" si="1146"/>
        <v>20252JPY</v>
      </c>
      <c r="AR3770" s="242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  <c r="AU3770" s="22" t="s">
        <v>3751</v>
      </c>
    </row>
    <row r="3771" spans="1:47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3595</v>
      </c>
      <c r="K3771" s="29" t="s">
        <v>791</v>
      </c>
      <c r="L3771" s="24" t="s">
        <v>92</v>
      </c>
      <c r="M3771" s="13" t="s">
        <v>60</v>
      </c>
      <c r="N3771" s="22">
        <v>1</v>
      </c>
      <c r="O3771" s="22"/>
      <c r="P3771" s="33" t="str">
        <f t="shared" si="1150"/>
        <v>MAIN UNIT</v>
      </c>
      <c r="Q3771" s="22" t="s">
        <v>61</v>
      </c>
      <c r="R3771" s="22" t="s">
        <v>62</v>
      </c>
      <c r="S3771" s="22" t="s">
        <v>49</v>
      </c>
      <c r="T3771" s="22" t="s">
        <v>78</v>
      </c>
      <c r="U3771" s="22" t="s">
        <v>78</v>
      </c>
      <c r="V3771" s="22" t="s">
        <v>80</v>
      </c>
      <c r="W3771" s="22" t="s">
        <v>109</v>
      </c>
      <c r="X3771" s="104">
        <v>13500000</v>
      </c>
      <c r="Y3771" s="31" t="str">
        <f t="shared" si="1153"/>
        <v>1</v>
      </c>
      <c r="Z3771" s="238">
        <f t="shared" si="1152"/>
        <v>13500000</v>
      </c>
      <c r="AA3771" s="22">
        <v>5.5599999999999997E-2</v>
      </c>
      <c r="AB3771" s="239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0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1" t="str">
        <f t="shared" si="1146"/>
        <v>202411JPY</v>
      </c>
      <c r="AR3771" s="242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  <c r="AU3771" s="22" t="s">
        <v>3751</v>
      </c>
    </row>
    <row r="3772" spans="1:47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3595</v>
      </c>
      <c r="K3772" s="29" t="s">
        <v>791</v>
      </c>
      <c r="L3772" s="24" t="s">
        <v>92</v>
      </c>
      <c r="M3772" s="13" t="s">
        <v>60</v>
      </c>
      <c r="N3772" s="22">
        <v>1</v>
      </c>
      <c r="O3772" s="22"/>
      <c r="P3772" s="33" t="str">
        <f t="shared" si="1150"/>
        <v>MAIN UNIT</v>
      </c>
      <c r="Q3772" s="22" t="s">
        <v>61</v>
      </c>
      <c r="R3772" s="22" t="s">
        <v>62</v>
      </c>
      <c r="S3772" s="22" t="s">
        <v>49</v>
      </c>
      <c r="T3772" s="22" t="s">
        <v>78</v>
      </c>
      <c r="U3772" s="22" t="s">
        <v>78</v>
      </c>
      <c r="V3772" s="22" t="s">
        <v>80</v>
      </c>
      <c r="W3772" s="22" t="s">
        <v>109</v>
      </c>
      <c r="X3772" s="104">
        <v>13500000</v>
      </c>
      <c r="Y3772" s="31" t="str">
        <f t="shared" si="1153"/>
        <v>1</v>
      </c>
      <c r="Z3772" s="238">
        <f t="shared" si="1152"/>
        <v>13500000</v>
      </c>
      <c r="AA3772" s="22">
        <v>5.5599999999999997E-2</v>
      </c>
      <c r="AB3772" s="239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0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1" t="str">
        <f t="shared" si="1146"/>
        <v>202411JPY</v>
      </c>
      <c r="AR3772" s="242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  <c r="AU3772" s="22" t="s">
        <v>3751</v>
      </c>
    </row>
    <row r="3773" spans="1:47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3595</v>
      </c>
      <c r="K3773" s="29" t="s">
        <v>791</v>
      </c>
      <c r="L3773" s="24" t="s">
        <v>67</v>
      </c>
      <c r="M3773" s="13" t="s">
        <v>60</v>
      </c>
      <c r="N3773" s="22">
        <v>1</v>
      </c>
      <c r="O3773" s="22"/>
      <c r="P3773" s="33" t="str">
        <f t="shared" si="1150"/>
        <v>MAIN UNIT</v>
      </c>
      <c r="Q3773" s="22" t="s">
        <v>61</v>
      </c>
      <c r="R3773" s="22" t="s">
        <v>62</v>
      </c>
      <c r="S3773" s="22" t="s">
        <v>49</v>
      </c>
      <c r="T3773" s="22" t="s">
        <v>78</v>
      </c>
      <c r="U3773" s="22" t="s">
        <v>78</v>
      </c>
      <c r="V3773" s="22" t="s">
        <v>80</v>
      </c>
      <c r="W3773" s="22" t="s">
        <v>109</v>
      </c>
      <c r="X3773" s="104">
        <v>9500000</v>
      </c>
      <c r="Y3773" s="31" t="str">
        <f t="shared" si="1153"/>
        <v>1</v>
      </c>
      <c r="Z3773" s="238">
        <f t="shared" si="1152"/>
        <v>9500000</v>
      </c>
      <c r="AA3773" s="22">
        <v>5.5599999999999997E-2</v>
      </c>
      <c r="AB3773" s="239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0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1" t="str">
        <f t="shared" si="1146"/>
        <v>202411JPY</v>
      </c>
      <c r="AR3773" s="242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  <c r="AU3773" s="22" t="s">
        <v>3751</v>
      </c>
    </row>
    <row r="3774" spans="1:47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3596</v>
      </c>
      <c r="K3774" s="29" t="s">
        <v>256</v>
      </c>
      <c r="L3774" s="24" t="s">
        <v>67</v>
      </c>
      <c r="M3774" s="13" t="s">
        <v>60</v>
      </c>
      <c r="N3774" s="22">
        <v>1</v>
      </c>
      <c r="O3774" s="22"/>
      <c r="P3774" s="33" t="str">
        <f t="shared" si="1150"/>
        <v>MAIN UNIT</v>
      </c>
      <c r="Q3774" s="22" t="s">
        <v>61</v>
      </c>
      <c r="R3774" s="22" t="s">
        <v>62</v>
      </c>
      <c r="S3774" s="22" t="s">
        <v>50</v>
      </c>
      <c r="T3774" s="22" t="s">
        <v>101</v>
      </c>
      <c r="U3774" s="22" t="s">
        <v>70</v>
      </c>
      <c r="V3774" s="22" t="s">
        <v>71</v>
      </c>
      <c r="W3774" s="22" t="s">
        <v>64</v>
      </c>
      <c r="X3774" s="104">
        <v>480000</v>
      </c>
      <c r="Y3774" s="31" t="str">
        <f t="shared" si="1153"/>
        <v>1.13</v>
      </c>
      <c r="Z3774" s="238">
        <f t="shared" si="1152"/>
        <v>480000</v>
      </c>
      <c r="AA3774" s="22">
        <v>1.0920000000000001</v>
      </c>
      <c r="AB3774" s="239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23146578.081415929</v>
      </c>
      <c r="AJ3774" s="27">
        <f t="shared" si="1131"/>
        <v>2745231.3889985834</v>
      </c>
      <c r="AK3774" s="240">
        <f t="shared" si="1144"/>
        <v>0.11860204041143742</v>
      </c>
      <c r="AL3774" s="24"/>
      <c r="AM3774" s="24"/>
      <c r="AN3774" s="24"/>
      <c r="AO3774" s="24"/>
      <c r="AP3774" s="165" t="str">
        <f t="shared" si="1145"/>
        <v>20241</v>
      </c>
      <c r="AQ3774" s="241" t="str">
        <f t="shared" si="1146"/>
        <v>20241RMB</v>
      </c>
      <c r="AR3774" s="242" t="str">
        <f t="shared" si="1147"/>
        <v>YAMAHA_Mounter</v>
      </c>
      <c r="AS3774" s="22" t="str">
        <f t="shared" si="1148"/>
        <v/>
      </c>
      <c r="AT3774" s="24" t="str">
        <f t="shared" si="1149"/>
        <v/>
      </c>
      <c r="AU3774" s="22" t="s">
        <v>3240</v>
      </c>
    </row>
    <row r="3775" spans="1:47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3597</v>
      </c>
      <c r="K3775" s="29" t="s">
        <v>1381</v>
      </c>
      <c r="L3775" s="24" t="s">
        <v>67</v>
      </c>
      <c r="M3775" s="13" t="s">
        <v>60</v>
      </c>
      <c r="N3775" s="22">
        <v>1</v>
      </c>
      <c r="O3775" s="22"/>
      <c r="P3775" s="33" t="str">
        <f t="shared" si="1150"/>
        <v>MAIN UNIT</v>
      </c>
      <c r="Q3775" s="22" t="s">
        <v>61</v>
      </c>
      <c r="R3775" s="22" t="s">
        <v>62</v>
      </c>
      <c r="S3775" s="22" t="s">
        <v>50</v>
      </c>
      <c r="T3775" s="22" t="s">
        <v>88</v>
      </c>
      <c r="U3775" s="22" t="s">
        <v>70</v>
      </c>
      <c r="V3775" s="22" t="s">
        <v>94</v>
      </c>
      <c r="W3775" s="22" t="s">
        <v>64</v>
      </c>
      <c r="X3775" s="104">
        <v>410000</v>
      </c>
      <c r="Y3775" s="31" t="str">
        <f t="shared" si="1153"/>
        <v>1.13</v>
      </c>
      <c r="Z3775" s="238">
        <f t="shared" si="1152"/>
        <v>410000</v>
      </c>
      <c r="AA3775" s="22">
        <v>1.0760000000000001</v>
      </c>
      <c r="AB3775" s="239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15965524.256637167</v>
      </c>
      <c r="AJ3775" s="27">
        <f t="shared" si="1131"/>
        <v>2480116.5996584073</v>
      </c>
      <c r="AK3775" s="240">
        <f t="shared" si="1144"/>
        <v>0.15534200817911609</v>
      </c>
      <c r="AL3775" s="24"/>
      <c r="AM3775" s="24"/>
      <c r="AN3775" s="24"/>
      <c r="AO3775" s="24"/>
      <c r="AP3775" s="165" t="str">
        <f t="shared" si="1145"/>
        <v>202412</v>
      </c>
      <c r="AQ3775" s="241" t="str">
        <f t="shared" si="1146"/>
        <v>202412RMB</v>
      </c>
      <c r="AR3775" s="242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  <c r="AU3775" s="22" t="s">
        <v>3240</v>
      </c>
    </row>
    <row r="3776" spans="1:47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3598</v>
      </c>
      <c r="K3776" s="29" t="s">
        <v>3599</v>
      </c>
      <c r="L3776" s="24" t="s">
        <v>92</v>
      </c>
      <c r="M3776" s="13" t="s">
        <v>60</v>
      </c>
      <c r="N3776" s="22">
        <v>1</v>
      </c>
      <c r="O3776" s="22"/>
      <c r="P3776" s="33" t="str">
        <f t="shared" si="1150"/>
        <v>MAIN UNIT</v>
      </c>
      <c r="Q3776" s="22" t="s">
        <v>61</v>
      </c>
      <c r="R3776" s="22" t="s">
        <v>62</v>
      </c>
      <c r="S3776" s="22" t="s">
        <v>49</v>
      </c>
      <c r="T3776" s="22" t="s">
        <v>78</v>
      </c>
      <c r="U3776" s="22" t="s">
        <v>78</v>
      </c>
      <c r="V3776" s="22" t="s">
        <v>80</v>
      </c>
      <c r="W3776" s="22" t="s">
        <v>109</v>
      </c>
      <c r="X3776" s="104">
        <v>12000000</v>
      </c>
      <c r="Y3776" s="31" t="str">
        <f t="shared" si="1153"/>
        <v>1</v>
      </c>
      <c r="Z3776" s="238">
        <f t="shared" si="1152"/>
        <v>12000000</v>
      </c>
      <c r="AA3776" s="22">
        <v>5.1799999999999999E-2</v>
      </c>
      <c r="AB3776" s="239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0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1" t="str">
        <f t="shared" si="1146"/>
        <v>202411JPY</v>
      </c>
      <c r="AR3776" s="242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  <c r="AU3776" s="22" t="s">
        <v>3751</v>
      </c>
    </row>
    <row r="3777" spans="1:47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3172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43</v>
      </c>
      <c r="M3777" s="13" t="s">
        <v>43</v>
      </c>
      <c r="N3777" s="22">
        <v>0</v>
      </c>
      <c r="O3777" s="22"/>
      <c r="P3777" s="33" t="str">
        <f t="shared" si="1150"/>
        <v>C66 SERVICE/OTHERS</v>
      </c>
      <c r="Q3777" s="22" t="s">
        <v>45</v>
      </c>
      <c r="R3777" s="22" t="s">
        <v>45</v>
      </c>
      <c r="S3777" s="22" t="s">
        <v>52</v>
      </c>
      <c r="T3777" s="22"/>
      <c r="U3777" s="22"/>
      <c r="V3777" s="22"/>
      <c r="W3777" s="22"/>
      <c r="X3777" s="104"/>
      <c r="Y3777" s="31" t="str">
        <f t="shared" si="1153"/>
        <v/>
      </c>
      <c r="Z3777" s="238" t="str">
        <f t="shared" si="1152"/>
        <v/>
      </c>
      <c r="AA3777" s="22"/>
      <c r="AB3777" s="239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0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1" t="str">
        <f t="shared" si="1146"/>
        <v/>
      </c>
      <c r="AR3777" s="242" t="str">
        <f t="shared" si="1147"/>
        <v>C66 SERVICE</v>
      </c>
      <c r="AS3777" s="22" t="str">
        <f t="shared" si="1148"/>
        <v/>
      </c>
      <c r="AT3777" s="24" t="str">
        <f t="shared" si="1149"/>
        <v/>
      </c>
      <c r="AU3777" s="22">
        <v>0</v>
      </c>
    </row>
    <row r="3778" spans="1:47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3172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43</v>
      </c>
      <c r="M3778" s="13" t="s">
        <v>43</v>
      </c>
      <c r="N3778" s="22">
        <v>0</v>
      </c>
      <c r="O3778" s="22"/>
      <c r="P3778" s="33" t="str">
        <f t="shared" si="1150"/>
        <v>C66 SERVICE/OTHERS</v>
      </c>
      <c r="Q3778" s="22" t="s">
        <v>45</v>
      </c>
      <c r="R3778" s="22" t="s">
        <v>45</v>
      </c>
      <c r="S3778" s="22" t="s">
        <v>51</v>
      </c>
      <c r="T3778" s="22"/>
      <c r="U3778" s="22"/>
      <c r="V3778" s="22"/>
      <c r="W3778" s="22"/>
      <c r="X3778" s="104"/>
      <c r="Y3778" s="31" t="str">
        <f t="shared" si="1153"/>
        <v/>
      </c>
      <c r="Z3778" s="238" t="str">
        <f t="shared" si="1152"/>
        <v/>
      </c>
      <c r="AA3778" s="22"/>
      <c r="AB3778" s="239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0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1" t="str">
        <f t="shared" si="1146"/>
        <v/>
      </c>
      <c r="AR3778" s="242" t="str">
        <f t="shared" si="1147"/>
        <v>C66 SERVICE</v>
      </c>
      <c r="AS3778" s="22" t="str">
        <f t="shared" si="1148"/>
        <v/>
      </c>
      <c r="AT3778" s="24" t="str">
        <f t="shared" si="1149"/>
        <v/>
      </c>
      <c r="AU3778" s="22">
        <v>0</v>
      </c>
    </row>
    <row r="3779" spans="1:47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3172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43</v>
      </c>
      <c r="M3779" s="13" t="s">
        <v>43</v>
      </c>
      <c r="N3779" s="22">
        <v>0</v>
      </c>
      <c r="O3779" s="22"/>
      <c r="P3779" s="33" t="str">
        <f t="shared" si="1150"/>
        <v>C66 SERVICE/OTHERS</v>
      </c>
      <c r="Q3779" s="22" t="s">
        <v>45</v>
      </c>
      <c r="R3779" s="22" t="s">
        <v>45</v>
      </c>
      <c r="S3779" s="22" t="s">
        <v>50</v>
      </c>
      <c r="T3779" s="22"/>
      <c r="U3779" s="22"/>
      <c r="V3779" s="22"/>
      <c r="W3779" s="22"/>
      <c r="X3779" s="104"/>
      <c r="Y3779" s="31" t="str">
        <f t="shared" si="1153"/>
        <v/>
      </c>
      <c r="Z3779" s="238" t="str">
        <f t="shared" si="1152"/>
        <v/>
      </c>
      <c r="AA3779" s="22"/>
      <c r="AB3779" s="239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0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1" t="str">
        <f t="shared" si="1146"/>
        <v/>
      </c>
      <c r="AR3779" s="242" t="str">
        <f t="shared" si="1147"/>
        <v>C66 SERVICE</v>
      </c>
      <c r="AS3779" s="22" t="str">
        <f t="shared" si="1148"/>
        <v/>
      </c>
      <c r="AT3779" s="24" t="str">
        <f t="shared" si="1149"/>
        <v/>
      </c>
      <c r="AU3779" s="22">
        <v>0</v>
      </c>
    </row>
    <row r="3780" spans="1:47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3172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43</v>
      </c>
      <c r="M3780" s="13" t="s">
        <v>43</v>
      </c>
      <c r="N3780" s="22">
        <v>0</v>
      </c>
      <c r="O3780" s="22"/>
      <c r="P3780" s="33" t="str">
        <f t="shared" si="1150"/>
        <v>C66 SERVICE/OTHERS</v>
      </c>
      <c r="Q3780" s="22" t="s">
        <v>45</v>
      </c>
      <c r="R3780" s="22" t="s">
        <v>45</v>
      </c>
      <c r="S3780" s="22" t="s">
        <v>49</v>
      </c>
      <c r="T3780" s="22"/>
      <c r="U3780" s="22"/>
      <c r="V3780" s="22"/>
      <c r="W3780" s="22"/>
      <c r="X3780" s="104"/>
      <c r="Y3780" s="31" t="str">
        <f t="shared" si="1153"/>
        <v/>
      </c>
      <c r="Z3780" s="238" t="str">
        <f t="shared" si="1152"/>
        <v/>
      </c>
      <c r="AA3780" s="22"/>
      <c r="AB3780" s="239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0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1" t="str">
        <f t="shared" si="1146"/>
        <v/>
      </c>
      <c r="AR3780" s="242" t="str">
        <f t="shared" si="1147"/>
        <v>C66 SERVICE</v>
      </c>
      <c r="AS3780" s="22" t="str">
        <f t="shared" si="1148"/>
        <v/>
      </c>
      <c r="AT3780" s="24" t="str">
        <f t="shared" si="1149"/>
        <v/>
      </c>
      <c r="AU3780" s="22">
        <v>0</v>
      </c>
    </row>
    <row r="3781" spans="1:47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3600</v>
      </c>
      <c r="K3781" s="29" t="s">
        <v>1869</v>
      </c>
      <c r="L3781" s="24" t="s">
        <v>92</v>
      </c>
      <c r="M3781" s="13" t="s">
        <v>60</v>
      </c>
      <c r="N3781" s="22">
        <v>1</v>
      </c>
      <c r="O3781" s="22"/>
      <c r="P3781" s="33" t="str">
        <f t="shared" si="1150"/>
        <v>MAIN UNIT</v>
      </c>
      <c r="Q3781" s="22" t="s">
        <v>61</v>
      </c>
      <c r="R3781" s="22" t="s">
        <v>62</v>
      </c>
      <c r="S3781" s="22" t="s">
        <v>49</v>
      </c>
      <c r="T3781" s="22" t="s">
        <v>78</v>
      </c>
      <c r="U3781" s="22" t="s">
        <v>444</v>
      </c>
      <c r="V3781" s="22" t="s">
        <v>126</v>
      </c>
      <c r="W3781" s="22" t="s">
        <v>109</v>
      </c>
      <c r="X3781" s="104">
        <v>13250000</v>
      </c>
      <c r="Y3781" s="31" t="str">
        <f t="shared" si="1153"/>
        <v>1</v>
      </c>
      <c r="Z3781" s="238">
        <f t="shared" si="1152"/>
        <v>13250000</v>
      </c>
      <c r="AA3781" s="22">
        <v>5.1799999999999999E-2</v>
      </c>
      <c r="AB3781" s="239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0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1" t="str">
        <f t="shared" si="1146"/>
        <v>202411JPY</v>
      </c>
      <c r="AR3781" s="242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  <c r="AU3781" s="22" t="s">
        <v>3751</v>
      </c>
    </row>
    <row r="3782" spans="1:47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3600</v>
      </c>
      <c r="K3782" s="29" t="s">
        <v>1869</v>
      </c>
      <c r="L3782" s="24" t="s">
        <v>92</v>
      </c>
      <c r="M3782" s="13" t="s">
        <v>60</v>
      </c>
      <c r="N3782" s="22">
        <v>1</v>
      </c>
      <c r="O3782" s="22"/>
      <c r="P3782" s="33" t="str">
        <f t="shared" si="1150"/>
        <v>MAIN UNIT</v>
      </c>
      <c r="Q3782" s="22" t="s">
        <v>61</v>
      </c>
      <c r="R3782" s="22" t="s">
        <v>62</v>
      </c>
      <c r="S3782" s="22" t="s">
        <v>49</v>
      </c>
      <c r="T3782" s="22" t="s">
        <v>78</v>
      </c>
      <c r="U3782" s="22" t="s">
        <v>444</v>
      </c>
      <c r="V3782" s="22" t="s">
        <v>126</v>
      </c>
      <c r="W3782" s="22" t="s">
        <v>109</v>
      </c>
      <c r="X3782" s="104">
        <v>13250000</v>
      </c>
      <c r="Y3782" s="31" t="str">
        <f t="shared" si="1153"/>
        <v>1</v>
      </c>
      <c r="Z3782" s="238">
        <f t="shared" si="1152"/>
        <v>13250000</v>
      </c>
      <c r="AA3782" s="22">
        <v>5.1799999999999999E-2</v>
      </c>
      <c r="AB3782" s="239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0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1" t="str">
        <f t="shared" si="1146"/>
        <v>202411JPY</v>
      </c>
      <c r="AR3782" s="242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  <c r="AU3782" s="22" t="s">
        <v>3751</v>
      </c>
    </row>
    <row r="3783" spans="1:47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3600</v>
      </c>
      <c r="K3783" s="29" t="s">
        <v>1869</v>
      </c>
      <c r="L3783" s="24" t="s">
        <v>92</v>
      </c>
      <c r="M3783" s="13" t="s">
        <v>60</v>
      </c>
      <c r="N3783" s="22">
        <v>1</v>
      </c>
      <c r="O3783" s="22"/>
      <c r="P3783" s="33" t="str">
        <f t="shared" si="1150"/>
        <v>MAIN UNIT</v>
      </c>
      <c r="Q3783" s="22" t="s">
        <v>61</v>
      </c>
      <c r="R3783" s="22" t="s">
        <v>62</v>
      </c>
      <c r="S3783" s="22" t="s">
        <v>49</v>
      </c>
      <c r="T3783" s="22" t="s">
        <v>78</v>
      </c>
      <c r="U3783" s="22" t="s">
        <v>444</v>
      </c>
      <c r="V3783" s="22" t="s">
        <v>126</v>
      </c>
      <c r="W3783" s="22" t="s">
        <v>109</v>
      </c>
      <c r="X3783" s="104">
        <v>13250000</v>
      </c>
      <c r="Y3783" s="31" t="str">
        <f t="shared" si="1153"/>
        <v>1</v>
      </c>
      <c r="Z3783" s="238">
        <f t="shared" si="1152"/>
        <v>13250000</v>
      </c>
      <c r="AA3783" s="22">
        <v>5.1799999999999999E-2</v>
      </c>
      <c r="AB3783" s="239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0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1" t="str">
        <f t="shared" si="1146"/>
        <v>202411JPY</v>
      </c>
      <c r="AR3783" s="242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  <c r="AU3783" s="22" t="s">
        <v>3751</v>
      </c>
    </row>
    <row r="3784" spans="1:47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3600</v>
      </c>
      <c r="K3784" s="29" t="s">
        <v>1869</v>
      </c>
      <c r="L3784" s="24" t="s">
        <v>92</v>
      </c>
      <c r="M3784" s="13" t="s">
        <v>60</v>
      </c>
      <c r="N3784" s="22">
        <v>1</v>
      </c>
      <c r="O3784" s="22"/>
      <c r="P3784" s="33" t="str">
        <f t="shared" si="1150"/>
        <v>MAIN UNIT</v>
      </c>
      <c r="Q3784" s="22" t="s">
        <v>61</v>
      </c>
      <c r="R3784" s="22" t="s">
        <v>62</v>
      </c>
      <c r="S3784" s="22" t="s">
        <v>49</v>
      </c>
      <c r="T3784" s="22" t="s">
        <v>78</v>
      </c>
      <c r="U3784" s="22" t="s">
        <v>444</v>
      </c>
      <c r="V3784" s="22" t="s">
        <v>126</v>
      </c>
      <c r="W3784" s="22" t="s">
        <v>109</v>
      </c>
      <c r="X3784" s="104">
        <v>13250000</v>
      </c>
      <c r="Y3784" s="31" t="str">
        <f t="shared" si="1153"/>
        <v>1</v>
      </c>
      <c r="Z3784" s="238">
        <f t="shared" si="1152"/>
        <v>13250000</v>
      </c>
      <c r="AA3784" s="22">
        <v>5.1799999999999999E-2</v>
      </c>
      <c r="AB3784" s="239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0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1" t="str">
        <f t="shared" si="1146"/>
        <v>202411JPY</v>
      </c>
      <c r="AR3784" s="242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  <c r="AU3784" s="22" t="s">
        <v>3751</v>
      </c>
    </row>
    <row r="3785" spans="1:47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3601</v>
      </c>
      <c r="K3785" s="29" t="s">
        <v>3316</v>
      </c>
      <c r="L3785" s="24" t="s">
        <v>92</v>
      </c>
      <c r="M3785" s="13" t="s">
        <v>60</v>
      </c>
      <c r="N3785" s="22">
        <v>1</v>
      </c>
      <c r="O3785" s="22"/>
      <c r="P3785" s="33" t="str">
        <f t="shared" si="1150"/>
        <v>MAIN UNIT</v>
      </c>
      <c r="Q3785" s="22" t="s">
        <v>61</v>
      </c>
      <c r="R3785" s="22" t="s">
        <v>62</v>
      </c>
      <c r="S3785" s="22" t="s">
        <v>49</v>
      </c>
      <c r="T3785" s="22" t="s">
        <v>78</v>
      </c>
      <c r="U3785" s="22" t="s">
        <v>78</v>
      </c>
      <c r="V3785" s="22" t="s">
        <v>3095</v>
      </c>
      <c r="W3785" s="22" t="s">
        <v>109</v>
      </c>
      <c r="X3785" s="104">
        <v>12250000</v>
      </c>
      <c r="Y3785" s="31" t="str">
        <f t="shared" si="1153"/>
        <v>1</v>
      </c>
      <c r="Z3785" s="238">
        <f t="shared" si="1152"/>
        <v>12250000</v>
      </c>
      <c r="AA3785" s="22">
        <v>5.1799999999999999E-2</v>
      </c>
      <c r="AB3785" s="239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0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1" t="str">
        <f t="shared" si="1146"/>
        <v>202411JPY</v>
      </c>
      <c r="AR3785" s="242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  <c r="AU3785" s="22" t="s">
        <v>3751</v>
      </c>
    </row>
    <row r="3786" spans="1:47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3</v>
      </c>
      <c r="H3786" s="29"/>
      <c r="I3786" s="93" t="str">
        <f t="shared" si="1141"/>
        <v>Q4</v>
      </c>
      <c r="J3786" s="188" t="s">
        <v>3602</v>
      </c>
      <c r="K3786" s="29" t="s">
        <v>3603</v>
      </c>
      <c r="L3786" s="24" t="s">
        <v>92</v>
      </c>
      <c r="M3786" s="13" t="s">
        <v>60</v>
      </c>
      <c r="N3786" s="22">
        <v>1</v>
      </c>
      <c r="O3786" s="22"/>
      <c r="P3786" s="33" t="str">
        <f t="shared" si="1150"/>
        <v>MAIN UNIT</v>
      </c>
      <c r="Q3786" s="22" t="s">
        <v>68</v>
      </c>
      <c r="R3786" s="22" t="s">
        <v>62</v>
      </c>
      <c r="S3786" s="22" t="s">
        <v>49</v>
      </c>
      <c r="T3786" s="22" t="s">
        <v>78</v>
      </c>
      <c r="U3786" s="22" t="s">
        <v>78</v>
      </c>
      <c r="V3786" s="22" t="s">
        <v>3604</v>
      </c>
      <c r="W3786" s="22" t="s">
        <v>109</v>
      </c>
      <c r="X3786" s="104">
        <v>16200000</v>
      </c>
      <c r="Y3786" s="31" t="str">
        <f t="shared" si="1153"/>
        <v>1</v>
      </c>
      <c r="Z3786" s="238">
        <f t="shared" si="1152"/>
        <v>16200000</v>
      </c>
      <c r="AA3786" s="22">
        <v>5.2999999999999999E-2</v>
      </c>
      <c r="AB3786" s="239">
        <f t="shared" si="1138"/>
        <v>858600</v>
      </c>
      <c r="AC3786" s="25">
        <f t="shared" si="1142"/>
        <v>103032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16976608.654867265</v>
      </c>
      <c r="AJ3786" s="27">
        <f t="shared" si="1155"/>
        <v>2037193.0385840707</v>
      </c>
      <c r="AK3786" s="240">
        <f t="shared" si="1144"/>
        <v>0.11999999999999994</v>
      </c>
      <c r="AL3786" s="24"/>
      <c r="AM3786" s="24"/>
      <c r="AN3786" s="24"/>
      <c r="AO3786" s="24"/>
      <c r="AP3786" s="165" t="str">
        <f t="shared" si="1145"/>
        <v>20253</v>
      </c>
      <c r="AQ3786" s="241" t="str">
        <f t="shared" si="1146"/>
        <v>20253JPY</v>
      </c>
      <c r="AR3786" s="242" t="str">
        <f t="shared" si="1147"/>
        <v>YAMAHA_Mounter</v>
      </c>
      <c r="AS3786" s="22">
        <f t="shared" si="1148"/>
        <v>4</v>
      </c>
      <c r="AT3786" s="24" t="str">
        <f t="shared" si="1149"/>
        <v>4-6 months</v>
      </c>
      <c r="AU3786" s="22" t="s">
        <v>3751</v>
      </c>
    </row>
    <row r="3787" spans="1:47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3</v>
      </c>
      <c r="H3787" s="29"/>
      <c r="I3787" s="93" t="str">
        <f t="shared" si="1141"/>
        <v>Q4</v>
      </c>
      <c r="J3787" s="188" t="s">
        <v>3602</v>
      </c>
      <c r="K3787" s="29" t="s">
        <v>3603</v>
      </c>
      <c r="L3787" s="24" t="s">
        <v>67</v>
      </c>
      <c r="M3787" s="13" t="s">
        <v>60</v>
      </c>
      <c r="N3787" s="22">
        <v>1</v>
      </c>
      <c r="O3787" s="22"/>
      <c r="P3787" s="33" t="str">
        <f t="shared" si="1150"/>
        <v>MAIN UNIT</v>
      </c>
      <c r="Q3787" s="22" t="s">
        <v>68</v>
      </c>
      <c r="R3787" s="22" t="s">
        <v>62</v>
      </c>
      <c r="S3787" s="22" t="s">
        <v>49</v>
      </c>
      <c r="T3787" s="22" t="s">
        <v>78</v>
      </c>
      <c r="U3787" s="22" t="s">
        <v>78</v>
      </c>
      <c r="V3787" s="22" t="s">
        <v>3604</v>
      </c>
      <c r="W3787" s="22" t="s">
        <v>109</v>
      </c>
      <c r="X3787" s="104">
        <v>8000000</v>
      </c>
      <c r="Y3787" s="31" t="str">
        <f t="shared" si="1153"/>
        <v>1</v>
      </c>
      <c r="Z3787" s="238">
        <f t="shared" si="1152"/>
        <v>8000000</v>
      </c>
      <c r="AA3787" s="22">
        <v>5.2999999999999999E-2</v>
      </c>
      <c r="AB3787" s="239">
        <f t="shared" si="1138"/>
        <v>424000</v>
      </c>
      <c r="AC3787" s="25">
        <f t="shared" si="1142"/>
        <v>50880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16976608.654867265</v>
      </c>
      <c r="AJ3787" s="27">
        <f t="shared" si="1155"/>
        <v>2037193.0385840707</v>
      </c>
      <c r="AK3787" s="240">
        <f t="shared" si="1144"/>
        <v>0.11999999999999994</v>
      </c>
      <c r="AL3787" s="24"/>
      <c r="AM3787" s="24"/>
      <c r="AN3787" s="24"/>
      <c r="AO3787" s="24"/>
      <c r="AP3787" s="165" t="str">
        <f t="shared" si="1145"/>
        <v>20253</v>
      </c>
      <c r="AQ3787" s="241" t="str">
        <f t="shared" si="1146"/>
        <v>20253JPY</v>
      </c>
      <c r="AR3787" s="242" t="str">
        <f t="shared" si="1147"/>
        <v>YAMAHA_Mounter</v>
      </c>
      <c r="AS3787" s="22">
        <f t="shared" si="1148"/>
        <v>4</v>
      </c>
      <c r="AT3787" s="24" t="str">
        <f t="shared" si="1149"/>
        <v>4-6 months</v>
      </c>
      <c r="AU3787" s="22" t="s">
        <v>3751</v>
      </c>
    </row>
    <row r="3788" spans="1:47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3605</v>
      </c>
      <c r="K3788" s="29" t="s">
        <v>1570</v>
      </c>
      <c r="L3788" s="24" t="s">
        <v>92</v>
      </c>
      <c r="M3788" s="13" t="s">
        <v>60</v>
      </c>
      <c r="N3788" s="22">
        <v>1</v>
      </c>
      <c r="O3788" s="22"/>
      <c r="P3788" s="33" t="str">
        <f t="shared" si="1150"/>
        <v>MAIN UNIT</v>
      </c>
      <c r="Q3788" s="22" t="s">
        <v>61</v>
      </c>
      <c r="R3788" s="22" t="s">
        <v>62</v>
      </c>
      <c r="S3788" s="22" t="s">
        <v>49</v>
      </c>
      <c r="T3788" s="22" t="s">
        <v>78</v>
      </c>
      <c r="U3788" s="22" t="s">
        <v>1071</v>
      </c>
      <c r="V3788" s="22" t="s">
        <v>112</v>
      </c>
      <c r="W3788" s="22" t="s">
        <v>109</v>
      </c>
      <c r="X3788" s="104">
        <v>16580000</v>
      </c>
      <c r="Y3788" s="31" t="str">
        <f t="shared" si="1153"/>
        <v>1</v>
      </c>
      <c r="Z3788" s="238">
        <f t="shared" si="1152"/>
        <v>16580000</v>
      </c>
      <c r="AA3788" s="22">
        <v>5.2900000000000003E-2</v>
      </c>
      <c r="AB3788" s="239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15965524.256637167</v>
      </c>
      <c r="AJ3788" s="27">
        <f t="shared" si="1155"/>
        <v>2480116.5996584073</v>
      </c>
      <c r="AK3788" s="240">
        <f t="shared" si="1144"/>
        <v>0.15534200817911609</v>
      </c>
      <c r="AL3788" s="24"/>
      <c r="AM3788" s="24"/>
      <c r="AN3788" s="24"/>
      <c r="AO3788" s="24"/>
      <c r="AP3788" s="165" t="str">
        <f t="shared" si="1145"/>
        <v>202412</v>
      </c>
      <c r="AQ3788" s="241" t="str">
        <f t="shared" si="1146"/>
        <v>202412JPY</v>
      </c>
      <c r="AR3788" s="242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  <c r="AU3788" s="22" t="s">
        <v>3751</v>
      </c>
    </row>
    <row r="3789" spans="1:47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3606</v>
      </c>
      <c r="K3789" s="29" t="s">
        <v>1818</v>
      </c>
      <c r="L3789" s="24" t="s">
        <v>92</v>
      </c>
      <c r="M3789" s="13" t="s">
        <v>60</v>
      </c>
      <c r="N3789" s="22">
        <v>1</v>
      </c>
      <c r="O3789" s="22"/>
      <c r="P3789" s="33" t="str">
        <f t="shared" si="1150"/>
        <v>MAIN UNIT</v>
      </c>
      <c r="Q3789" s="22" t="s">
        <v>61</v>
      </c>
      <c r="R3789" s="22" t="s">
        <v>62</v>
      </c>
      <c r="S3789" s="22" t="s">
        <v>49</v>
      </c>
      <c r="T3789" s="22" t="s">
        <v>78</v>
      </c>
      <c r="U3789" s="22" t="s">
        <v>78</v>
      </c>
      <c r="V3789" s="22" t="s">
        <v>112</v>
      </c>
      <c r="W3789" s="22" t="s">
        <v>109</v>
      </c>
      <c r="X3789" s="104">
        <v>12450000</v>
      </c>
      <c r="Y3789" s="31" t="str">
        <f t="shared" si="1153"/>
        <v>1</v>
      </c>
      <c r="Z3789" s="238">
        <f t="shared" si="1152"/>
        <v>12450000</v>
      </c>
      <c r="AA3789" s="22">
        <v>5.2900000000000003E-2</v>
      </c>
      <c r="AB3789" s="239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15965524.256637167</v>
      </c>
      <c r="AJ3789" s="27">
        <f t="shared" si="1155"/>
        <v>2480116.5996584073</v>
      </c>
      <c r="AK3789" s="240">
        <f t="shared" si="1144"/>
        <v>0.15534200817911609</v>
      </c>
      <c r="AL3789" s="24"/>
      <c r="AM3789" s="24"/>
      <c r="AN3789" s="24"/>
      <c r="AO3789" s="24"/>
      <c r="AP3789" s="165" t="str">
        <f t="shared" si="1145"/>
        <v>202412</v>
      </c>
      <c r="AQ3789" s="241" t="str">
        <f t="shared" si="1146"/>
        <v>202412JPY</v>
      </c>
      <c r="AR3789" s="242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  <c r="AU3789" s="22" t="s">
        <v>3751</v>
      </c>
    </row>
    <row r="3790" spans="1:47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25/26</v>
      </c>
      <c r="F3790" s="23">
        <v>2025</v>
      </c>
      <c r="G3790" s="23">
        <v>4</v>
      </c>
      <c r="H3790" s="29"/>
      <c r="I3790" s="93" t="str">
        <f t="shared" si="1141"/>
        <v>Q1</v>
      </c>
      <c r="J3790" s="188" t="s">
        <v>3606</v>
      </c>
      <c r="K3790" s="29" t="s">
        <v>1818</v>
      </c>
      <c r="L3790" s="24" t="s">
        <v>92</v>
      </c>
      <c r="M3790" s="13" t="s">
        <v>60</v>
      </c>
      <c r="N3790" s="22">
        <v>1</v>
      </c>
      <c r="O3790" s="22"/>
      <c r="P3790" s="33" t="str">
        <f t="shared" si="1150"/>
        <v>MAIN UNIT</v>
      </c>
      <c r="Q3790" s="22" t="s">
        <v>61</v>
      </c>
      <c r="R3790" s="22" t="s">
        <v>62</v>
      </c>
      <c r="S3790" s="22" t="s">
        <v>49</v>
      </c>
      <c r="T3790" s="22" t="s">
        <v>78</v>
      </c>
      <c r="U3790" s="22" t="s">
        <v>78</v>
      </c>
      <c r="V3790" s="22" t="s">
        <v>112</v>
      </c>
      <c r="W3790" s="22" t="s">
        <v>109</v>
      </c>
      <c r="X3790" s="104">
        <v>12450000</v>
      </c>
      <c r="Y3790" s="31" t="str">
        <f t="shared" si="1153"/>
        <v>1</v>
      </c>
      <c r="Z3790" s="238">
        <f t="shared" si="1152"/>
        <v>12450000</v>
      </c>
      <c r="AA3790" s="22">
        <v>5.2999999999999999E-2</v>
      </c>
      <c r="AB3790" s="239">
        <f t="shared" si="1138"/>
        <v>659850</v>
      </c>
      <c r="AC3790" s="25">
        <f t="shared" si="1142"/>
        <v>79182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30253303.159292053</v>
      </c>
      <c r="AJ3790" s="27">
        <f t="shared" si="1155"/>
        <v>3630396.3791150413</v>
      </c>
      <c r="AK3790" s="240">
        <f t="shared" si="1144"/>
        <v>0.11999999999999983</v>
      </c>
      <c r="AL3790" s="24"/>
      <c r="AM3790" s="24"/>
      <c r="AN3790" s="24"/>
      <c r="AO3790" s="24"/>
      <c r="AP3790" s="165" t="str">
        <f t="shared" si="1145"/>
        <v>20254</v>
      </c>
      <c r="AQ3790" s="241" t="str">
        <f t="shared" si="1146"/>
        <v>20254JPY</v>
      </c>
      <c r="AR3790" s="242" t="str">
        <f t="shared" si="1147"/>
        <v>YAMAHA_Mounter</v>
      </c>
      <c r="AS3790" s="22">
        <f t="shared" si="1148"/>
        <v>5</v>
      </c>
      <c r="AT3790" s="24" t="str">
        <f t="shared" si="1149"/>
        <v>4-6 months</v>
      </c>
      <c r="AU3790" s="22" t="s">
        <v>3751</v>
      </c>
    </row>
    <row r="3791" spans="1:47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25/26</v>
      </c>
      <c r="F3791" s="23">
        <v>2025</v>
      </c>
      <c r="G3791" s="23">
        <v>4</v>
      </c>
      <c r="H3791" s="29"/>
      <c r="I3791" s="93" t="str">
        <f t="shared" si="1141"/>
        <v>Q1</v>
      </c>
      <c r="J3791" s="188" t="s">
        <v>3606</v>
      </c>
      <c r="K3791" s="29" t="s">
        <v>1818</v>
      </c>
      <c r="L3791" s="24" t="s">
        <v>92</v>
      </c>
      <c r="M3791" s="13" t="s">
        <v>60</v>
      </c>
      <c r="N3791" s="22">
        <v>1</v>
      </c>
      <c r="O3791" s="22"/>
      <c r="P3791" s="33" t="str">
        <f t="shared" si="1150"/>
        <v>MAIN UNIT</v>
      </c>
      <c r="Q3791" s="22" t="s">
        <v>61</v>
      </c>
      <c r="R3791" s="22" t="s">
        <v>62</v>
      </c>
      <c r="S3791" s="22" t="s">
        <v>49</v>
      </c>
      <c r="T3791" s="22" t="s">
        <v>78</v>
      </c>
      <c r="U3791" s="22" t="s">
        <v>78</v>
      </c>
      <c r="V3791" s="22" t="s">
        <v>112</v>
      </c>
      <c r="W3791" s="22" t="s">
        <v>109</v>
      </c>
      <c r="X3791" s="104">
        <v>12450000</v>
      </c>
      <c r="Y3791" s="31" t="str">
        <f t="shared" si="1153"/>
        <v>1</v>
      </c>
      <c r="Z3791" s="238">
        <f t="shared" si="1152"/>
        <v>12450000</v>
      </c>
      <c r="AA3791" s="22">
        <v>5.2999999999999999E-2</v>
      </c>
      <c r="AB3791" s="239">
        <f t="shared" si="1138"/>
        <v>659850</v>
      </c>
      <c r="AC3791" s="25">
        <f t="shared" si="1142"/>
        <v>79182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30253303.159292053</v>
      </c>
      <c r="AJ3791" s="27">
        <f t="shared" si="1155"/>
        <v>3630396.3791150413</v>
      </c>
      <c r="AK3791" s="240">
        <f t="shared" si="1144"/>
        <v>0.11999999999999983</v>
      </c>
      <c r="AL3791" s="24"/>
      <c r="AM3791" s="24"/>
      <c r="AN3791" s="24"/>
      <c r="AO3791" s="24"/>
      <c r="AP3791" s="165" t="str">
        <f t="shared" si="1145"/>
        <v>20254</v>
      </c>
      <c r="AQ3791" s="241" t="str">
        <f t="shared" si="1146"/>
        <v>20254JPY</v>
      </c>
      <c r="AR3791" s="242" t="str">
        <f t="shared" si="1147"/>
        <v>YAMAHA_Mounter</v>
      </c>
      <c r="AS3791" s="22">
        <f t="shared" si="1148"/>
        <v>5</v>
      </c>
      <c r="AT3791" s="24" t="str">
        <f t="shared" si="1149"/>
        <v>4-6 months</v>
      </c>
      <c r="AU3791" s="22" t="s">
        <v>3751</v>
      </c>
    </row>
    <row r="3792" spans="1:47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Cancel</v>
      </c>
      <c r="F3792" s="23" t="s">
        <v>185</v>
      </c>
      <c r="G3792" s="23" t="s">
        <v>185</v>
      </c>
      <c r="H3792" s="29"/>
      <c r="I3792" s="93" t="str">
        <f t="shared" si="1141"/>
        <v>Cancel</v>
      </c>
      <c r="J3792" s="188" t="s">
        <v>3607</v>
      </c>
      <c r="K3792" s="29" t="s">
        <v>1818</v>
      </c>
      <c r="L3792" s="24" t="s">
        <v>67</v>
      </c>
      <c r="M3792" s="13" t="s">
        <v>60</v>
      </c>
      <c r="N3792" s="22">
        <v>1</v>
      </c>
      <c r="O3792" s="22"/>
      <c r="P3792" s="33" t="str">
        <f t="shared" si="1150"/>
        <v>MAIN UNIT</v>
      </c>
      <c r="Q3792" s="22" t="s">
        <v>61</v>
      </c>
      <c r="R3792" s="22" t="s">
        <v>62</v>
      </c>
      <c r="S3792" s="22" t="s">
        <v>49</v>
      </c>
      <c r="T3792" s="22" t="s">
        <v>78</v>
      </c>
      <c r="U3792" s="22" t="s">
        <v>78</v>
      </c>
      <c r="V3792" s="22" t="s">
        <v>112</v>
      </c>
      <c r="W3792" s="22" t="s">
        <v>109</v>
      </c>
      <c r="X3792" s="104">
        <v>6745000</v>
      </c>
      <c r="Y3792" s="31" t="str">
        <f t="shared" si="1153"/>
        <v>1</v>
      </c>
      <c r="Z3792" s="238">
        <f t="shared" si="1152"/>
        <v>6745000</v>
      </c>
      <c r="AA3792" s="22">
        <v>5.2999999999999999E-2</v>
      </c>
      <c r="AB3792" s="239">
        <f t="shared" si="1138"/>
        <v>357485</v>
      </c>
      <c r="AC3792" s="25">
        <f t="shared" si="1142"/>
        <v>42898.2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499582152.5142017</v>
      </c>
      <c r="AJ3792" s="27">
        <f t="shared" si="1155"/>
        <v>59520528.679470733</v>
      </c>
      <c r="AK3792" s="240">
        <f t="shared" si="1144"/>
        <v>0.11914062257814291</v>
      </c>
      <c r="AL3792" s="24"/>
      <c r="AM3792" s="24"/>
      <c r="AN3792" s="24"/>
      <c r="AO3792" s="24"/>
      <c r="AP3792" s="165" t="str">
        <f t="shared" si="1145"/>
        <v>CancelCancel</v>
      </c>
      <c r="AQ3792" s="241" t="str">
        <f t="shared" si="1146"/>
        <v>CancelCancelJPY</v>
      </c>
      <c r="AR3792" s="242" t="str">
        <f t="shared" si="1147"/>
        <v>YAMAHA_Mounter</v>
      </c>
      <c r="AS3792" s="22" t="str">
        <f t="shared" si="1148"/>
        <v/>
      </c>
      <c r="AT3792" s="24" t="str">
        <f t="shared" si="1149"/>
        <v/>
      </c>
      <c r="AU3792" s="22" t="s">
        <v>3751</v>
      </c>
    </row>
    <row r="3793" spans="1:47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Cancel</v>
      </c>
      <c r="F3793" s="23" t="s">
        <v>185</v>
      </c>
      <c r="G3793" s="23" t="s">
        <v>185</v>
      </c>
      <c r="H3793" s="29"/>
      <c r="I3793" s="93" t="str">
        <f t="shared" si="1141"/>
        <v>Cancel</v>
      </c>
      <c r="J3793" s="188" t="s">
        <v>3607</v>
      </c>
      <c r="K3793" s="29" t="s">
        <v>1818</v>
      </c>
      <c r="L3793" s="24" t="s">
        <v>67</v>
      </c>
      <c r="M3793" s="13" t="s">
        <v>60</v>
      </c>
      <c r="N3793" s="22">
        <v>1</v>
      </c>
      <c r="O3793" s="22"/>
      <c r="P3793" s="33" t="str">
        <f t="shared" si="1150"/>
        <v>MAIN UNIT</v>
      </c>
      <c r="Q3793" s="22" t="s">
        <v>61</v>
      </c>
      <c r="R3793" s="22" t="s">
        <v>62</v>
      </c>
      <c r="S3793" s="22" t="s">
        <v>49</v>
      </c>
      <c r="T3793" s="22" t="s">
        <v>78</v>
      </c>
      <c r="U3793" s="22" t="s">
        <v>78</v>
      </c>
      <c r="V3793" s="22" t="s">
        <v>112</v>
      </c>
      <c r="W3793" s="22" t="s">
        <v>109</v>
      </c>
      <c r="X3793" s="104">
        <v>6745000</v>
      </c>
      <c r="Y3793" s="31" t="str">
        <f t="shared" si="1153"/>
        <v>1</v>
      </c>
      <c r="Z3793" s="238">
        <f t="shared" si="1152"/>
        <v>6745000</v>
      </c>
      <c r="AA3793" s="22">
        <v>5.2999999999999999E-2</v>
      </c>
      <c r="AB3793" s="239">
        <f t="shared" si="1138"/>
        <v>357485</v>
      </c>
      <c r="AC3793" s="25">
        <f t="shared" si="1142"/>
        <v>42898.2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499582152.5142017</v>
      </c>
      <c r="AJ3793" s="27">
        <f t="shared" si="1155"/>
        <v>59520528.679470733</v>
      </c>
      <c r="AK3793" s="240">
        <f t="shared" si="1144"/>
        <v>0.11914062257814291</v>
      </c>
      <c r="AL3793" s="24"/>
      <c r="AM3793" s="24"/>
      <c r="AN3793" s="24"/>
      <c r="AO3793" s="24"/>
      <c r="AP3793" s="165" t="str">
        <f t="shared" si="1145"/>
        <v>CancelCancel</v>
      </c>
      <c r="AQ3793" s="241" t="str">
        <f t="shared" si="1146"/>
        <v>CancelCancelJPY</v>
      </c>
      <c r="AR3793" s="242" t="str">
        <f t="shared" si="1147"/>
        <v>YAMAHA_Mounter</v>
      </c>
      <c r="AS3793" s="22" t="str">
        <f t="shared" si="1148"/>
        <v/>
      </c>
      <c r="AT3793" s="24" t="str">
        <f t="shared" si="1149"/>
        <v/>
      </c>
      <c r="AU3793" s="22" t="s">
        <v>3751</v>
      </c>
    </row>
    <row r="3794" spans="1:47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Cancel</v>
      </c>
      <c r="F3794" s="23" t="s">
        <v>185</v>
      </c>
      <c r="G3794" s="23" t="s">
        <v>185</v>
      </c>
      <c r="H3794" s="29"/>
      <c r="I3794" s="93" t="str">
        <f t="shared" si="1141"/>
        <v>Cancel</v>
      </c>
      <c r="J3794" s="188" t="s">
        <v>3607</v>
      </c>
      <c r="K3794" s="29" t="s">
        <v>1818</v>
      </c>
      <c r="L3794" s="24" t="s">
        <v>67</v>
      </c>
      <c r="M3794" s="13" t="s">
        <v>60</v>
      </c>
      <c r="N3794" s="22">
        <v>1</v>
      </c>
      <c r="O3794" s="22"/>
      <c r="P3794" s="33" t="str">
        <f t="shared" si="1150"/>
        <v>MAIN UNIT</v>
      </c>
      <c r="Q3794" s="22" t="s">
        <v>61</v>
      </c>
      <c r="R3794" s="22" t="s">
        <v>62</v>
      </c>
      <c r="S3794" s="22" t="s">
        <v>49</v>
      </c>
      <c r="T3794" s="22" t="s">
        <v>78</v>
      </c>
      <c r="U3794" s="22" t="s">
        <v>78</v>
      </c>
      <c r="V3794" s="22" t="s">
        <v>112</v>
      </c>
      <c r="W3794" s="22" t="s">
        <v>109</v>
      </c>
      <c r="X3794" s="104">
        <v>6745000</v>
      </c>
      <c r="Y3794" s="31" t="str">
        <f t="shared" si="1153"/>
        <v>1</v>
      </c>
      <c r="Z3794" s="238">
        <f t="shared" si="1152"/>
        <v>6745000</v>
      </c>
      <c r="AA3794" s="22">
        <v>5.2999999999999999E-2</v>
      </c>
      <c r="AB3794" s="239">
        <f t="shared" ref="AB3794:AB3857" si="1156">IF(AND(R3794&lt;&gt;"C66",R3794&lt;&gt;""),Z3794/Y3794*AA3794,"")</f>
        <v>357485</v>
      </c>
      <c r="AC3794" s="25">
        <f t="shared" si="1142"/>
        <v>42898.2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499582152.5142017</v>
      </c>
      <c r="AJ3794" s="27">
        <f t="shared" si="1155"/>
        <v>59520528.679470733</v>
      </c>
      <c r="AK3794" s="240">
        <f t="shared" si="1144"/>
        <v>0.11914062257814291</v>
      </c>
      <c r="AL3794" s="24"/>
      <c r="AM3794" s="24"/>
      <c r="AN3794" s="24"/>
      <c r="AO3794" s="24"/>
      <c r="AP3794" s="165" t="str">
        <f t="shared" si="1145"/>
        <v>CancelCancel</v>
      </c>
      <c r="AQ3794" s="241" t="str">
        <f t="shared" si="1146"/>
        <v>CancelCancelJPY</v>
      </c>
      <c r="AR3794" s="242" t="str">
        <f t="shared" si="1147"/>
        <v>YAMAHA_Mounter</v>
      </c>
      <c r="AS3794" s="22" t="str">
        <f t="shared" si="1148"/>
        <v/>
      </c>
      <c r="AT3794" s="24" t="str">
        <f t="shared" si="1149"/>
        <v/>
      </c>
      <c r="AU3794" s="22" t="s">
        <v>3751</v>
      </c>
    </row>
    <row r="3795" spans="1:47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3608</v>
      </c>
      <c r="K3795" s="29" t="s">
        <v>3610</v>
      </c>
      <c r="L3795" s="24" t="s">
        <v>92</v>
      </c>
      <c r="M3795" s="13" t="s">
        <v>60</v>
      </c>
      <c r="N3795" s="22">
        <v>1</v>
      </c>
      <c r="O3795" s="22"/>
      <c r="P3795" s="33" t="str">
        <f t="shared" si="1150"/>
        <v>MAIN UNIT</v>
      </c>
      <c r="Q3795" s="22" t="s">
        <v>61</v>
      </c>
      <c r="R3795" s="22" t="s">
        <v>62</v>
      </c>
      <c r="S3795" s="22" t="s">
        <v>50</v>
      </c>
      <c r="T3795" s="22" t="s">
        <v>69</v>
      </c>
      <c r="U3795" s="22" t="s">
        <v>70</v>
      </c>
      <c r="V3795" s="22" t="s">
        <v>71</v>
      </c>
      <c r="W3795" s="22" t="s">
        <v>64</v>
      </c>
      <c r="X3795" s="104">
        <v>750000</v>
      </c>
      <c r="Y3795" s="31" t="str">
        <f t="shared" si="1153"/>
        <v>1.13</v>
      </c>
      <c r="Z3795" s="238">
        <f t="shared" si="1152"/>
        <v>750000</v>
      </c>
      <c r="AA3795" s="22">
        <v>1.0760000000000001</v>
      </c>
      <c r="AB3795" s="239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15965524.256637167</v>
      </c>
      <c r="AJ3795" s="27">
        <f t="shared" si="1155"/>
        <v>2480116.5996584073</v>
      </c>
      <c r="AK3795" s="240">
        <f t="shared" si="1144"/>
        <v>0.15534200817911609</v>
      </c>
      <c r="AL3795" s="24"/>
      <c r="AM3795" s="24"/>
      <c r="AN3795" s="24"/>
      <c r="AO3795" s="24"/>
      <c r="AP3795" s="165" t="str">
        <f t="shared" si="1145"/>
        <v>202412</v>
      </c>
      <c r="AQ3795" s="241" t="str">
        <f t="shared" si="1146"/>
        <v>202412RMB</v>
      </c>
      <c r="AR3795" s="242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  <c r="AU3795" s="22" t="s">
        <v>3240</v>
      </c>
    </row>
    <row r="3796" spans="1:47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3608</v>
      </c>
      <c r="K3796" s="29" t="s">
        <v>3610</v>
      </c>
      <c r="L3796" s="24" t="s">
        <v>2620</v>
      </c>
      <c r="M3796" s="13" t="s">
        <v>60</v>
      </c>
      <c r="N3796" s="22">
        <v>1</v>
      </c>
      <c r="O3796" s="22"/>
      <c r="P3796" s="33" t="str">
        <f t="shared" si="1150"/>
        <v>MAIN UNIT</v>
      </c>
      <c r="Q3796" s="22" t="s">
        <v>61</v>
      </c>
      <c r="R3796" s="22" t="s">
        <v>2055</v>
      </c>
      <c r="S3796" s="22" t="s">
        <v>50</v>
      </c>
      <c r="T3796" s="22" t="s">
        <v>69</v>
      </c>
      <c r="U3796" s="22" t="s">
        <v>70</v>
      </c>
      <c r="V3796" s="22" t="s">
        <v>71</v>
      </c>
      <c r="W3796" s="22" t="s">
        <v>64</v>
      </c>
      <c r="X3796" s="104">
        <v>370000</v>
      </c>
      <c r="Y3796" s="31" t="str">
        <f t="shared" si="1153"/>
        <v>1.13</v>
      </c>
      <c r="Z3796" s="238">
        <f t="shared" si="1152"/>
        <v>370000</v>
      </c>
      <c r="AA3796" s="22">
        <v>1.0760000000000001</v>
      </c>
      <c r="AB3796" s="239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15965524.256637167</v>
      </c>
      <c r="AJ3796" s="27">
        <f t="shared" si="1155"/>
        <v>2480116.5996584073</v>
      </c>
      <c r="AK3796" s="240">
        <f t="shared" si="1144"/>
        <v>0.15534200817911609</v>
      </c>
      <c r="AL3796" s="24"/>
      <c r="AM3796" s="24"/>
      <c r="AN3796" s="24"/>
      <c r="AO3796" s="24"/>
      <c r="AP3796" s="165" t="str">
        <f t="shared" si="1145"/>
        <v>202412</v>
      </c>
      <c r="AQ3796" s="241" t="str">
        <f t="shared" si="1146"/>
        <v>202412RMB</v>
      </c>
      <c r="AR3796" s="242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  <c r="AU3796" s="22" t="s">
        <v>3240</v>
      </c>
    </row>
    <row r="3797" spans="1:47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3609</v>
      </c>
      <c r="K3797" s="29" t="s">
        <v>3481</v>
      </c>
      <c r="L3797" s="24" t="s">
        <v>67</v>
      </c>
      <c r="M3797" s="13" t="s">
        <v>60</v>
      </c>
      <c r="N3797" s="22">
        <v>1</v>
      </c>
      <c r="O3797" s="22"/>
      <c r="P3797" s="33" t="str">
        <f t="shared" si="1150"/>
        <v>MAIN UNIT</v>
      </c>
      <c r="Q3797" s="22" t="s">
        <v>61</v>
      </c>
      <c r="R3797" s="22" t="s">
        <v>62</v>
      </c>
      <c r="S3797" s="22" t="s">
        <v>50</v>
      </c>
      <c r="T3797" s="22" t="s">
        <v>444</v>
      </c>
      <c r="U3797" s="22" t="s">
        <v>70</v>
      </c>
      <c r="V3797" s="22" t="s">
        <v>1400</v>
      </c>
      <c r="W3797" s="22" t="s">
        <v>64</v>
      </c>
      <c r="X3797" s="104">
        <v>385000</v>
      </c>
      <c r="Y3797" s="31" t="str">
        <f t="shared" si="1153"/>
        <v>1.13</v>
      </c>
      <c r="Z3797" s="238">
        <f t="shared" si="1152"/>
        <v>385000</v>
      </c>
      <c r="AA3797" s="22">
        <v>1.0920000000000001</v>
      </c>
      <c r="AB3797" s="239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0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1" t="str">
        <f t="shared" si="1146"/>
        <v>202411RMB</v>
      </c>
      <c r="AR3797" s="242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  <c r="AU3797" s="22" t="s">
        <v>3240</v>
      </c>
    </row>
    <row r="3798" spans="1:47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3613</v>
      </c>
      <c r="K3798" s="29" t="s">
        <v>646</v>
      </c>
      <c r="L3798" s="24" t="s">
        <v>92</v>
      </c>
      <c r="M3798" s="13" t="s">
        <v>60</v>
      </c>
      <c r="N3798" s="22">
        <v>1</v>
      </c>
      <c r="O3798" s="22"/>
      <c r="P3798" s="33" t="str">
        <f t="shared" si="1150"/>
        <v>MAIN UNIT</v>
      </c>
      <c r="Q3798" s="22" t="s">
        <v>61</v>
      </c>
      <c r="R3798" s="22" t="s">
        <v>62</v>
      </c>
      <c r="S3798" s="22" t="s">
        <v>49</v>
      </c>
      <c r="T3798" s="22" t="s">
        <v>78</v>
      </c>
      <c r="U3798" s="22" t="s">
        <v>78</v>
      </c>
      <c r="V3798" s="22" t="s">
        <v>311</v>
      </c>
      <c r="W3798" s="22" t="s">
        <v>109</v>
      </c>
      <c r="X3798" s="104">
        <v>12500000</v>
      </c>
      <c r="Y3798" s="31" t="str">
        <f t="shared" si="1153"/>
        <v>1</v>
      </c>
      <c r="Z3798" s="238">
        <f t="shared" si="1152"/>
        <v>12500000</v>
      </c>
      <c r="AA3798" s="22">
        <v>5.1799999999999999E-2</v>
      </c>
      <c r="AB3798" s="239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0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1" t="str">
        <f t="shared" si="1146"/>
        <v>202411JPY</v>
      </c>
      <c r="AR3798" s="242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  <c r="AU3798" s="22" t="s">
        <v>3751</v>
      </c>
    </row>
    <row r="3799" spans="1:47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25/26</v>
      </c>
      <c r="F3799" s="23">
        <v>2025</v>
      </c>
      <c r="G3799" s="23">
        <v>4</v>
      </c>
      <c r="H3799" s="29"/>
      <c r="I3799" s="93" t="str">
        <f t="shared" si="1141"/>
        <v>Q1</v>
      </c>
      <c r="J3799" s="188" t="s">
        <v>3614</v>
      </c>
      <c r="K3799" s="29" t="s">
        <v>2406</v>
      </c>
      <c r="L3799" s="24" t="s">
        <v>92</v>
      </c>
      <c r="M3799" s="13" t="s">
        <v>60</v>
      </c>
      <c r="N3799" s="22">
        <v>1</v>
      </c>
      <c r="O3799" s="22"/>
      <c r="P3799" s="33" t="str">
        <f t="shared" si="1150"/>
        <v>MAIN UNIT</v>
      </c>
      <c r="Q3799" s="22" t="s">
        <v>61</v>
      </c>
      <c r="R3799" s="22" t="s">
        <v>62</v>
      </c>
      <c r="S3799" s="22" t="s">
        <v>49</v>
      </c>
      <c r="T3799" s="22" t="s">
        <v>78</v>
      </c>
      <c r="U3799" s="22" t="s">
        <v>78</v>
      </c>
      <c r="V3799" s="22" t="s">
        <v>311</v>
      </c>
      <c r="W3799" s="22" t="s">
        <v>109</v>
      </c>
      <c r="X3799" s="104">
        <v>13355000</v>
      </c>
      <c r="Y3799" s="31" t="str">
        <f t="shared" si="1153"/>
        <v>1</v>
      </c>
      <c r="Z3799" s="238">
        <f t="shared" si="1152"/>
        <v>13355000</v>
      </c>
      <c r="AA3799" s="22">
        <v>5.2999999999999999E-2</v>
      </c>
      <c r="AB3799" s="239">
        <f t="shared" si="1156"/>
        <v>707815</v>
      </c>
      <c r="AC3799" s="25">
        <f t="shared" si="1142"/>
        <v>84937.8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30253303.159292053</v>
      </c>
      <c r="AJ3799" s="27">
        <f t="shared" si="1155"/>
        <v>3630396.3791150413</v>
      </c>
      <c r="AK3799" s="240">
        <f t="shared" si="1144"/>
        <v>0.11999999999999983</v>
      </c>
      <c r="AL3799" s="24"/>
      <c r="AM3799" s="24"/>
      <c r="AN3799" s="24"/>
      <c r="AO3799" s="24"/>
      <c r="AP3799" s="165" t="str">
        <f t="shared" si="1145"/>
        <v>20254</v>
      </c>
      <c r="AQ3799" s="241" t="str">
        <f t="shared" si="1146"/>
        <v>20254JPY</v>
      </c>
      <c r="AR3799" s="242" t="str">
        <f t="shared" si="1147"/>
        <v>YAMAHA_Mounter</v>
      </c>
      <c r="AS3799" s="22">
        <f t="shared" si="1148"/>
        <v>5</v>
      </c>
      <c r="AT3799" s="24" t="str">
        <f t="shared" si="1149"/>
        <v>4-6 months</v>
      </c>
      <c r="AU3799" s="22" t="s">
        <v>3751</v>
      </c>
    </row>
    <row r="3800" spans="1:47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25/26</v>
      </c>
      <c r="F3800" s="23">
        <v>2025</v>
      </c>
      <c r="G3800" s="23">
        <v>4</v>
      </c>
      <c r="H3800" s="29"/>
      <c r="I3800" s="93" t="str">
        <f t="shared" si="1141"/>
        <v>Q1</v>
      </c>
      <c r="J3800" s="188" t="s">
        <v>3614</v>
      </c>
      <c r="K3800" s="29" t="s">
        <v>2406</v>
      </c>
      <c r="L3800" s="24" t="s">
        <v>92</v>
      </c>
      <c r="M3800" s="13" t="s">
        <v>60</v>
      </c>
      <c r="N3800" s="22">
        <v>1</v>
      </c>
      <c r="O3800" s="22"/>
      <c r="P3800" s="33" t="str">
        <f t="shared" si="1150"/>
        <v>MAIN UNIT</v>
      </c>
      <c r="Q3800" s="22" t="s">
        <v>61</v>
      </c>
      <c r="R3800" s="22" t="s">
        <v>62</v>
      </c>
      <c r="S3800" s="22" t="s">
        <v>49</v>
      </c>
      <c r="T3800" s="22" t="s">
        <v>78</v>
      </c>
      <c r="U3800" s="22" t="s">
        <v>78</v>
      </c>
      <c r="V3800" s="22" t="s">
        <v>311</v>
      </c>
      <c r="W3800" s="22" t="s">
        <v>109</v>
      </c>
      <c r="X3800" s="104">
        <v>13355000</v>
      </c>
      <c r="Y3800" s="31" t="str">
        <f t="shared" si="1153"/>
        <v>1</v>
      </c>
      <c r="Z3800" s="238">
        <f t="shared" si="1152"/>
        <v>13355000</v>
      </c>
      <c r="AA3800" s="22">
        <v>5.2999999999999999E-2</v>
      </c>
      <c r="AB3800" s="239">
        <f t="shared" si="1156"/>
        <v>707815</v>
      </c>
      <c r="AC3800" s="25">
        <f t="shared" si="1142"/>
        <v>84937.8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30253303.159292053</v>
      </c>
      <c r="AJ3800" s="27">
        <f t="shared" si="1155"/>
        <v>3630396.3791150413</v>
      </c>
      <c r="AK3800" s="240">
        <f t="shared" si="1144"/>
        <v>0.11999999999999983</v>
      </c>
      <c r="AL3800" s="24"/>
      <c r="AM3800" s="24"/>
      <c r="AN3800" s="24"/>
      <c r="AO3800" s="24"/>
      <c r="AP3800" s="165" t="str">
        <f t="shared" si="1145"/>
        <v>20254</v>
      </c>
      <c r="AQ3800" s="241" t="str">
        <f t="shared" si="1146"/>
        <v>20254JPY</v>
      </c>
      <c r="AR3800" s="242" t="str">
        <f t="shared" si="1147"/>
        <v>YAMAHA_Mounter</v>
      </c>
      <c r="AS3800" s="22">
        <f t="shared" si="1148"/>
        <v>5</v>
      </c>
      <c r="AT3800" s="24" t="str">
        <f t="shared" si="1149"/>
        <v>4-6 months</v>
      </c>
      <c r="AU3800" s="22" t="s">
        <v>3751</v>
      </c>
    </row>
    <row r="3801" spans="1:47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25/26</v>
      </c>
      <c r="F3801" s="23">
        <v>2025</v>
      </c>
      <c r="G3801" s="23">
        <v>4</v>
      </c>
      <c r="H3801" s="29"/>
      <c r="I3801" s="93" t="str">
        <f t="shared" si="1141"/>
        <v>Q1</v>
      </c>
      <c r="J3801" s="188" t="s">
        <v>3615</v>
      </c>
      <c r="K3801" s="29" t="s">
        <v>3163</v>
      </c>
      <c r="L3801" s="24" t="s">
        <v>92</v>
      </c>
      <c r="M3801" s="13" t="s">
        <v>60</v>
      </c>
      <c r="N3801" s="22">
        <v>1</v>
      </c>
      <c r="O3801" s="22"/>
      <c r="P3801" s="33" t="str">
        <f t="shared" si="1150"/>
        <v>MAIN UNIT</v>
      </c>
      <c r="Q3801" s="22" t="s">
        <v>61</v>
      </c>
      <c r="R3801" s="22" t="s">
        <v>62</v>
      </c>
      <c r="S3801" s="22" t="s">
        <v>49</v>
      </c>
      <c r="T3801" s="22" t="s">
        <v>78</v>
      </c>
      <c r="U3801" s="22" t="s">
        <v>2533</v>
      </c>
      <c r="V3801" s="22" t="s">
        <v>126</v>
      </c>
      <c r="W3801" s="22" t="s">
        <v>109</v>
      </c>
      <c r="X3801" s="104">
        <v>14000000</v>
      </c>
      <c r="Y3801" s="31" t="str">
        <f t="shared" si="1153"/>
        <v>1</v>
      </c>
      <c r="Z3801" s="238">
        <f t="shared" si="1152"/>
        <v>14000000</v>
      </c>
      <c r="AA3801" s="22">
        <v>5.2999999999999999E-2</v>
      </c>
      <c r="AB3801" s="239">
        <f t="shared" si="1156"/>
        <v>742000</v>
      </c>
      <c r="AC3801" s="25">
        <f t="shared" si="1142"/>
        <v>89040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30253303.159292053</v>
      </c>
      <c r="AJ3801" s="27">
        <f t="shared" si="1155"/>
        <v>3630396.3791150413</v>
      </c>
      <c r="AK3801" s="240">
        <f t="shared" si="1144"/>
        <v>0.11999999999999983</v>
      </c>
      <c r="AL3801" s="24"/>
      <c r="AM3801" s="24"/>
      <c r="AN3801" s="24"/>
      <c r="AO3801" s="24"/>
      <c r="AP3801" s="165" t="str">
        <f t="shared" si="1145"/>
        <v>20254</v>
      </c>
      <c r="AQ3801" s="241" t="str">
        <f t="shared" si="1146"/>
        <v>20254JPY</v>
      </c>
      <c r="AR3801" s="242" t="str">
        <f t="shared" si="1147"/>
        <v>YAMAHA_Mounter</v>
      </c>
      <c r="AS3801" s="22">
        <f t="shared" si="1148"/>
        <v>5</v>
      </c>
      <c r="AT3801" s="24" t="str">
        <f t="shared" si="1149"/>
        <v>4-6 months</v>
      </c>
      <c r="AU3801" s="22" t="s">
        <v>3751</v>
      </c>
    </row>
    <row r="3802" spans="1:47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25/26</v>
      </c>
      <c r="F3802" s="23">
        <v>2025</v>
      </c>
      <c r="G3802" s="23">
        <v>4</v>
      </c>
      <c r="H3802" s="29"/>
      <c r="I3802" s="93" t="str">
        <f t="shared" si="1141"/>
        <v>Q1</v>
      </c>
      <c r="J3802" s="188" t="s">
        <v>3615</v>
      </c>
      <c r="K3802" s="29" t="s">
        <v>3163</v>
      </c>
      <c r="L3802" s="24" t="s">
        <v>92</v>
      </c>
      <c r="M3802" s="13" t="s">
        <v>60</v>
      </c>
      <c r="N3802" s="22">
        <v>1</v>
      </c>
      <c r="O3802" s="22"/>
      <c r="P3802" s="33" t="str">
        <f t="shared" si="1150"/>
        <v>MAIN UNIT</v>
      </c>
      <c r="Q3802" s="22" t="s">
        <v>61</v>
      </c>
      <c r="R3802" s="22" t="s">
        <v>62</v>
      </c>
      <c r="S3802" s="22" t="s">
        <v>49</v>
      </c>
      <c r="T3802" s="22" t="s">
        <v>78</v>
      </c>
      <c r="U3802" s="22" t="s">
        <v>2533</v>
      </c>
      <c r="V3802" s="22" t="s">
        <v>126</v>
      </c>
      <c r="W3802" s="22" t="s">
        <v>109</v>
      </c>
      <c r="X3802" s="104">
        <v>14000000</v>
      </c>
      <c r="Y3802" s="31" t="str">
        <f t="shared" si="1153"/>
        <v>1</v>
      </c>
      <c r="Z3802" s="238">
        <f t="shared" si="1152"/>
        <v>14000000</v>
      </c>
      <c r="AA3802" s="22">
        <v>5.2999999999999999E-2</v>
      </c>
      <c r="AB3802" s="239">
        <f t="shared" si="1156"/>
        <v>742000</v>
      </c>
      <c r="AC3802" s="25">
        <f t="shared" si="1142"/>
        <v>89040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30253303.159292053</v>
      </c>
      <c r="AJ3802" s="27">
        <f t="shared" si="1155"/>
        <v>3630396.3791150413</v>
      </c>
      <c r="AK3802" s="240">
        <f t="shared" si="1144"/>
        <v>0.11999999999999983</v>
      </c>
      <c r="AL3802" s="24"/>
      <c r="AM3802" s="24"/>
      <c r="AN3802" s="24"/>
      <c r="AO3802" s="24"/>
      <c r="AP3802" s="165" t="str">
        <f t="shared" si="1145"/>
        <v>20254</v>
      </c>
      <c r="AQ3802" s="241" t="str">
        <f t="shared" si="1146"/>
        <v>20254JPY</v>
      </c>
      <c r="AR3802" s="242" t="str">
        <f t="shared" si="1147"/>
        <v>YAMAHA_Mounter</v>
      </c>
      <c r="AS3802" s="22">
        <f t="shared" si="1148"/>
        <v>5</v>
      </c>
      <c r="AT3802" s="24" t="str">
        <f t="shared" si="1149"/>
        <v>4-6 months</v>
      </c>
      <c r="AU3802" s="22" t="s">
        <v>3751</v>
      </c>
    </row>
    <row r="3803" spans="1:47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25/26</v>
      </c>
      <c r="F3803" s="23">
        <v>2025</v>
      </c>
      <c r="G3803" s="23">
        <v>4</v>
      </c>
      <c r="H3803" s="29"/>
      <c r="I3803" s="93" t="str">
        <f t="shared" si="1141"/>
        <v>Q1</v>
      </c>
      <c r="J3803" s="188" t="s">
        <v>3615</v>
      </c>
      <c r="K3803" s="29" t="s">
        <v>3163</v>
      </c>
      <c r="L3803" s="24" t="s">
        <v>92</v>
      </c>
      <c r="M3803" s="13" t="s">
        <v>60</v>
      </c>
      <c r="N3803" s="22">
        <v>1</v>
      </c>
      <c r="O3803" s="22"/>
      <c r="P3803" s="33" t="str">
        <f t="shared" si="1150"/>
        <v>MAIN UNIT</v>
      </c>
      <c r="Q3803" s="22" t="s">
        <v>61</v>
      </c>
      <c r="R3803" s="22" t="s">
        <v>62</v>
      </c>
      <c r="S3803" s="22" t="s">
        <v>49</v>
      </c>
      <c r="T3803" s="22" t="s">
        <v>78</v>
      </c>
      <c r="U3803" s="22" t="s">
        <v>2533</v>
      </c>
      <c r="V3803" s="22" t="s">
        <v>126</v>
      </c>
      <c r="W3803" s="22" t="s">
        <v>109</v>
      </c>
      <c r="X3803" s="104">
        <v>14000000</v>
      </c>
      <c r="Y3803" s="31" t="str">
        <f t="shared" si="1153"/>
        <v>1</v>
      </c>
      <c r="Z3803" s="238">
        <f t="shared" si="1152"/>
        <v>14000000</v>
      </c>
      <c r="AA3803" s="22">
        <v>5.2999999999999999E-2</v>
      </c>
      <c r="AB3803" s="239">
        <f t="shared" si="1156"/>
        <v>742000</v>
      </c>
      <c r="AC3803" s="25">
        <f t="shared" si="1142"/>
        <v>89040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30253303.159292053</v>
      </c>
      <c r="AJ3803" s="27">
        <f t="shared" si="1155"/>
        <v>3630396.3791150413</v>
      </c>
      <c r="AK3803" s="240">
        <f t="shared" si="1144"/>
        <v>0.11999999999999983</v>
      </c>
      <c r="AL3803" s="24"/>
      <c r="AM3803" s="24"/>
      <c r="AN3803" s="24"/>
      <c r="AO3803" s="24"/>
      <c r="AP3803" s="165" t="str">
        <f t="shared" si="1145"/>
        <v>20254</v>
      </c>
      <c r="AQ3803" s="241" t="str">
        <f t="shared" si="1146"/>
        <v>20254JPY</v>
      </c>
      <c r="AR3803" s="242" t="str">
        <f t="shared" si="1147"/>
        <v>YAMAHA_Mounter</v>
      </c>
      <c r="AS3803" s="22">
        <f t="shared" si="1148"/>
        <v>5</v>
      </c>
      <c r="AT3803" s="24" t="str">
        <f t="shared" si="1149"/>
        <v>4-6 months</v>
      </c>
      <c r="AU3803" s="22" t="s">
        <v>3751</v>
      </c>
    </row>
    <row r="3804" spans="1:47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25/26</v>
      </c>
      <c r="F3804" s="23">
        <v>2025</v>
      </c>
      <c r="G3804" s="23">
        <v>4</v>
      </c>
      <c r="H3804" s="29"/>
      <c r="I3804" s="93" t="str">
        <f t="shared" si="1141"/>
        <v>Q1</v>
      </c>
      <c r="J3804" s="188" t="s">
        <v>3615</v>
      </c>
      <c r="K3804" s="29" t="s">
        <v>3163</v>
      </c>
      <c r="L3804" s="24" t="s">
        <v>92</v>
      </c>
      <c r="M3804" s="13" t="s">
        <v>60</v>
      </c>
      <c r="N3804" s="22">
        <v>1</v>
      </c>
      <c r="O3804" s="22"/>
      <c r="P3804" s="33" t="str">
        <f t="shared" si="1150"/>
        <v>MAIN UNIT</v>
      </c>
      <c r="Q3804" s="22" t="s">
        <v>61</v>
      </c>
      <c r="R3804" s="22" t="s">
        <v>62</v>
      </c>
      <c r="S3804" s="22" t="s">
        <v>49</v>
      </c>
      <c r="T3804" s="22" t="s">
        <v>78</v>
      </c>
      <c r="U3804" s="22" t="s">
        <v>2533</v>
      </c>
      <c r="V3804" s="22" t="s">
        <v>126</v>
      </c>
      <c r="W3804" s="22" t="s">
        <v>109</v>
      </c>
      <c r="X3804" s="104">
        <v>14000000</v>
      </c>
      <c r="Y3804" s="31" t="str">
        <f t="shared" si="1153"/>
        <v>1</v>
      </c>
      <c r="Z3804" s="238">
        <f t="shared" si="1152"/>
        <v>14000000</v>
      </c>
      <c r="AA3804" s="22">
        <v>5.2999999999999999E-2</v>
      </c>
      <c r="AB3804" s="239">
        <f t="shared" si="1156"/>
        <v>742000</v>
      </c>
      <c r="AC3804" s="25">
        <f t="shared" si="1142"/>
        <v>89040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30253303.159292053</v>
      </c>
      <c r="AJ3804" s="27">
        <f t="shared" si="1155"/>
        <v>3630396.3791150413</v>
      </c>
      <c r="AK3804" s="240">
        <f t="shared" si="1144"/>
        <v>0.11999999999999983</v>
      </c>
      <c r="AL3804" s="24"/>
      <c r="AM3804" s="24"/>
      <c r="AN3804" s="24"/>
      <c r="AO3804" s="24"/>
      <c r="AP3804" s="165" t="str">
        <f t="shared" si="1145"/>
        <v>20254</v>
      </c>
      <c r="AQ3804" s="241" t="str">
        <f t="shared" si="1146"/>
        <v>20254JPY</v>
      </c>
      <c r="AR3804" s="242" t="str">
        <f t="shared" si="1147"/>
        <v>YAMAHA_Mounter</v>
      </c>
      <c r="AS3804" s="22">
        <f t="shared" si="1148"/>
        <v>5</v>
      </c>
      <c r="AT3804" s="24" t="str">
        <f t="shared" si="1149"/>
        <v>4-6 months</v>
      </c>
      <c r="AU3804" s="22" t="s">
        <v>3751</v>
      </c>
    </row>
    <row r="3805" spans="1:47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3616</v>
      </c>
      <c r="K3805" s="29" t="s">
        <v>2509</v>
      </c>
      <c r="L3805" s="24" t="s">
        <v>67</v>
      </c>
      <c r="M3805" s="13" t="s">
        <v>60</v>
      </c>
      <c r="N3805" s="22">
        <v>1</v>
      </c>
      <c r="O3805" s="22"/>
      <c r="P3805" s="33" t="str">
        <f t="shared" si="1150"/>
        <v>MAIN UNIT</v>
      </c>
      <c r="Q3805" s="22" t="s">
        <v>61</v>
      </c>
      <c r="R3805" s="22" t="s">
        <v>62</v>
      </c>
      <c r="S3805" s="22" t="s">
        <v>49</v>
      </c>
      <c r="T3805" s="22" t="s">
        <v>78</v>
      </c>
      <c r="U3805" s="22" t="s">
        <v>3517</v>
      </c>
      <c r="V3805" s="22" t="s">
        <v>80</v>
      </c>
      <c r="W3805" s="22" t="s">
        <v>64</v>
      </c>
      <c r="X3805" s="104">
        <v>446700</v>
      </c>
      <c r="Y3805" s="31" t="str">
        <f t="shared" si="1153"/>
        <v>1.13</v>
      </c>
      <c r="Z3805" s="238">
        <f t="shared" si="1152"/>
        <v>446700</v>
      </c>
      <c r="AA3805" s="22">
        <v>1.0760000000000001</v>
      </c>
      <c r="AB3805" s="239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15965524.256637167</v>
      </c>
      <c r="AJ3805" s="27">
        <f t="shared" si="1155"/>
        <v>2480116.5996584073</v>
      </c>
      <c r="AK3805" s="240">
        <f t="shared" si="1144"/>
        <v>0.15534200817911609</v>
      </c>
      <c r="AL3805" s="24"/>
      <c r="AM3805" s="24"/>
      <c r="AN3805" s="24"/>
      <c r="AO3805" s="24"/>
      <c r="AP3805" s="165" t="str">
        <f t="shared" si="1145"/>
        <v>202412</v>
      </c>
      <c r="AQ3805" s="241" t="str">
        <f t="shared" si="1146"/>
        <v>202412RMB</v>
      </c>
      <c r="AR3805" s="242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  <c r="AU3805" s="22" t="s">
        <v>3757</v>
      </c>
    </row>
    <row r="3806" spans="1:47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3617</v>
      </c>
      <c r="K3806" s="29" t="s">
        <v>3457</v>
      </c>
      <c r="L3806" s="24" t="s">
        <v>92</v>
      </c>
      <c r="M3806" s="13" t="s">
        <v>60</v>
      </c>
      <c r="N3806" s="22">
        <v>1</v>
      </c>
      <c r="O3806" s="22"/>
      <c r="P3806" s="33" t="str">
        <f t="shared" si="1150"/>
        <v>MAIN UNIT</v>
      </c>
      <c r="Q3806" s="22" t="s">
        <v>61</v>
      </c>
      <c r="R3806" s="22" t="s">
        <v>62</v>
      </c>
      <c r="S3806" s="22" t="s">
        <v>49</v>
      </c>
      <c r="T3806" s="22" t="s">
        <v>78</v>
      </c>
      <c r="U3806" s="22" t="s">
        <v>78</v>
      </c>
      <c r="V3806" s="22" t="s">
        <v>131</v>
      </c>
      <c r="W3806" s="22" t="s">
        <v>109</v>
      </c>
      <c r="X3806" s="104">
        <v>16835000</v>
      </c>
      <c r="Y3806" s="31" t="str">
        <f t="shared" si="1153"/>
        <v>1</v>
      </c>
      <c r="Z3806" s="238">
        <f t="shared" si="1152"/>
        <v>16835000</v>
      </c>
      <c r="AA3806" s="22">
        <v>5.2900000000000003E-2</v>
      </c>
      <c r="AB3806" s="239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15965524.256637167</v>
      </c>
      <c r="AJ3806" s="27">
        <f t="shared" si="1155"/>
        <v>2480116.5996584073</v>
      </c>
      <c r="AK3806" s="240">
        <f t="shared" si="1144"/>
        <v>0.15534200817911609</v>
      </c>
      <c r="AL3806" s="24"/>
      <c r="AM3806" s="24"/>
      <c r="AN3806" s="24"/>
      <c r="AO3806" s="24"/>
      <c r="AP3806" s="165" t="str">
        <f t="shared" si="1145"/>
        <v>202412</v>
      </c>
      <c r="AQ3806" s="241" t="str">
        <f t="shared" si="1146"/>
        <v>202412JPY</v>
      </c>
      <c r="AR3806" s="242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  <c r="AU3806" s="22" t="s">
        <v>3752</v>
      </c>
    </row>
    <row r="3807" spans="1:47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3617</v>
      </c>
      <c r="K3807" s="29" t="s">
        <v>3457</v>
      </c>
      <c r="L3807" s="24" t="s">
        <v>92</v>
      </c>
      <c r="M3807" s="13" t="s">
        <v>60</v>
      </c>
      <c r="N3807" s="22">
        <v>1</v>
      </c>
      <c r="O3807" s="22"/>
      <c r="P3807" s="33" t="str">
        <f t="shared" si="1150"/>
        <v>MAIN UNIT</v>
      </c>
      <c r="Q3807" s="22" t="s">
        <v>61</v>
      </c>
      <c r="R3807" s="22" t="s">
        <v>62</v>
      </c>
      <c r="S3807" s="22" t="s">
        <v>49</v>
      </c>
      <c r="T3807" s="22" t="s">
        <v>78</v>
      </c>
      <c r="U3807" s="22" t="s">
        <v>78</v>
      </c>
      <c r="V3807" s="22" t="s">
        <v>131</v>
      </c>
      <c r="W3807" s="22" t="s">
        <v>109</v>
      </c>
      <c r="X3807" s="104">
        <v>16835000</v>
      </c>
      <c r="Y3807" s="31" t="str">
        <f t="shared" si="1153"/>
        <v>1</v>
      </c>
      <c r="Z3807" s="238">
        <f t="shared" si="1152"/>
        <v>16835000</v>
      </c>
      <c r="AA3807" s="22">
        <v>5.2900000000000003E-2</v>
      </c>
      <c r="AB3807" s="239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15965524.256637167</v>
      </c>
      <c r="AJ3807" s="27">
        <f t="shared" si="1155"/>
        <v>2480116.5996584073</v>
      </c>
      <c r="AK3807" s="240">
        <f t="shared" si="1144"/>
        <v>0.15534200817911609</v>
      </c>
      <c r="AL3807" s="24"/>
      <c r="AM3807" s="24"/>
      <c r="AN3807" s="24"/>
      <c r="AO3807" s="24"/>
      <c r="AP3807" s="165" t="str">
        <f t="shared" si="1145"/>
        <v>202412</v>
      </c>
      <c r="AQ3807" s="241" t="str">
        <f t="shared" si="1146"/>
        <v>202412JPY</v>
      </c>
      <c r="AR3807" s="242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  <c r="AU3807" s="22" t="s">
        <v>3752</v>
      </c>
    </row>
    <row r="3808" spans="1:47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3617</v>
      </c>
      <c r="K3808" s="29" t="s">
        <v>3457</v>
      </c>
      <c r="L3808" s="24" t="s">
        <v>67</v>
      </c>
      <c r="M3808" s="13" t="s">
        <v>60</v>
      </c>
      <c r="N3808" s="22">
        <v>1</v>
      </c>
      <c r="O3808" s="22"/>
      <c r="P3808" s="33" t="str">
        <f t="shared" si="1150"/>
        <v>MAIN UNIT</v>
      </c>
      <c r="Q3808" s="22" t="s">
        <v>61</v>
      </c>
      <c r="R3808" s="22" t="s">
        <v>62</v>
      </c>
      <c r="S3808" s="22" t="s">
        <v>49</v>
      </c>
      <c r="T3808" s="22" t="s">
        <v>78</v>
      </c>
      <c r="U3808" s="22" t="s">
        <v>78</v>
      </c>
      <c r="V3808" s="22" t="s">
        <v>131</v>
      </c>
      <c r="W3808" s="22" t="s">
        <v>109</v>
      </c>
      <c r="X3808" s="104">
        <v>14300000</v>
      </c>
      <c r="Y3808" s="31" t="str">
        <f t="shared" si="1153"/>
        <v>1</v>
      </c>
      <c r="Z3808" s="238">
        <f t="shared" si="1152"/>
        <v>14300000</v>
      </c>
      <c r="AA3808" s="22">
        <v>5.2900000000000003E-2</v>
      </c>
      <c r="AB3808" s="239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15965524.256637167</v>
      </c>
      <c r="AJ3808" s="27">
        <f t="shared" si="1155"/>
        <v>2480116.5996584073</v>
      </c>
      <c r="AK3808" s="240">
        <f t="shared" ref="AK3808:AK3871" si="1162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1" t="str">
        <f t="shared" ref="AQ3808:AQ3871" si="1164">IF(W3808="","",F3808&amp;G3808&amp;W3808)</f>
        <v>202412JPY</v>
      </c>
      <c r="AR3808" s="242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  <c r="AU3808" s="22" t="s">
        <v>3752</v>
      </c>
    </row>
    <row r="3809" spans="1:47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3617</v>
      </c>
      <c r="K3809" s="29" t="s">
        <v>3457</v>
      </c>
      <c r="L3809" s="24" t="s">
        <v>67</v>
      </c>
      <c r="M3809" s="13" t="s">
        <v>60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61</v>
      </c>
      <c r="R3809" s="22" t="s">
        <v>62</v>
      </c>
      <c r="S3809" s="22" t="s">
        <v>49</v>
      </c>
      <c r="T3809" s="22" t="s">
        <v>78</v>
      </c>
      <c r="U3809" s="22" t="s">
        <v>78</v>
      </c>
      <c r="V3809" s="22" t="s">
        <v>131</v>
      </c>
      <c r="W3809" s="22" t="s">
        <v>109</v>
      </c>
      <c r="X3809" s="104">
        <v>14300000</v>
      </c>
      <c r="Y3809" s="31" t="str">
        <f t="shared" si="1153"/>
        <v>1</v>
      </c>
      <c r="Z3809" s="238">
        <f t="shared" si="1152"/>
        <v>14300000</v>
      </c>
      <c r="AA3809" s="22">
        <v>5.2900000000000003E-2</v>
      </c>
      <c r="AB3809" s="239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15965524.256637167</v>
      </c>
      <c r="AJ3809" s="27">
        <f t="shared" si="1155"/>
        <v>2480116.5996584073</v>
      </c>
      <c r="AK3809" s="240">
        <f t="shared" si="1162"/>
        <v>0.15534200817911609</v>
      </c>
      <c r="AL3809" s="24"/>
      <c r="AM3809" s="24"/>
      <c r="AN3809" s="24"/>
      <c r="AO3809" s="24"/>
      <c r="AP3809" s="165" t="str">
        <f t="shared" si="1163"/>
        <v>202412</v>
      </c>
      <c r="AQ3809" s="241" t="str">
        <f t="shared" si="1164"/>
        <v>202412JPY</v>
      </c>
      <c r="AR3809" s="242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  <c r="AU3809" s="22" t="s">
        <v>3752</v>
      </c>
    </row>
    <row r="3810" spans="1:47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3618</v>
      </c>
      <c r="K3810" s="29" t="s">
        <v>1555</v>
      </c>
      <c r="L3810" s="24" t="s">
        <v>92</v>
      </c>
      <c r="M3810" s="13" t="s">
        <v>60</v>
      </c>
      <c r="N3810" s="22">
        <v>1</v>
      </c>
      <c r="O3810" s="22"/>
      <c r="P3810" s="33" t="str">
        <f t="shared" si="1168"/>
        <v>MAIN UNIT</v>
      </c>
      <c r="Q3810" s="22" t="s">
        <v>61</v>
      </c>
      <c r="R3810" s="22" t="s">
        <v>62</v>
      </c>
      <c r="S3810" s="22" t="s">
        <v>50</v>
      </c>
      <c r="T3810" s="22" t="s">
        <v>88</v>
      </c>
      <c r="U3810" s="22" t="s">
        <v>70</v>
      </c>
      <c r="V3810" s="22" t="s">
        <v>1400</v>
      </c>
      <c r="W3810" s="22" t="s">
        <v>64</v>
      </c>
      <c r="X3810" s="104">
        <v>673800</v>
      </c>
      <c r="Y3810" s="31" t="str">
        <f t="shared" si="1153"/>
        <v>1.13</v>
      </c>
      <c r="Z3810" s="238">
        <f t="shared" si="1152"/>
        <v>673800</v>
      </c>
      <c r="AA3810" s="22">
        <v>1.0920000000000001</v>
      </c>
      <c r="AB3810" s="239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0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1" t="str">
        <f t="shared" si="1164"/>
        <v>202411RMB</v>
      </c>
      <c r="AR3810" s="242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  <c r="AU3810" s="22" t="s">
        <v>3240</v>
      </c>
    </row>
    <row r="3811" spans="1:47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3619</v>
      </c>
      <c r="K3811" s="29" t="s">
        <v>3620</v>
      </c>
      <c r="L3811" s="24" t="s">
        <v>67</v>
      </c>
      <c r="M3811" s="13" t="s">
        <v>60</v>
      </c>
      <c r="N3811" s="22">
        <v>1</v>
      </c>
      <c r="O3811" s="22"/>
      <c r="P3811" s="33" t="str">
        <f t="shared" si="1168"/>
        <v>MAIN UNIT</v>
      </c>
      <c r="Q3811" s="22" t="s">
        <v>61</v>
      </c>
      <c r="R3811" s="22" t="s">
        <v>62</v>
      </c>
      <c r="S3811" s="22" t="s">
        <v>50</v>
      </c>
      <c r="T3811" s="22" t="s">
        <v>93</v>
      </c>
      <c r="U3811" s="22" t="s">
        <v>70</v>
      </c>
      <c r="V3811" s="22" t="s">
        <v>71</v>
      </c>
      <c r="W3811" s="22" t="s">
        <v>64</v>
      </c>
      <c r="X3811" s="104">
        <v>780000</v>
      </c>
      <c r="Y3811" s="31" t="str">
        <f t="shared" si="1153"/>
        <v>1.13</v>
      </c>
      <c r="Z3811" s="238">
        <f t="shared" si="1152"/>
        <v>780000</v>
      </c>
      <c r="AA3811" s="22">
        <v>1.073</v>
      </c>
      <c r="AB3811" s="239">
        <f t="shared" si="1156"/>
        <v>740654.8672566372</v>
      </c>
      <c r="AC3811" s="25">
        <f t="shared" si="1160"/>
        <v>120356.41592920355</v>
      </c>
      <c r="AD3811" s="170">
        <v>0.16250000000000001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30691842.970796466</v>
      </c>
      <c r="AJ3811" s="27">
        <f t="shared" si="1155"/>
        <v>4088324.205777524</v>
      </c>
      <c r="AK3811" s="240">
        <f t="shared" si="1162"/>
        <v>0.1332055624573473</v>
      </c>
      <c r="AL3811" s="24"/>
      <c r="AM3811" s="24"/>
      <c r="AN3811" s="24"/>
      <c r="AO3811" s="24"/>
      <c r="AP3811" s="165" t="str">
        <f t="shared" si="1163"/>
        <v>20252</v>
      </c>
      <c r="AQ3811" s="241" t="str">
        <f t="shared" si="1164"/>
        <v>20252RMB</v>
      </c>
      <c r="AR3811" s="242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  <c r="AU3811" s="22" t="s">
        <v>3240</v>
      </c>
    </row>
    <row r="3812" spans="1:47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3643</v>
      </c>
      <c r="K3812" s="29" t="s">
        <v>3621</v>
      </c>
      <c r="L3812" s="24" t="s">
        <v>67</v>
      </c>
      <c r="M3812" s="13" t="s">
        <v>60</v>
      </c>
      <c r="N3812" s="22">
        <v>1</v>
      </c>
      <c r="O3812" s="22"/>
      <c r="P3812" s="33" t="str">
        <f t="shared" si="1168"/>
        <v>MAIN UNIT</v>
      </c>
      <c r="Q3812" s="22" t="s">
        <v>68</v>
      </c>
      <c r="R3812" s="22" t="s">
        <v>62</v>
      </c>
      <c r="S3812" s="22" t="s">
        <v>51</v>
      </c>
      <c r="T3812" s="22" t="s">
        <v>349</v>
      </c>
      <c r="U3812" s="22" t="s">
        <v>149</v>
      </c>
      <c r="V3812" s="22" t="s">
        <v>954</v>
      </c>
      <c r="W3812" s="22" t="s">
        <v>64</v>
      </c>
      <c r="X3812" s="104">
        <v>544500</v>
      </c>
      <c r="Y3812" s="31" t="str">
        <f t="shared" si="1153"/>
        <v>1.13</v>
      </c>
      <c r="Z3812" s="238">
        <f t="shared" si="1152"/>
        <v>544500</v>
      </c>
      <c r="AA3812" s="22">
        <v>1.0760000000000001</v>
      </c>
      <c r="AB3812" s="239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15965524.256637167</v>
      </c>
      <c r="AJ3812" s="27">
        <f t="shared" si="1155"/>
        <v>2480116.5996584073</v>
      </c>
      <c r="AK3812" s="240">
        <f t="shared" si="1162"/>
        <v>0.15534200817911609</v>
      </c>
      <c r="AL3812" s="24"/>
      <c r="AM3812" s="24"/>
      <c r="AN3812" s="24"/>
      <c r="AO3812" s="24"/>
      <c r="AP3812" s="165" t="str">
        <f t="shared" si="1163"/>
        <v>202412</v>
      </c>
      <c r="AQ3812" s="241" t="str">
        <f t="shared" si="1164"/>
        <v>202412RMB</v>
      </c>
      <c r="AR3812" s="242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  <c r="AU3812" s="22" t="s">
        <v>3240</v>
      </c>
    </row>
    <row r="3813" spans="1:47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3622</v>
      </c>
      <c r="K3813" s="29" t="s">
        <v>712</v>
      </c>
      <c r="L3813" s="24" t="s">
        <v>67</v>
      </c>
      <c r="M3813" s="13" t="s">
        <v>60</v>
      </c>
      <c r="N3813" s="22">
        <v>1</v>
      </c>
      <c r="O3813" s="22"/>
      <c r="P3813" s="33" t="str">
        <f t="shared" si="1168"/>
        <v>MAIN UNIT</v>
      </c>
      <c r="Q3813" s="22" t="s">
        <v>61</v>
      </c>
      <c r="R3813" s="22" t="s">
        <v>62</v>
      </c>
      <c r="S3813" s="22" t="s">
        <v>49</v>
      </c>
      <c r="T3813" s="22" t="s">
        <v>78</v>
      </c>
      <c r="U3813" s="22" t="s">
        <v>120</v>
      </c>
      <c r="V3813" s="22" t="s">
        <v>112</v>
      </c>
      <c r="W3813" s="22" t="s">
        <v>109</v>
      </c>
      <c r="X3813" s="104">
        <v>7200000</v>
      </c>
      <c r="Y3813" s="31" t="str">
        <f t="shared" si="1153"/>
        <v>1</v>
      </c>
      <c r="Z3813" s="238">
        <f t="shared" si="1152"/>
        <v>7200000</v>
      </c>
      <c r="AA3813" s="22">
        <v>5.2900000000000003E-2</v>
      </c>
      <c r="AB3813" s="239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15965524.256637167</v>
      </c>
      <c r="AJ3813" s="27">
        <f t="shared" si="1155"/>
        <v>2480116.5996584073</v>
      </c>
      <c r="AK3813" s="240">
        <f t="shared" si="1162"/>
        <v>0.15534200817911609</v>
      </c>
      <c r="AL3813" s="24"/>
      <c r="AM3813" s="24"/>
      <c r="AN3813" s="24"/>
      <c r="AO3813" s="24"/>
      <c r="AP3813" s="165" t="str">
        <f t="shared" si="1163"/>
        <v>202412</v>
      </c>
      <c r="AQ3813" s="241" t="str">
        <f t="shared" si="1164"/>
        <v>202412JPY</v>
      </c>
      <c r="AR3813" s="242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  <c r="AU3813" s="22" t="s">
        <v>3751</v>
      </c>
    </row>
    <row r="3814" spans="1:47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3622</v>
      </c>
      <c r="K3814" s="29" t="s">
        <v>712</v>
      </c>
      <c r="L3814" s="24" t="s">
        <v>67</v>
      </c>
      <c r="M3814" s="13" t="s">
        <v>60</v>
      </c>
      <c r="N3814" s="22">
        <v>1</v>
      </c>
      <c r="O3814" s="22"/>
      <c r="P3814" s="33" t="str">
        <f t="shared" si="1168"/>
        <v>MAIN UNIT</v>
      </c>
      <c r="Q3814" s="22" t="s">
        <v>61</v>
      </c>
      <c r="R3814" s="22" t="s">
        <v>62</v>
      </c>
      <c r="S3814" s="22" t="s">
        <v>49</v>
      </c>
      <c r="T3814" s="22" t="s">
        <v>78</v>
      </c>
      <c r="U3814" s="22" t="s">
        <v>120</v>
      </c>
      <c r="V3814" s="22" t="s">
        <v>112</v>
      </c>
      <c r="W3814" s="22" t="s">
        <v>109</v>
      </c>
      <c r="X3814" s="104">
        <v>7200000</v>
      </c>
      <c r="Y3814" s="31" t="str">
        <f t="shared" si="1153"/>
        <v>1</v>
      </c>
      <c r="Z3814" s="238">
        <f t="shared" si="1152"/>
        <v>7200000</v>
      </c>
      <c r="AA3814" s="22">
        <v>5.2900000000000003E-2</v>
      </c>
      <c r="AB3814" s="239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15965524.256637167</v>
      </c>
      <c r="AJ3814" s="27">
        <f t="shared" si="1155"/>
        <v>2480116.5996584073</v>
      </c>
      <c r="AK3814" s="240">
        <f t="shared" si="1162"/>
        <v>0.15534200817911609</v>
      </c>
      <c r="AL3814" s="24"/>
      <c r="AM3814" s="24"/>
      <c r="AN3814" s="24"/>
      <c r="AO3814" s="24"/>
      <c r="AP3814" s="165" t="str">
        <f t="shared" si="1163"/>
        <v>202412</v>
      </c>
      <c r="AQ3814" s="241" t="str">
        <f t="shared" si="1164"/>
        <v>202412JPY</v>
      </c>
      <c r="AR3814" s="242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  <c r="AU3814" s="22" t="s">
        <v>3751</v>
      </c>
    </row>
    <row r="3815" spans="1:47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3623</v>
      </c>
      <c r="K3815" s="29" t="s">
        <v>1550</v>
      </c>
      <c r="L3815" s="24" t="s">
        <v>92</v>
      </c>
      <c r="M3815" s="13" t="s">
        <v>60</v>
      </c>
      <c r="N3815" s="22">
        <v>1</v>
      </c>
      <c r="O3815" s="22"/>
      <c r="P3815" s="33" t="str">
        <f t="shared" si="1168"/>
        <v>MAIN UNIT</v>
      </c>
      <c r="Q3815" s="22" t="s">
        <v>61</v>
      </c>
      <c r="R3815" s="22" t="s">
        <v>62</v>
      </c>
      <c r="S3815" s="22" t="s">
        <v>49</v>
      </c>
      <c r="T3815" s="22" t="s">
        <v>78</v>
      </c>
      <c r="U3815" s="22" t="s">
        <v>78</v>
      </c>
      <c r="V3815" s="22" t="s">
        <v>131</v>
      </c>
      <c r="W3815" s="22" t="s">
        <v>109</v>
      </c>
      <c r="X3815" s="104">
        <v>13500000</v>
      </c>
      <c r="Y3815" s="31" t="str">
        <f t="shared" si="1153"/>
        <v>1</v>
      </c>
      <c r="Z3815" s="238">
        <f t="shared" si="1152"/>
        <v>13500000</v>
      </c>
      <c r="AA3815" s="22">
        <v>5.11E-2</v>
      </c>
      <c r="AB3815" s="239">
        <f t="shared" si="1156"/>
        <v>689850</v>
      </c>
      <c r="AC3815" s="25">
        <f t="shared" si="1160"/>
        <v>86300.234999999986</v>
      </c>
      <c r="AD3815" s="170">
        <v>0.12509999999999999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30691842.970796466</v>
      </c>
      <c r="AJ3815" s="27">
        <f t="shared" si="1155"/>
        <v>4088324.205777524</v>
      </c>
      <c r="AK3815" s="240">
        <f t="shared" si="1162"/>
        <v>0.1332055624573473</v>
      </c>
      <c r="AL3815" s="24"/>
      <c r="AM3815" s="24"/>
      <c r="AN3815" s="24"/>
      <c r="AO3815" s="24"/>
      <c r="AP3815" s="165" t="str">
        <f t="shared" si="1163"/>
        <v>20252</v>
      </c>
      <c r="AQ3815" s="241" t="str">
        <f t="shared" si="1164"/>
        <v>20252JPY</v>
      </c>
      <c r="AR3815" s="242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  <c r="AU3815" s="22" t="s">
        <v>3751</v>
      </c>
    </row>
    <row r="3816" spans="1:47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3623</v>
      </c>
      <c r="K3816" s="29" t="s">
        <v>1550</v>
      </c>
      <c r="L3816" s="24" t="s">
        <v>92</v>
      </c>
      <c r="M3816" s="13" t="s">
        <v>60</v>
      </c>
      <c r="N3816" s="22">
        <v>1</v>
      </c>
      <c r="O3816" s="22"/>
      <c r="P3816" s="33" t="str">
        <f t="shared" si="1168"/>
        <v>MAIN UNIT</v>
      </c>
      <c r="Q3816" s="22" t="s">
        <v>61</v>
      </c>
      <c r="R3816" s="22" t="s">
        <v>62</v>
      </c>
      <c r="S3816" s="22" t="s">
        <v>49</v>
      </c>
      <c r="T3816" s="22" t="s">
        <v>78</v>
      </c>
      <c r="U3816" s="22" t="s">
        <v>78</v>
      </c>
      <c r="V3816" s="22" t="s">
        <v>131</v>
      </c>
      <c r="W3816" s="22" t="s">
        <v>109</v>
      </c>
      <c r="X3816" s="104">
        <v>13500000</v>
      </c>
      <c r="Y3816" s="31" t="str">
        <f t="shared" si="1153"/>
        <v>1</v>
      </c>
      <c r="Z3816" s="238">
        <f t="shared" si="1152"/>
        <v>13500000</v>
      </c>
      <c r="AA3816" s="22">
        <v>5.11E-2</v>
      </c>
      <c r="AB3816" s="239">
        <f t="shared" si="1156"/>
        <v>689850</v>
      </c>
      <c r="AC3816" s="25">
        <f t="shared" si="1160"/>
        <v>86300.234999999986</v>
      </c>
      <c r="AD3816" s="170">
        <v>0.12509999999999999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30691842.970796466</v>
      </c>
      <c r="AJ3816" s="27">
        <f t="shared" si="1155"/>
        <v>4088324.205777524</v>
      </c>
      <c r="AK3816" s="240">
        <f t="shared" si="1162"/>
        <v>0.1332055624573473</v>
      </c>
      <c r="AL3816" s="24"/>
      <c r="AM3816" s="24"/>
      <c r="AN3816" s="24"/>
      <c r="AO3816" s="24"/>
      <c r="AP3816" s="165" t="str">
        <f t="shared" si="1163"/>
        <v>20252</v>
      </c>
      <c r="AQ3816" s="241" t="str">
        <f t="shared" si="1164"/>
        <v>20252JPY</v>
      </c>
      <c r="AR3816" s="242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  <c r="AU3816" s="22" t="s">
        <v>3751</v>
      </c>
    </row>
    <row r="3817" spans="1:47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3623</v>
      </c>
      <c r="K3817" s="29" t="s">
        <v>1550</v>
      </c>
      <c r="L3817" s="24" t="s">
        <v>67</v>
      </c>
      <c r="M3817" s="13" t="s">
        <v>60</v>
      </c>
      <c r="N3817" s="22">
        <v>1</v>
      </c>
      <c r="O3817" s="22"/>
      <c r="P3817" s="33" t="str">
        <f t="shared" si="1168"/>
        <v>MAIN UNIT</v>
      </c>
      <c r="Q3817" s="22" t="s">
        <v>61</v>
      </c>
      <c r="R3817" s="22" t="s">
        <v>62</v>
      </c>
      <c r="S3817" s="22" t="s">
        <v>49</v>
      </c>
      <c r="T3817" s="22" t="s">
        <v>78</v>
      </c>
      <c r="U3817" s="22" t="s">
        <v>78</v>
      </c>
      <c r="V3817" s="22" t="s">
        <v>131</v>
      </c>
      <c r="W3817" s="22" t="s">
        <v>109</v>
      </c>
      <c r="X3817" s="104">
        <v>10000000</v>
      </c>
      <c r="Y3817" s="31" t="str">
        <f>IF(W3817="","",IF(W3817="RMB","1.13", "1"))</f>
        <v>1</v>
      </c>
      <c r="Z3817" s="238">
        <f t="shared" si="1152"/>
        <v>10000000</v>
      </c>
      <c r="AA3817" s="22">
        <v>5.11E-2</v>
      </c>
      <c r="AB3817" s="239">
        <f t="shared" si="1156"/>
        <v>511000</v>
      </c>
      <c r="AC3817" s="25">
        <f t="shared" si="1160"/>
        <v>63926.099999999991</v>
      </c>
      <c r="AD3817" s="170">
        <v>0.12509999999999999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30691842.970796466</v>
      </c>
      <c r="AJ3817" s="27">
        <f t="shared" si="1155"/>
        <v>4088324.205777524</v>
      </c>
      <c r="AK3817" s="240">
        <f t="shared" si="1162"/>
        <v>0.1332055624573473</v>
      </c>
      <c r="AL3817" s="24"/>
      <c r="AM3817" s="24"/>
      <c r="AN3817" s="24"/>
      <c r="AO3817" s="24"/>
      <c r="AP3817" s="165" t="str">
        <f t="shared" si="1163"/>
        <v>20252</v>
      </c>
      <c r="AQ3817" s="241" t="str">
        <f>IF(W3817="","",F3817&amp;G3817&amp;W3817)</f>
        <v>20252JPY</v>
      </c>
      <c r="AR3817" s="242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  <c r="AU3817" s="22" t="s">
        <v>3751</v>
      </c>
    </row>
    <row r="3818" spans="1:47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3624</v>
      </c>
      <c r="K3818" s="29" t="s">
        <v>3625</v>
      </c>
      <c r="L3818" s="24" t="s">
        <v>2060</v>
      </c>
      <c r="M3818" s="13" t="s">
        <v>2054</v>
      </c>
      <c r="N3818" s="22">
        <v>1</v>
      </c>
      <c r="O3818" s="22"/>
      <c r="P3818" s="33" t="str">
        <f t="shared" si="1168"/>
        <v>MAIN UNIT</v>
      </c>
      <c r="Q3818" s="22" t="s">
        <v>61</v>
      </c>
      <c r="R3818" s="22" t="s">
        <v>2055</v>
      </c>
      <c r="S3818" s="22" t="s">
        <v>51</v>
      </c>
      <c r="T3818" s="22" t="s">
        <v>148</v>
      </c>
      <c r="U3818" s="22" t="s">
        <v>149</v>
      </c>
      <c r="V3818" s="22" t="s">
        <v>3626</v>
      </c>
      <c r="W3818" s="22" t="s">
        <v>64</v>
      </c>
      <c r="X3818" s="104">
        <v>29000</v>
      </c>
      <c r="Y3818" s="31" t="str">
        <f>IF(W3818="","",IF(W3818="RMB","1.13", "1"))</f>
        <v>1.13</v>
      </c>
      <c r="Z3818" s="238">
        <v>29300</v>
      </c>
      <c r="AA3818" s="22">
        <v>1.0760000000000001</v>
      </c>
      <c r="AB3818" s="239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15965524.256637167</v>
      </c>
      <c r="AJ3818" s="27">
        <f t="shared" si="1155"/>
        <v>2480116.5996584073</v>
      </c>
      <c r="AK3818" s="240">
        <f t="shared" si="1162"/>
        <v>0.15534200817911609</v>
      </c>
      <c r="AL3818" s="24"/>
      <c r="AM3818" s="24"/>
      <c r="AN3818" s="24"/>
      <c r="AO3818" s="24"/>
      <c r="AP3818" s="165" t="str">
        <f t="shared" si="1163"/>
        <v>202412</v>
      </c>
      <c r="AQ3818" s="241" t="str">
        <f>IF(W3818="","",F3818&amp;G3818&amp;W3818)</f>
        <v>202412RMB</v>
      </c>
      <c r="AR3818" s="242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  <c r="AU3818" s="22" t="s">
        <v>3240</v>
      </c>
    </row>
    <row r="3819" spans="1:47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3627</v>
      </c>
      <c r="K3819" s="29" t="s">
        <v>2302</v>
      </c>
      <c r="L3819" s="24" t="s">
        <v>67</v>
      </c>
      <c r="M3819" s="13" t="s">
        <v>60</v>
      </c>
      <c r="N3819" s="22">
        <v>1</v>
      </c>
      <c r="O3819" s="22"/>
      <c r="P3819" s="33" t="str">
        <f t="shared" si="1168"/>
        <v>MAIN UNIT</v>
      </c>
      <c r="Q3819" s="22" t="s">
        <v>61</v>
      </c>
      <c r="R3819" s="22" t="s">
        <v>62</v>
      </c>
      <c r="S3819" s="22" t="s">
        <v>52</v>
      </c>
      <c r="T3819" s="22" t="s">
        <v>412</v>
      </c>
      <c r="U3819" s="22" t="s">
        <v>1077</v>
      </c>
      <c r="V3819" s="22" t="s">
        <v>143</v>
      </c>
      <c r="W3819" s="22" t="s">
        <v>64</v>
      </c>
      <c r="X3819" s="104">
        <v>452000</v>
      </c>
      <c r="Y3819" s="31" t="str">
        <f t="shared" si="1153"/>
        <v>1.13</v>
      </c>
      <c r="Z3819" s="238">
        <f t="shared" si="1152"/>
        <v>452000</v>
      </c>
      <c r="AA3819" s="22">
        <v>1.0920000000000001</v>
      </c>
      <c r="AB3819" s="239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0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1" t="str">
        <f t="shared" si="1164"/>
        <v>202411RMB</v>
      </c>
      <c r="AR3819" s="242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  <c r="AU3819" s="22" t="s">
        <v>3240</v>
      </c>
    </row>
    <row r="3820" spans="1:47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3628</v>
      </c>
      <c r="K3820" s="29" t="s">
        <v>3176</v>
      </c>
      <c r="L3820" s="24" t="s">
        <v>2620</v>
      </c>
      <c r="M3820" s="13" t="s">
        <v>60</v>
      </c>
      <c r="N3820" s="22">
        <v>1</v>
      </c>
      <c r="O3820" s="22"/>
      <c r="P3820" s="33" t="str">
        <f t="shared" si="1168"/>
        <v>MAIN UNIT</v>
      </c>
      <c r="Q3820" s="22" t="s">
        <v>61</v>
      </c>
      <c r="R3820" s="22" t="s">
        <v>2055</v>
      </c>
      <c r="S3820" s="22" t="s">
        <v>49</v>
      </c>
      <c r="T3820" s="22" t="s">
        <v>78</v>
      </c>
      <c r="U3820" s="22" t="s">
        <v>1071</v>
      </c>
      <c r="V3820" s="22" t="s">
        <v>121</v>
      </c>
      <c r="W3820" s="22" t="s">
        <v>109</v>
      </c>
      <c r="X3820" s="104">
        <v>8000000</v>
      </c>
      <c r="Y3820" s="31" t="str">
        <f t="shared" si="1153"/>
        <v>1</v>
      </c>
      <c r="Z3820" s="238">
        <f t="shared" si="1152"/>
        <v>8000000</v>
      </c>
      <c r="AA3820" s="22">
        <v>5.2900000000000003E-2</v>
      </c>
      <c r="AB3820" s="239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15965524.256637167</v>
      </c>
      <c r="AJ3820" s="27">
        <f t="shared" si="1155"/>
        <v>2480116.5996584073</v>
      </c>
      <c r="AK3820" s="240">
        <f t="shared" si="1162"/>
        <v>0.15534200817911609</v>
      </c>
      <c r="AL3820" s="24"/>
      <c r="AM3820" s="24"/>
      <c r="AN3820" s="24"/>
      <c r="AO3820" s="24"/>
      <c r="AP3820" s="165" t="str">
        <f t="shared" si="1163"/>
        <v>202412</v>
      </c>
      <c r="AQ3820" s="241" t="str">
        <f t="shared" si="1164"/>
        <v>202412JPY</v>
      </c>
      <c r="AR3820" s="242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  <c r="AU3820" s="22" t="s">
        <v>3752</v>
      </c>
    </row>
    <row r="3821" spans="1:47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3631</v>
      </c>
      <c r="K3821" s="29" t="s">
        <v>3176</v>
      </c>
      <c r="L3821" s="24" t="s">
        <v>67</v>
      </c>
      <c r="M3821" s="13" t="s">
        <v>60</v>
      </c>
      <c r="N3821" s="22">
        <v>1</v>
      </c>
      <c r="O3821" s="22"/>
      <c r="P3821" s="33" t="str">
        <f t="shared" si="1168"/>
        <v>MAIN UNIT</v>
      </c>
      <c r="Q3821" s="22" t="s">
        <v>61</v>
      </c>
      <c r="R3821" s="22" t="s">
        <v>62</v>
      </c>
      <c r="S3821" s="22" t="s">
        <v>49</v>
      </c>
      <c r="T3821" s="22" t="s">
        <v>78</v>
      </c>
      <c r="U3821" s="22" t="s">
        <v>1071</v>
      </c>
      <c r="V3821" s="22" t="s">
        <v>121</v>
      </c>
      <c r="W3821" s="22" t="s">
        <v>109</v>
      </c>
      <c r="X3821" s="104">
        <v>10750000</v>
      </c>
      <c r="Y3821" s="31" t="str">
        <f t="shared" si="1153"/>
        <v>1</v>
      </c>
      <c r="Z3821" s="238">
        <v>10175000</v>
      </c>
      <c r="AA3821" s="22">
        <v>5.2900000000000003E-2</v>
      </c>
      <c r="AB3821" s="239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15965524.256637167</v>
      </c>
      <c r="AJ3821" s="27">
        <f t="shared" si="1155"/>
        <v>2480116.5996584073</v>
      </c>
      <c r="AK3821" s="240">
        <f t="shared" si="1162"/>
        <v>0.15534200817911609</v>
      </c>
      <c r="AL3821" s="24"/>
      <c r="AM3821" s="24"/>
      <c r="AN3821" s="24"/>
      <c r="AO3821" s="24"/>
      <c r="AP3821" s="165" t="str">
        <f t="shared" si="1163"/>
        <v>202412</v>
      </c>
      <c r="AQ3821" s="241" t="str">
        <f t="shared" si="1164"/>
        <v>202412JPY</v>
      </c>
      <c r="AR3821" s="242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  <c r="AU3821" s="22" t="s">
        <v>3752</v>
      </c>
    </row>
    <row r="3822" spans="1:47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3631</v>
      </c>
      <c r="K3822" s="29" t="s">
        <v>3176</v>
      </c>
      <c r="L3822" s="24" t="s">
        <v>67</v>
      </c>
      <c r="M3822" s="13" t="s">
        <v>60</v>
      </c>
      <c r="N3822" s="22">
        <v>1</v>
      </c>
      <c r="O3822" s="22"/>
      <c r="P3822" s="33" t="str">
        <f t="shared" si="1168"/>
        <v>MAIN UNIT</v>
      </c>
      <c r="Q3822" s="22" t="s">
        <v>61</v>
      </c>
      <c r="R3822" s="22" t="s">
        <v>62</v>
      </c>
      <c r="S3822" s="22" t="s">
        <v>49</v>
      </c>
      <c r="T3822" s="22" t="s">
        <v>78</v>
      </c>
      <c r="U3822" s="22" t="s">
        <v>1071</v>
      </c>
      <c r="V3822" s="22" t="s">
        <v>121</v>
      </c>
      <c r="W3822" s="22" t="s">
        <v>109</v>
      </c>
      <c r="X3822" s="104">
        <v>10750000</v>
      </c>
      <c r="Y3822" s="31" t="str">
        <f t="shared" si="1153"/>
        <v>1</v>
      </c>
      <c r="Z3822" s="238">
        <v>10175000</v>
      </c>
      <c r="AA3822" s="22">
        <v>5.2900000000000003E-2</v>
      </c>
      <c r="AB3822" s="239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15965524.256637167</v>
      </c>
      <c r="AJ3822" s="27">
        <f t="shared" si="1155"/>
        <v>2480116.5996584073</v>
      </c>
      <c r="AK3822" s="240">
        <f t="shared" si="1162"/>
        <v>0.15534200817911609</v>
      </c>
      <c r="AL3822" s="24"/>
      <c r="AM3822" s="24"/>
      <c r="AN3822" s="24"/>
      <c r="AO3822" s="24"/>
      <c r="AP3822" s="165" t="str">
        <f t="shared" si="1163"/>
        <v>202412</v>
      </c>
      <c r="AQ3822" s="241" t="str">
        <f t="shared" si="1164"/>
        <v>202412JPY</v>
      </c>
      <c r="AR3822" s="242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  <c r="AU3822" s="22" t="s">
        <v>3752</v>
      </c>
    </row>
    <row r="3823" spans="1:47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3632</v>
      </c>
      <c r="K3823" s="29" t="s">
        <v>960</v>
      </c>
      <c r="L3823" s="24" t="s">
        <v>67</v>
      </c>
      <c r="M3823" s="13" t="s">
        <v>60</v>
      </c>
      <c r="N3823" s="22">
        <v>1</v>
      </c>
      <c r="O3823" s="22"/>
      <c r="P3823" s="33" t="str">
        <f t="shared" si="1168"/>
        <v>MAIN UNIT</v>
      </c>
      <c r="Q3823" s="22" t="s">
        <v>61</v>
      </c>
      <c r="R3823" s="22" t="s">
        <v>62</v>
      </c>
      <c r="S3823" s="22" t="s">
        <v>49</v>
      </c>
      <c r="T3823" s="22" t="s">
        <v>78</v>
      </c>
      <c r="U3823" s="22" t="s">
        <v>78</v>
      </c>
      <c r="V3823" s="22" t="s">
        <v>126</v>
      </c>
      <c r="W3823" s="22" t="s">
        <v>109</v>
      </c>
      <c r="X3823" s="104">
        <v>7500000</v>
      </c>
      <c r="Y3823" s="31" t="str">
        <f t="shared" si="1153"/>
        <v>1</v>
      </c>
      <c r="Z3823" s="238">
        <f t="shared" si="1152"/>
        <v>7500000</v>
      </c>
      <c r="AA3823" s="22">
        <v>5.2900000000000003E-2</v>
      </c>
      <c r="AB3823" s="239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15965524.256637167</v>
      </c>
      <c r="AJ3823" s="27">
        <f t="shared" si="1155"/>
        <v>2480116.5996584073</v>
      </c>
      <c r="AK3823" s="240">
        <f t="shared" si="1162"/>
        <v>0.15534200817911609</v>
      </c>
      <c r="AL3823" s="24"/>
      <c r="AM3823" s="24"/>
      <c r="AN3823" s="24"/>
      <c r="AO3823" s="24"/>
      <c r="AP3823" s="165" t="str">
        <f t="shared" si="1163"/>
        <v>202412</v>
      </c>
      <c r="AQ3823" s="241" t="str">
        <f t="shared" si="1164"/>
        <v>202412JPY</v>
      </c>
      <c r="AR3823" s="242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  <c r="AU3823" s="22" t="s">
        <v>3751</v>
      </c>
    </row>
    <row r="3824" spans="1:47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3</v>
      </c>
      <c r="H3824" s="29"/>
      <c r="I3824" s="93" t="str">
        <f t="shared" si="1159"/>
        <v>Q4</v>
      </c>
      <c r="J3824" s="188" t="s">
        <v>3633</v>
      </c>
      <c r="K3824" s="29" t="s">
        <v>3646</v>
      </c>
      <c r="L3824" s="24" t="s">
        <v>67</v>
      </c>
      <c r="M3824" s="13" t="s">
        <v>60</v>
      </c>
      <c r="N3824" s="22">
        <v>1</v>
      </c>
      <c r="O3824" s="22"/>
      <c r="P3824" s="33" t="str">
        <f t="shared" si="1168"/>
        <v>MAIN UNIT</v>
      </c>
      <c r="Q3824" s="22" t="s">
        <v>68</v>
      </c>
      <c r="R3824" s="22" t="s">
        <v>62</v>
      </c>
      <c r="S3824" s="22" t="s">
        <v>49</v>
      </c>
      <c r="T3824" s="22" t="s">
        <v>78</v>
      </c>
      <c r="U3824" s="22" t="s">
        <v>78</v>
      </c>
      <c r="V3824" s="22" t="s">
        <v>121</v>
      </c>
      <c r="W3824" s="22" t="s">
        <v>109</v>
      </c>
      <c r="X3824" s="104">
        <v>8000000</v>
      </c>
      <c r="Y3824" s="31" t="str">
        <f t="shared" si="1153"/>
        <v>1</v>
      </c>
      <c r="Z3824" s="238">
        <f t="shared" si="1152"/>
        <v>8000000</v>
      </c>
      <c r="AA3824" s="22">
        <v>5.2999999999999999E-2</v>
      </c>
      <c r="AB3824" s="239">
        <f t="shared" si="1156"/>
        <v>424000</v>
      </c>
      <c r="AC3824" s="25">
        <f t="shared" si="1160"/>
        <v>50880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16976608.654867265</v>
      </c>
      <c r="AJ3824" s="27">
        <f t="shared" si="1155"/>
        <v>2037193.0385840707</v>
      </c>
      <c r="AK3824" s="240">
        <f t="shared" si="1162"/>
        <v>0.11999999999999994</v>
      </c>
      <c r="AL3824" s="24"/>
      <c r="AM3824" s="24"/>
      <c r="AN3824" s="24"/>
      <c r="AO3824" s="24"/>
      <c r="AP3824" s="165" t="str">
        <f t="shared" si="1163"/>
        <v>20253</v>
      </c>
      <c r="AQ3824" s="241" t="str">
        <f t="shared" si="1164"/>
        <v>20253JPY</v>
      </c>
      <c r="AR3824" s="242" t="str">
        <f t="shared" si="1165"/>
        <v>YAMAHA_Mounter</v>
      </c>
      <c r="AS3824" s="22">
        <f t="shared" si="1166"/>
        <v>3</v>
      </c>
      <c r="AT3824" s="24" t="str">
        <f t="shared" si="1167"/>
        <v>0-3 months</v>
      </c>
      <c r="AU3824" s="22" t="s">
        <v>3751</v>
      </c>
    </row>
    <row r="3825" spans="1:47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3634</v>
      </c>
      <c r="K3825" s="29" t="s">
        <v>3640</v>
      </c>
      <c r="L3825" s="24" t="s">
        <v>67</v>
      </c>
      <c r="M3825" s="13" t="s">
        <v>60</v>
      </c>
      <c r="N3825" s="22">
        <v>1</v>
      </c>
      <c r="O3825" s="22"/>
      <c r="P3825" s="33" t="str">
        <f t="shared" si="1168"/>
        <v>MAIN UNIT</v>
      </c>
      <c r="Q3825" s="22" t="s">
        <v>68</v>
      </c>
      <c r="R3825" s="22" t="s">
        <v>62</v>
      </c>
      <c r="S3825" s="22" t="s">
        <v>50</v>
      </c>
      <c r="T3825" s="22" t="s">
        <v>325</v>
      </c>
      <c r="U3825" s="22" t="s">
        <v>70</v>
      </c>
      <c r="V3825" s="22" t="s">
        <v>1010</v>
      </c>
      <c r="W3825" s="22" t="s">
        <v>64</v>
      </c>
      <c r="X3825" s="104">
        <v>410342.85714285716</v>
      </c>
      <c r="Y3825" s="31" t="str">
        <f t="shared" si="1153"/>
        <v>1.13</v>
      </c>
      <c r="Z3825" s="238">
        <f t="shared" si="1152"/>
        <v>410342.85714285716</v>
      </c>
      <c r="AA3825" s="22">
        <v>1.0640000000000001</v>
      </c>
      <c r="AB3825" s="239">
        <f t="shared" si="1156"/>
        <v>386375.92920353991</v>
      </c>
      <c r="AC3825" s="25">
        <f t="shared" si="1160"/>
        <v>18584.682194690267</v>
      </c>
      <c r="AD3825" s="169">
        <v>4.8099999999999997E-2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16190947.162761064</v>
      </c>
      <c r="AJ3825" s="27">
        <f t="shared" si="1155"/>
        <v>2256328.1660673413</v>
      </c>
      <c r="AK3825" s="240">
        <f t="shared" si="1162"/>
        <v>0.13935739171929745</v>
      </c>
      <c r="AL3825" s="24"/>
      <c r="AM3825" s="24"/>
      <c r="AN3825" s="24"/>
      <c r="AO3825" s="24"/>
      <c r="AP3825" s="165" t="str">
        <f t="shared" si="1163"/>
        <v>20251</v>
      </c>
      <c r="AQ3825" s="241" t="str">
        <f t="shared" si="1164"/>
        <v>20251RMB</v>
      </c>
      <c r="AR3825" s="242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  <c r="AU3825" s="22" t="s">
        <v>3240</v>
      </c>
    </row>
    <row r="3826" spans="1:47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3634</v>
      </c>
      <c r="K3826" s="29" t="s">
        <v>3640</v>
      </c>
      <c r="L3826" s="24" t="s">
        <v>67</v>
      </c>
      <c r="M3826" s="13" t="s">
        <v>60</v>
      </c>
      <c r="N3826" s="22">
        <v>1</v>
      </c>
      <c r="O3826" s="22"/>
      <c r="P3826" s="33" t="str">
        <f t="shared" si="1168"/>
        <v>MAIN UNIT</v>
      </c>
      <c r="Q3826" s="22" t="s">
        <v>68</v>
      </c>
      <c r="R3826" s="22" t="s">
        <v>62</v>
      </c>
      <c r="S3826" s="22" t="s">
        <v>50</v>
      </c>
      <c r="T3826" s="22" t="s">
        <v>325</v>
      </c>
      <c r="U3826" s="22" t="s">
        <v>70</v>
      </c>
      <c r="V3826" s="22" t="s">
        <v>1010</v>
      </c>
      <c r="W3826" s="22" t="s">
        <v>64</v>
      </c>
      <c r="X3826" s="104">
        <v>410342.85714285716</v>
      </c>
      <c r="Y3826" s="31" t="str">
        <f t="shared" si="1153"/>
        <v>1.13</v>
      </c>
      <c r="Z3826" s="238">
        <f t="shared" ref="Z3826:Z3889" si="1170">IF(X3826="","",X3826*MAX(O3826,N3826))</f>
        <v>410342.85714285716</v>
      </c>
      <c r="AA3826" s="22">
        <v>1.0640000000000001</v>
      </c>
      <c r="AB3826" s="239">
        <f t="shared" si="1156"/>
        <v>386375.92920353991</v>
      </c>
      <c r="AC3826" s="25">
        <f t="shared" si="1160"/>
        <v>18584.682194690267</v>
      </c>
      <c r="AD3826" s="169">
        <v>4.8099999999999997E-2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16190947.162761064</v>
      </c>
      <c r="AJ3826" s="27">
        <f t="shared" si="1155"/>
        <v>2256328.1660673413</v>
      </c>
      <c r="AK3826" s="240">
        <f t="shared" si="1162"/>
        <v>0.13935739171929745</v>
      </c>
      <c r="AL3826" s="24"/>
      <c r="AM3826" s="24"/>
      <c r="AN3826" s="24"/>
      <c r="AO3826" s="24"/>
      <c r="AP3826" s="165" t="str">
        <f t="shared" si="1163"/>
        <v>20251</v>
      </c>
      <c r="AQ3826" s="241" t="str">
        <f t="shared" si="1164"/>
        <v>20251RMB</v>
      </c>
      <c r="AR3826" s="242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  <c r="AU3826" s="22" t="s">
        <v>3240</v>
      </c>
    </row>
    <row r="3827" spans="1:47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3634</v>
      </c>
      <c r="K3827" s="29" t="s">
        <v>3640</v>
      </c>
      <c r="L3827" s="24" t="s">
        <v>67</v>
      </c>
      <c r="M3827" s="13" t="s">
        <v>60</v>
      </c>
      <c r="N3827" s="22">
        <v>1</v>
      </c>
      <c r="O3827" s="22"/>
      <c r="P3827" s="33" t="str">
        <f t="shared" si="1168"/>
        <v>MAIN UNIT</v>
      </c>
      <c r="Q3827" s="22" t="s">
        <v>68</v>
      </c>
      <c r="R3827" s="22" t="s">
        <v>62</v>
      </c>
      <c r="S3827" s="22" t="s">
        <v>50</v>
      </c>
      <c r="T3827" s="22" t="s">
        <v>325</v>
      </c>
      <c r="U3827" s="22" t="s">
        <v>70</v>
      </c>
      <c r="V3827" s="22" t="s">
        <v>1010</v>
      </c>
      <c r="W3827" s="22" t="s">
        <v>64</v>
      </c>
      <c r="X3827" s="104">
        <v>410342.85714285716</v>
      </c>
      <c r="Y3827" s="31" t="str">
        <f t="shared" si="1153"/>
        <v>1.13</v>
      </c>
      <c r="Z3827" s="238">
        <f t="shared" si="1170"/>
        <v>410342.85714285716</v>
      </c>
      <c r="AA3827" s="22">
        <v>1.0640000000000001</v>
      </c>
      <c r="AB3827" s="239">
        <f t="shared" si="1156"/>
        <v>386375.92920353991</v>
      </c>
      <c r="AC3827" s="25">
        <f t="shared" si="1160"/>
        <v>18584.682194690267</v>
      </c>
      <c r="AD3827" s="169">
        <v>4.8099999999999997E-2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16190947.162761064</v>
      </c>
      <c r="AJ3827" s="27">
        <f t="shared" si="1155"/>
        <v>2256328.1660673413</v>
      </c>
      <c r="AK3827" s="240">
        <f t="shared" si="1162"/>
        <v>0.13935739171929745</v>
      </c>
      <c r="AL3827" s="24"/>
      <c r="AM3827" s="24"/>
      <c r="AN3827" s="24"/>
      <c r="AO3827" s="24"/>
      <c r="AP3827" s="165" t="str">
        <f t="shared" si="1163"/>
        <v>20251</v>
      </c>
      <c r="AQ3827" s="241" t="str">
        <f t="shared" si="1164"/>
        <v>20251RMB</v>
      </c>
      <c r="AR3827" s="242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  <c r="AU3827" s="22" t="s">
        <v>3240</v>
      </c>
    </row>
    <row r="3828" spans="1:47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3634</v>
      </c>
      <c r="K3828" s="29" t="s">
        <v>3640</v>
      </c>
      <c r="L3828" s="24" t="s">
        <v>67</v>
      </c>
      <c r="M3828" s="13" t="s">
        <v>60</v>
      </c>
      <c r="N3828" s="22">
        <v>1</v>
      </c>
      <c r="O3828" s="22"/>
      <c r="P3828" s="33" t="str">
        <f t="shared" si="1168"/>
        <v>MAIN UNIT</v>
      </c>
      <c r="Q3828" s="22" t="s">
        <v>68</v>
      </c>
      <c r="R3828" s="22" t="s">
        <v>62</v>
      </c>
      <c r="S3828" s="22" t="s">
        <v>50</v>
      </c>
      <c r="T3828" s="22" t="s">
        <v>325</v>
      </c>
      <c r="U3828" s="22" t="s">
        <v>70</v>
      </c>
      <c r="V3828" s="22" t="s">
        <v>1010</v>
      </c>
      <c r="W3828" s="22" t="s">
        <v>64</v>
      </c>
      <c r="X3828" s="104">
        <v>410342.85714285716</v>
      </c>
      <c r="Y3828" s="31" t="str">
        <f t="shared" ref="Y3828:Y3891" si="1171">IF(W3828="","",IF(W3828="RMB","1.13", "1"))</f>
        <v>1.13</v>
      </c>
      <c r="Z3828" s="238">
        <f t="shared" si="1170"/>
        <v>410342.85714285716</v>
      </c>
      <c r="AA3828" s="22">
        <v>1.0640000000000001</v>
      </c>
      <c r="AB3828" s="239">
        <f t="shared" si="1156"/>
        <v>386375.92920353991</v>
      </c>
      <c r="AC3828" s="25">
        <f t="shared" si="1160"/>
        <v>18584.682194690267</v>
      </c>
      <c r="AD3828" s="169">
        <v>4.8099999999999997E-2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16190947.162761064</v>
      </c>
      <c r="AJ3828" s="27">
        <f t="shared" si="1155"/>
        <v>2256328.1660673413</v>
      </c>
      <c r="AK3828" s="240">
        <f t="shared" si="1162"/>
        <v>0.13935739171929745</v>
      </c>
      <c r="AL3828" s="24"/>
      <c r="AM3828" s="24"/>
      <c r="AN3828" s="24"/>
      <c r="AO3828" s="24"/>
      <c r="AP3828" s="165" t="str">
        <f t="shared" si="1163"/>
        <v>20251</v>
      </c>
      <c r="AQ3828" s="241" t="str">
        <f t="shared" si="1164"/>
        <v>20251RMB</v>
      </c>
      <c r="AR3828" s="242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  <c r="AU3828" s="22" t="s">
        <v>3240</v>
      </c>
    </row>
    <row r="3829" spans="1:47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3634</v>
      </c>
      <c r="K3829" s="29" t="s">
        <v>3640</v>
      </c>
      <c r="L3829" s="24" t="s">
        <v>67</v>
      </c>
      <c r="M3829" s="13" t="s">
        <v>60</v>
      </c>
      <c r="N3829" s="22">
        <v>1</v>
      </c>
      <c r="O3829" s="22"/>
      <c r="P3829" s="33" t="str">
        <f t="shared" si="1168"/>
        <v>MAIN UNIT</v>
      </c>
      <c r="Q3829" s="22" t="s">
        <v>68</v>
      </c>
      <c r="R3829" s="22" t="s">
        <v>62</v>
      </c>
      <c r="S3829" s="22" t="s">
        <v>50</v>
      </c>
      <c r="T3829" s="22" t="s">
        <v>325</v>
      </c>
      <c r="U3829" s="22" t="s">
        <v>70</v>
      </c>
      <c r="V3829" s="22" t="s">
        <v>1010</v>
      </c>
      <c r="W3829" s="22" t="s">
        <v>64</v>
      </c>
      <c r="X3829" s="104">
        <v>410342.85714285716</v>
      </c>
      <c r="Y3829" s="31" t="str">
        <f t="shared" si="1171"/>
        <v>1.13</v>
      </c>
      <c r="Z3829" s="238">
        <f t="shared" si="1170"/>
        <v>410342.85714285716</v>
      </c>
      <c r="AA3829" s="22">
        <v>1.0640000000000001</v>
      </c>
      <c r="AB3829" s="239">
        <f t="shared" si="1156"/>
        <v>386375.92920353991</v>
      </c>
      <c r="AC3829" s="25">
        <f t="shared" si="1160"/>
        <v>18584.682194690267</v>
      </c>
      <c r="AD3829" s="169">
        <v>4.8099999999999997E-2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16190947.162761064</v>
      </c>
      <c r="AJ3829" s="27">
        <f t="shared" si="1155"/>
        <v>2256328.1660673413</v>
      </c>
      <c r="AK3829" s="240">
        <f t="shared" si="1162"/>
        <v>0.13935739171929745</v>
      </c>
      <c r="AL3829" s="24"/>
      <c r="AM3829" s="24"/>
      <c r="AN3829" s="24"/>
      <c r="AO3829" s="24"/>
      <c r="AP3829" s="165" t="str">
        <f t="shared" si="1163"/>
        <v>20251</v>
      </c>
      <c r="AQ3829" s="241" t="str">
        <f t="shared" si="1164"/>
        <v>20251RMB</v>
      </c>
      <c r="AR3829" s="242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  <c r="AU3829" s="22" t="s">
        <v>3240</v>
      </c>
    </row>
    <row r="3830" spans="1:47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3634</v>
      </c>
      <c r="K3830" s="29" t="s">
        <v>3640</v>
      </c>
      <c r="L3830" s="24" t="s">
        <v>67</v>
      </c>
      <c r="M3830" s="13" t="s">
        <v>60</v>
      </c>
      <c r="N3830" s="22">
        <v>1</v>
      </c>
      <c r="O3830" s="22"/>
      <c r="P3830" s="33" t="str">
        <f t="shared" si="1168"/>
        <v>MAIN UNIT</v>
      </c>
      <c r="Q3830" s="22" t="s">
        <v>68</v>
      </c>
      <c r="R3830" s="22" t="s">
        <v>62</v>
      </c>
      <c r="S3830" s="22" t="s">
        <v>50</v>
      </c>
      <c r="T3830" s="22" t="s">
        <v>325</v>
      </c>
      <c r="U3830" s="22" t="s">
        <v>70</v>
      </c>
      <c r="V3830" s="22" t="s">
        <v>1010</v>
      </c>
      <c r="W3830" s="22" t="s">
        <v>64</v>
      </c>
      <c r="X3830" s="104">
        <v>410342.85714285716</v>
      </c>
      <c r="Y3830" s="31" t="str">
        <f t="shared" si="1171"/>
        <v>1.13</v>
      </c>
      <c r="Z3830" s="238">
        <f t="shared" si="1170"/>
        <v>410342.85714285716</v>
      </c>
      <c r="AA3830" s="22">
        <v>1.0640000000000001</v>
      </c>
      <c r="AB3830" s="239">
        <f t="shared" si="1156"/>
        <v>386375.92920353991</v>
      </c>
      <c r="AC3830" s="25">
        <f t="shared" si="1160"/>
        <v>18584.682194690267</v>
      </c>
      <c r="AD3830" s="169">
        <v>4.8099999999999997E-2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16190947.162761064</v>
      </c>
      <c r="AJ3830" s="27">
        <f t="shared" si="1155"/>
        <v>2256328.1660673413</v>
      </c>
      <c r="AK3830" s="240">
        <f t="shared" si="1162"/>
        <v>0.13935739171929745</v>
      </c>
      <c r="AL3830" s="24"/>
      <c r="AM3830" s="24"/>
      <c r="AN3830" s="24"/>
      <c r="AO3830" s="24"/>
      <c r="AP3830" s="165" t="str">
        <f t="shared" si="1163"/>
        <v>20251</v>
      </c>
      <c r="AQ3830" s="241" t="str">
        <f t="shared" si="1164"/>
        <v>20251RMB</v>
      </c>
      <c r="AR3830" s="242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  <c r="AU3830" s="22" t="s">
        <v>3240</v>
      </c>
    </row>
    <row r="3831" spans="1:47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3634</v>
      </c>
      <c r="K3831" s="29" t="s">
        <v>3640</v>
      </c>
      <c r="L3831" s="24" t="s">
        <v>67</v>
      </c>
      <c r="M3831" s="13" t="s">
        <v>60</v>
      </c>
      <c r="N3831" s="22">
        <v>1</v>
      </c>
      <c r="O3831" s="22"/>
      <c r="P3831" s="33" t="str">
        <f t="shared" si="1168"/>
        <v>MAIN UNIT</v>
      </c>
      <c r="Q3831" s="22" t="s">
        <v>68</v>
      </c>
      <c r="R3831" s="22" t="s">
        <v>62</v>
      </c>
      <c r="S3831" s="22" t="s">
        <v>50</v>
      </c>
      <c r="T3831" s="22" t="s">
        <v>325</v>
      </c>
      <c r="U3831" s="22" t="s">
        <v>70</v>
      </c>
      <c r="V3831" s="22" t="s">
        <v>1010</v>
      </c>
      <c r="W3831" s="22" t="s">
        <v>64</v>
      </c>
      <c r="X3831" s="104">
        <v>410342.85714285716</v>
      </c>
      <c r="Y3831" s="31" t="str">
        <f t="shared" si="1171"/>
        <v>1.13</v>
      </c>
      <c r="Z3831" s="238">
        <f t="shared" si="1170"/>
        <v>410342.85714285716</v>
      </c>
      <c r="AA3831" s="22">
        <v>1.0640000000000001</v>
      </c>
      <c r="AB3831" s="239">
        <f t="shared" si="1156"/>
        <v>386375.92920353991</v>
      </c>
      <c r="AC3831" s="25">
        <f t="shared" si="1160"/>
        <v>18584.682194690267</v>
      </c>
      <c r="AD3831" s="169">
        <v>4.8099999999999997E-2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16190947.162761064</v>
      </c>
      <c r="AJ3831" s="27">
        <f t="shared" si="1155"/>
        <v>2256328.1660673413</v>
      </c>
      <c r="AK3831" s="240">
        <f t="shared" si="1162"/>
        <v>0.13935739171929745</v>
      </c>
      <c r="AL3831" s="24"/>
      <c r="AM3831" s="24"/>
      <c r="AN3831" s="24"/>
      <c r="AO3831" s="24"/>
      <c r="AP3831" s="165" t="str">
        <f t="shared" si="1163"/>
        <v>20251</v>
      </c>
      <c r="AQ3831" s="241" t="str">
        <f t="shared" si="1164"/>
        <v>20251RMB</v>
      </c>
      <c r="AR3831" s="242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  <c r="AU3831" s="22" t="s">
        <v>3240</v>
      </c>
    </row>
    <row r="3832" spans="1:47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3635</v>
      </c>
      <c r="K3832" s="29" t="s">
        <v>1758</v>
      </c>
      <c r="L3832" s="24" t="s">
        <v>67</v>
      </c>
      <c r="M3832" s="13" t="s">
        <v>60</v>
      </c>
      <c r="N3832" s="22">
        <v>1</v>
      </c>
      <c r="O3832" s="22"/>
      <c r="P3832" s="33" t="str">
        <f t="shared" si="1168"/>
        <v>MAIN UNIT</v>
      </c>
      <c r="Q3832" s="22" t="s">
        <v>61</v>
      </c>
      <c r="R3832" s="22" t="s">
        <v>62</v>
      </c>
      <c r="S3832" s="22" t="s">
        <v>50</v>
      </c>
      <c r="T3832" s="22" t="s">
        <v>101</v>
      </c>
      <c r="U3832" s="22" t="s">
        <v>70</v>
      </c>
      <c r="V3832" s="22" t="s">
        <v>102</v>
      </c>
      <c r="W3832" s="22" t="s">
        <v>64</v>
      </c>
      <c r="X3832" s="104">
        <v>600000</v>
      </c>
      <c r="Y3832" s="31" t="str">
        <f t="shared" si="1171"/>
        <v>1.13</v>
      </c>
      <c r="Z3832" s="238">
        <f t="shared" si="1170"/>
        <v>600000</v>
      </c>
      <c r="AA3832" s="22">
        <v>1.0760000000000001</v>
      </c>
      <c r="AB3832" s="239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15965524.256637167</v>
      </c>
      <c r="AJ3832" s="27">
        <f t="shared" si="1155"/>
        <v>2480116.5996584073</v>
      </c>
      <c r="AK3832" s="240">
        <f t="shared" si="1162"/>
        <v>0.15534200817911609</v>
      </c>
      <c r="AL3832" s="24"/>
      <c r="AM3832" s="24"/>
      <c r="AN3832" s="24"/>
      <c r="AO3832" s="24"/>
      <c r="AP3832" s="165" t="str">
        <f t="shared" si="1163"/>
        <v>202412</v>
      </c>
      <c r="AQ3832" s="241" t="str">
        <f t="shared" si="1164"/>
        <v>202412RMB</v>
      </c>
      <c r="AR3832" s="242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  <c r="AU3832" s="22" t="s">
        <v>3240</v>
      </c>
    </row>
    <row r="3833" spans="1:47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3</v>
      </c>
      <c r="H3833" s="29"/>
      <c r="I3833" s="93" t="str">
        <f t="shared" si="1159"/>
        <v>Q4</v>
      </c>
      <c r="J3833" s="188" t="s">
        <v>3636</v>
      </c>
      <c r="K3833" s="248" t="s">
        <v>3131</v>
      </c>
      <c r="L3833" s="24" t="s">
        <v>67</v>
      </c>
      <c r="M3833" s="13" t="s">
        <v>60</v>
      </c>
      <c r="N3833" s="22">
        <v>1</v>
      </c>
      <c r="O3833" s="22"/>
      <c r="P3833" s="33" t="str">
        <f t="shared" si="1168"/>
        <v>MAIN UNIT</v>
      </c>
      <c r="Q3833" s="22" t="s">
        <v>61</v>
      </c>
      <c r="R3833" s="22" t="s">
        <v>62</v>
      </c>
      <c r="S3833" s="22" t="s">
        <v>50</v>
      </c>
      <c r="T3833" s="22" t="s">
        <v>88</v>
      </c>
      <c r="U3833" s="22" t="s">
        <v>70</v>
      </c>
      <c r="V3833" s="22" t="s">
        <v>1010</v>
      </c>
      <c r="W3833" s="22" t="s">
        <v>64</v>
      </c>
      <c r="X3833" s="104">
        <v>620000</v>
      </c>
      <c r="Y3833" s="31" t="str">
        <f t="shared" si="1171"/>
        <v>1.13</v>
      </c>
      <c r="Z3833" s="238">
        <f t="shared" si="1170"/>
        <v>620000</v>
      </c>
      <c r="AA3833" s="22">
        <v>1.0669999999999999</v>
      </c>
      <c r="AB3833" s="239">
        <f t="shared" si="1156"/>
        <v>585433.62831858417</v>
      </c>
      <c r="AC3833" s="25">
        <f t="shared" si="1160"/>
        <v>70252.035398230102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16976608.654867265</v>
      </c>
      <c r="AJ3833" s="27">
        <f t="shared" si="1155"/>
        <v>2037193.0385840707</v>
      </c>
      <c r="AK3833" s="240">
        <f t="shared" si="1162"/>
        <v>0.11999999999999994</v>
      </c>
      <c r="AL3833" s="24"/>
      <c r="AM3833" s="24"/>
      <c r="AN3833" s="24"/>
      <c r="AO3833" s="24"/>
      <c r="AP3833" s="165" t="str">
        <f t="shared" si="1163"/>
        <v>20253</v>
      </c>
      <c r="AQ3833" s="241" t="str">
        <f t="shared" si="1164"/>
        <v>20253RMB</v>
      </c>
      <c r="AR3833" s="242" t="str">
        <f t="shared" si="1165"/>
        <v>YAMAHA_Mounter</v>
      </c>
      <c r="AS3833" s="22">
        <f t="shared" si="1166"/>
        <v>3</v>
      </c>
      <c r="AT3833" s="24" t="str">
        <f t="shared" si="1167"/>
        <v>0-3 months</v>
      </c>
      <c r="AU3833" s="22" t="s">
        <v>3240</v>
      </c>
    </row>
    <row r="3834" spans="1:47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25/26</v>
      </c>
      <c r="F3834" s="23">
        <v>2025</v>
      </c>
      <c r="G3834" s="23">
        <v>4</v>
      </c>
      <c r="H3834" s="29"/>
      <c r="I3834" s="93" t="str">
        <f t="shared" si="1159"/>
        <v>Q1</v>
      </c>
      <c r="J3834" s="188" t="s">
        <v>3637</v>
      </c>
      <c r="K3834" s="29" t="s">
        <v>3641</v>
      </c>
      <c r="L3834" s="24" t="s">
        <v>92</v>
      </c>
      <c r="M3834" s="13" t="s">
        <v>60</v>
      </c>
      <c r="N3834" s="22">
        <v>1</v>
      </c>
      <c r="O3834" s="22"/>
      <c r="P3834" s="33" t="str">
        <f t="shared" si="1168"/>
        <v>MAIN UNIT</v>
      </c>
      <c r="Q3834" s="22" t="s">
        <v>68</v>
      </c>
      <c r="R3834" s="22" t="s">
        <v>62</v>
      </c>
      <c r="S3834" s="22" t="s">
        <v>50</v>
      </c>
      <c r="T3834" s="22" t="s">
        <v>88</v>
      </c>
      <c r="U3834" s="22" t="s">
        <v>70</v>
      </c>
      <c r="V3834" s="22" t="s">
        <v>1400</v>
      </c>
      <c r="W3834" s="22" t="s">
        <v>64</v>
      </c>
      <c r="X3834" s="104">
        <v>765000</v>
      </c>
      <c r="Y3834" s="31" t="str">
        <f t="shared" si="1171"/>
        <v>1.13</v>
      </c>
      <c r="Z3834" s="238">
        <f t="shared" si="1170"/>
        <v>765000</v>
      </c>
      <c r="AA3834" s="22">
        <v>1.0669999999999999</v>
      </c>
      <c r="AB3834" s="239">
        <f t="shared" si="1156"/>
        <v>722349.55752212391</v>
      </c>
      <c r="AC3834" s="25">
        <f t="shared" si="1160"/>
        <v>86681.946902654861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30253303.159292053</v>
      </c>
      <c r="AJ3834" s="27">
        <f t="shared" si="1155"/>
        <v>3630396.3791150413</v>
      </c>
      <c r="AK3834" s="240">
        <f t="shared" si="1162"/>
        <v>0.11999999999999983</v>
      </c>
      <c r="AL3834" s="24"/>
      <c r="AM3834" s="24"/>
      <c r="AN3834" s="24"/>
      <c r="AO3834" s="24"/>
      <c r="AP3834" s="165" t="str">
        <f t="shared" si="1163"/>
        <v>20254</v>
      </c>
      <c r="AQ3834" s="241" t="str">
        <f t="shared" si="1164"/>
        <v>20254RMB</v>
      </c>
      <c r="AR3834" s="242" t="str">
        <f t="shared" si="1165"/>
        <v>YAMAHA_Mounter</v>
      </c>
      <c r="AS3834" s="22">
        <f t="shared" si="1166"/>
        <v>4</v>
      </c>
      <c r="AT3834" s="24" t="str">
        <f t="shared" si="1167"/>
        <v>4-6 months</v>
      </c>
      <c r="AU3834" s="22" t="s">
        <v>3240</v>
      </c>
    </row>
    <row r="3835" spans="1:47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25/26</v>
      </c>
      <c r="F3835" s="23">
        <v>2025</v>
      </c>
      <c r="G3835" s="23">
        <v>4</v>
      </c>
      <c r="H3835" s="29"/>
      <c r="I3835" s="93" t="str">
        <f t="shared" si="1159"/>
        <v>Q1</v>
      </c>
      <c r="J3835" s="188" t="s">
        <v>3637</v>
      </c>
      <c r="K3835" s="29" t="s">
        <v>3641</v>
      </c>
      <c r="L3835" s="24" t="s">
        <v>67</v>
      </c>
      <c r="M3835" s="13" t="s">
        <v>60</v>
      </c>
      <c r="N3835" s="22">
        <v>1</v>
      </c>
      <c r="O3835" s="22"/>
      <c r="P3835" s="33" t="str">
        <f t="shared" si="1168"/>
        <v>MAIN UNIT</v>
      </c>
      <c r="Q3835" s="22" t="s">
        <v>68</v>
      </c>
      <c r="R3835" s="22" t="s">
        <v>62</v>
      </c>
      <c r="S3835" s="22" t="s">
        <v>50</v>
      </c>
      <c r="T3835" s="22" t="s">
        <v>88</v>
      </c>
      <c r="U3835" s="22" t="s">
        <v>70</v>
      </c>
      <c r="V3835" s="22" t="s">
        <v>1400</v>
      </c>
      <c r="W3835" s="22" t="s">
        <v>64</v>
      </c>
      <c r="X3835" s="104">
        <v>765000</v>
      </c>
      <c r="Y3835" s="31" t="str">
        <f t="shared" si="1171"/>
        <v>1.13</v>
      </c>
      <c r="Z3835" s="238">
        <f t="shared" si="1170"/>
        <v>765000</v>
      </c>
      <c r="AA3835" s="22">
        <v>1.0669999999999999</v>
      </c>
      <c r="AB3835" s="239">
        <f t="shared" si="1156"/>
        <v>722349.55752212391</v>
      </c>
      <c r="AC3835" s="25">
        <f t="shared" si="1160"/>
        <v>86681.946902654861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30253303.159292053</v>
      </c>
      <c r="AJ3835" s="27">
        <f t="shared" si="1155"/>
        <v>3630396.3791150413</v>
      </c>
      <c r="AK3835" s="240">
        <f t="shared" si="1162"/>
        <v>0.11999999999999983</v>
      </c>
      <c r="AL3835" s="24"/>
      <c r="AM3835" s="24"/>
      <c r="AN3835" s="24"/>
      <c r="AO3835" s="24"/>
      <c r="AP3835" s="165" t="str">
        <f t="shared" si="1163"/>
        <v>20254</v>
      </c>
      <c r="AQ3835" s="241" t="str">
        <f t="shared" si="1164"/>
        <v>20254RMB</v>
      </c>
      <c r="AR3835" s="242" t="str">
        <f t="shared" si="1165"/>
        <v>YAMAHA_Mounter</v>
      </c>
      <c r="AS3835" s="22">
        <f t="shared" si="1166"/>
        <v>4</v>
      </c>
      <c r="AT3835" s="24" t="str">
        <f t="shared" si="1167"/>
        <v>4-6 months</v>
      </c>
      <c r="AU3835" s="22" t="s">
        <v>3240</v>
      </c>
    </row>
    <row r="3836" spans="1:47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3638</v>
      </c>
      <c r="K3836" s="29" t="s">
        <v>1555</v>
      </c>
      <c r="L3836" s="24" t="s">
        <v>92</v>
      </c>
      <c r="M3836" s="13" t="s">
        <v>60</v>
      </c>
      <c r="N3836" s="22">
        <v>1</v>
      </c>
      <c r="O3836" s="22"/>
      <c r="P3836" s="33" t="str">
        <f t="shared" si="1168"/>
        <v>MAIN UNIT</v>
      </c>
      <c r="Q3836" s="22" t="s">
        <v>61</v>
      </c>
      <c r="R3836" s="22" t="s">
        <v>62</v>
      </c>
      <c r="S3836" s="22" t="s">
        <v>50</v>
      </c>
      <c r="T3836" s="22" t="s">
        <v>88</v>
      </c>
      <c r="U3836" s="22" t="s">
        <v>70</v>
      </c>
      <c r="V3836" s="22" t="s">
        <v>1400</v>
      </c>
      <c r="W3836" s="22" t="s">
        <v>64</v>
      </c>
      <c r="X3836" s="104">
        <v>650000</v>
      </c>
      <c r="Y3836" s="31" t="str">
        <f t="shared" si="1171"/>
        <v>1.13</v>
      </c>
      <c r="Z3836" s="238">
        <f t="shared" si="1170"/>
        <v>650000</v>
      </c>
      <c r="AA3836" s="22">
        <v>1.0760000000000001</v>
      </c>
      <c r="AB3836" s="239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15965524.256637167</v>
      </c>
      <c r="AJ3836" s="27">
        <f t="shared" si="1155"/>
        <v>2480116.5996584073</v>
      </c>
      <c r="AK3836" s="240">
        <f t="shared" si="1162"/>
        <v>0.15534200817911609</v>
      </c>
      <c r="AL3836" s="24"/>
      <c r="AM3836" s="24"/>
      <c r="AN3836" s="24"/>
      <c r="AO3836" s="24"/>
      <c r="AP3836" s="165" t="str">
        <f t="shared" si="1163"/>
        <v>202412</v>
      </c>
      <c r="AQ3836" s="241" t="str">
        <f t="shared" si="1164"/>
        <v>202412RMB</v>
      </c>
      <c r="AR3836" s="242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  <c r="AU3836" s="22" t="s">
        <v>3240</v>
      </c>
    </row>
    <row r="3837" spans="1:47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3639</v>
      </c>
      <c r="K3837" s="29" t="s">
        <v>3642</v>
      </c>
      <c r="L3837" s="24" t="s">
        <v>3037</v>
      </c>
      <c r="M3837" s="13" t="s">
        <v>2054</v>
      </c>
      <c r="N3837" s="22">
        <v>1</v>
      </c>
      <c r="O3837" s="22"/>
      <c r="P3837" s="33" t="str">
        <f t="shared" si="1168"/>
        <v>MAIN UNIT</v>
      </c>
      <c r="Q3837" s="22" t="s">
        <v>68</v>
      </c>
      <c r="R3837" s="22" t="s">
        <v>2055</v>
      </c>
      <c r="S3837" s="22" t="s">
        <v>50</v>
      </c>
      <c r="T3837" s="22" t="s">
        <v>69</v>
      </c>
      <c r="U3837" s="22" t="s">
        <v>70</v>
      </c>
      <c r="V3837" s="22" t="s">
        <v>71</v>
      </c>
      <c r="W3837" s="22" t="s">
        <v>64</v>
      </c>
      <c r="X3837" s="104">
        <v>62508.78</v>
      </c>
      <c r="Y3837" s="31" t="str">
        <f t="shared" si="1171"/>
        <v>1.13</v>
      </c>
      <c r="Z3837" s="238">
        <f t="shared" si="1170"/>
        <v>62508.78</v>
      </c>
      <c r="AA3837" s="22">
        <v>1.0640000000000001</v>
      </c>
      <c r="AB3837" s="239">
        <f t="shared" si="1156"/>
        <v>58857.82470796461</v>
      </c>
      <c r="AC3837" s="25">
        <f t="shared" si="1160"/>
        <v>11406.646428403541</v>
      </c>
      <c r="AD3837" s="245">
        <v>0.1938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16190947.162761064</v>
      </c>
      <c r="AJ3837" s="27">
        <f t="shared" si="1155"/>
        <v>2256328.1660673413</v>
      </c>
      <c r="AK3837" s="240">
        <f t="shared" si="1162"/>
        <v>0.13935739171929745</v>
      </c>
      <c r="AL3837" s="24"/>
      <c r="AM3837" s="24"/>
      <c r="AN3837" s="24"/>
      <c r="AO3837" s="24"/>
      <c r="AP3837" s="165" t="str">
        <f t="shared" si="1163"/>
        <v>20251</v>
      </c>
      <c r="AQ3837" s="241" t="str">
        <f t="shared" si="1164"/>
        <v>20251RMB</v>
      </c>
      <c r="AR3837" s="242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  <c r="AU3837" s="22" t="s">
        <v>3240</v>
      </c>
    </row>
    <row r="3838" spans="1:47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3644</v>
      </c>
      <c r="K3838" s="29" t="s">
        <v>3645</v>
      </c>
      <c r="L3838" s="24" t="s">
        <v>67</v>
      </c>
      <c r="M3838" s="13" t="s">
        <v>60</v>
      </c>
      <c r="N3838" s="22">
        <v>1</v>
      </c>
      <c r="O3838" s="22"/>
      <c r="P3838" s="33" t="str">
        <f t="shared" si="1168"/>
        <v>MAIN UNIT</v>
      </c>
      <c r="Q3838" s="22" t="s">
        <v>61</v>
      </c>
      <c r="R3838" s="22" t="s">
        <v>62</v>
      </c>
      <c r="S3838" s="22" t="s">
        <v>50</v>
      </c>
      <c r="T3838" s="22" t="s">
        <v>88</v>
      </c>
      <c r="U3838" s="22" t="s">
        <v>70</v>
      </c>
      <c r="V3838" s="22" t="s">
        <v>102</v>
      </c>
      <c r="W3838" s="22" t="s">
        <v>64</v>
      </c>
      <c r="X3838" s="104">
        <v>490000</v>
      </c>
      <c r="Y3838" s="31" t="str">
        <f t="shared" si="1171"/>
        <v>1.13</v>
      </c>
      <c r="Z3838" s="238">
        <f t="shared" si="1170"/>
        <v>490000</v>
      </c>
      <c r="AA3838" s="22">
        <v>1.0760000000000001</v>
      </c>
      <c r="AB3838" s="239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15965524.256637167</v>
      </c>
      <c r="AJ3838" s="27">
        <f t="shared" si="1155"/>
        <v>2480116.5996584073</v>
      </c>
      <c r="AK3838" s="240">
        <f t="shared" si="1162"/>
        <v>0.15534200817911609</v>
      </c>
      <c r="AL3838" s="24"/>
      <c r="AM3838" s="24"/>
      <c r="AN3838" s="24"/>
      <c r="AO3838" s="24"/>
      <c r="AP3838" s="165" t="str">
        <f t="shared" si="1163"/>
        <v>202412</v>
      </c>
      <c r="AQ3838" s="241" t="str">
        <f t="shared" si="1164"/>
        <v>202412RMB</v>
      </c>
      <c r="AR3838" s="242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  <c r="AU3838" s="22" t="s">
        <v>3240</v>
      </c>
    </row>
    <row r="3839" spans="1:47">
      <c r="A3839" s="33" t="str">
        <f t="shared" si="1158"/>
        <v>FY 24/25</v>
      </c>
      <c r="B3839" s="23">
        <v>2025</v>
      </c>
      <c r="C3839" s="23">
        <v>1</v>
      </c>
      <c r="D3839" s="33" t="str">
        <f t="shared" si="1169"/>
        <v>Q4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3672</v>
      </c>
      <c r="K3839" s="29" t="s">
        <v>3647</v>
      </c>
      <c r="L3839" s="24" t="s">
        <v>92</v>
      </c>
      <c r="M3839" s="13" t="s">
        <v>60</v>
      </c>
      <c r="N3839" s="22">
        <v>1</v>
      </c>
      <c r="O3839" s="22"/>
      <c r="P3839" s="33" t="str">
        <f t="shared" si="1168"/>
        <v>MAIN UNIT</v>
      </c>
      <c r="Q3839" s="22" t="s">
        <v>61</v>
      </c>
      <c r="R3839" s="22" t="s">
        <v>62</v>
      </c>
      <c r="S3839" s="22" t="s">
        <v>49</v>
      </c>
      <c r="T3839" s="22" t="s">
        <v>78</v>
      </c>
      <c r="U3839" s="22" t="s">
        <v>78</v>
      </c>
      <c r="V3839" s="22" t="s">
        <v>1407</v>
      </c>
      <c r="W3839" s="22" t="s">
        <v>64</v>
      </c>
      <c r="X3839" s="104">
        <v>1100000</v>
      </c>
      <c r="Y3839" s="31" t="str">
        <f t="shared" si="1171"/>
        <v>1.13</v>
      </c>
      <c r="Z3839" s="238">
        <f t="shared" si="1170"/>
        <v>1100000</v>
      </c>
      <c r="AA3839" s="22">
        <v>1.0640000000000001</v>
      </c>
      <c r="AB3839" s="239">
        <f t="shared" si="1156"/>
        <v>1035752.2123893807</v>
      </c>
      <c r="AC3839" s="25">
        <f t="shared" si="1160"/>
        <v>139826.54867256639</v>
      </c>
      <c r="AD3839" s="169">
        <v>0.13500000000000001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16190947.162761064</v>
      </c>
      <c r="AJ3839" s="27">
        <f t="shared" si="1155"/>
        <v>2256328.1660673413</v>
      </c>
      <c r="AK3839" s="240">
        <f t="shared" si="1162"/>
        <v>0.13935739171929745</v>
      </c>
      <c r="AL3839" s="24"/>
      <c r="AM3839" s="24"/>
      <c r="AN3839" s="24"/>
      <c r="AO3839" s="24"/>
      <c r="AP3839" s="165" t="str">
        <f t="shared" si="1163"/>
        <v>20251</v>
      </c>
      <c r="AQ3839" s="241" t="str">
        <f t="shared" si="1164"/>
        <v>20251RMB</v>
      </c>
      <c r="AR3839" s="242" t="str">
        <f t="shared" si="1165"/>
        <v>YAMAHA_Mounter</v>
      </c>
      <c r="AS3839" s="22">
        <f t="shared" si="1166"/>
        <v>0</v>
      </c>
      <c r="AT3839" s="24" t="str">
        <f t="shared" si="1167"/>
        <v>0-3 months</v>
      </c>
      <c r="AU3839" s="22" t="s">
        <v>3757</v>
      </c>
    </row>
    <row r="3840" spans="1:47">
      <c r="A3840" s="33" t="str">
        <f t="shared" si="1158"/>
        <v>FY 24/25</v>
      </c>
      <c r="B3840" s="23">
        <v>2025</v>
      </c>
      <c r="C3840" s="23">
        <v>1</v>
      </c>
      <c r="D3840" s="33" t="str">
        <f t="shared" si="1169"/>
        <v>Q4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3672</v>
      </c>
      <c r="K3840" s="29" t="s">
        <v>3647</v>
      </c>
      <c r="L3840" s="24" t="s">
        <v>67</v>
      </c>
      <c r="M3840" s="13" t="s">
        <v>60</v>
      </c>
      <c r="N3840" s="22">
        <v>1</v>
      </c>
      <c r="O3840" s="22"/>
      <c r="P3840" s="33" t="str">
        <f t="shared" si="1168"/>
        <v>MAIN UNIT</v>
      </c>
      <c r="Q3840" s="22" t="s">
        <v>61</v>
      </c>
      <c r="R3840" s="22" t="s">
        <v>62</v>
      </c>
      <c r="S3840" s="22" t="s">
        <v>49</v>
      </c>
      <c r="T3840" s="22" t="s">
        <v>78</v>
      </c>
      <c r="U3840" s="22" t="s">
        <v>78</v>
      </c>
      <c r="V3840" s="22" t="s">
        <v>1407</v>
      </c>
      <c r="W3840" s="22" t="s">
        <v>64</v>
      </c>
      <c r="X3840" s="104">
        <v>639000</v>
      </c>
      <c r="Y3840" s="31" t="str">
        <f t="shared" si="1171"/>
        <v>1.13</v>
      </c>
      <c r="Z3840" s="238">
        <f t="shared" si="1170"/>
        <v>639000</v>
      </c>
      <c r="AA3840" s="22">
        <v>1.0640000000000001</v>
      </c>
      <c r="AB3840" s="239">
        <f t="shared" si="1156"/>
        <v>601677.8761061948</v>
      </c>
      <c r="AC3840" s="25">
        <f t="shared" si="1160"/>
        <v>81226.513274336306</v>
      </c>
      <c r="AD3840" s="169">
        <v>0.13500000000000001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16190947.162761064</v>
      </c>
      <c r="AJ3840" s="27">
        <f t="shared" si="1155"/>
        <v>2256328.1660673413</v>
      </c>
      <c r="AK3840" s="240">
        <f t="shared" si="1162"/>
        <v>0.13935739171929745</v>
      </c>
      <c r="AL3840" s="24"/>
      <c r="AM3840" s="24"/>
      <c r="AN3840" s="24"/>
      <c r="AO3840" s="24"/>
      <c r="AP3840" s="165" t="str">
        <f t="shared" si="1163"/>
        <v>20251</v>
      </c>
      <c r="AQ3840" s="241" t="str">
        <f t="shared" si="1164"/>
        <v>20251RMB</v>
      </c>
      <c r="AR3840" s="242" t="str">
        <f t="shared" si="1165"/>
        <v>YAMAHA_Mounter</v>
      </c>
      <c r="AS3840" s="22">
        <f t="shared" si="1166"/>
        <v>0</v>
      </c>
      <c r="AT3840" s="24" t="str">
        <f t="shared" si="1167"/>
        <v>0-3 months</v>
      </c>
      <c r="AU3840" s="22" t="s">
        <v>3757</v>
      </c>
    </row>
    <row r="3841" spans="1:47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3648</v>
      </c>
      <c r="K3841" s="29" t="s">
        <v>1314</v>
      </c>
      <c r="L3841" s="24" t="s">
        <v>67</v>
      </c>
      <c r="M3841" s="13" t="s">
        <v>60</v>
      </c>
      <c r="N3841" s="22">
        <v>1</v>
      </c>
      <c r="O3841" s="22"/>
      <c r="P3841" s="33" t="str">
        <f t="shared" si="1168"/>
        <v>MAIN UNIT</v>
      </c>
      <c r="Q3841" s="22" t="s">
        <v>61</v>
      </c>
      <c r="R3841" s="22" t="s">
        <v>62</v>
      </c>
      <c r="S3841" s="22" t="s">
        <v>49</v>
      </c>
      <c r="T3841" s="22" t="s">
        <v>78</v>
      </c>
      <c r="U3841" s="22" t="s">
        <v>1071</v>
      </c>
      <c r="V3841" s="22" t="s">
        <v>80</v>
      </c>
      <c r="W3841" s="22" t="s">
        <v>901</v>
      </c>
      <c r="X3841" s="104">
        <v>60000</v>
      </c>
      <c r="Y3841" s="31" t="str">
        <f t="shared" si="1171"/>
        <v>1</v>
      </c>
      <c r="Z3841" s="238">
        <f t="shared" si="1170"/>
        <v>60000</v>
      </c>
      <c r="AA3841" s="22">
        <v>7.8</v>
      </c>
      <c r="AB3841" s="239">
        <f t="shared" si="1156"/>
        <v>468000</v>
      </c>
      <c r="AC3841" s="25">
        <f t="shared" si="1160"/>
        <v>123645.59999999999</v>
      </c>
      <c r="AD3841" s="170">
        <v>0.26419999999999999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30691842.970796466</v>
      </c>
      <c r="AJ3841" s="27">
        <f t="shared" si="1155"/>
        <v>4088324.205777524</v>
      </c>
      <c r="AK3841" s="240">
        <f t="shared" si="1162"/>
        <v>0.1332055624573473</v>
      </c>
      <c r="AL3841" s="24"/>
      <c r="AM3841" s="24"/>
      <c r="AN3841" s="24"/>
      <c r="AO3841" s="24"/>
      <c r="AP3841" s="165" t="str">
        <f t="shared" si="1163"/>
        <v>20252</v>
      </c>
      <c r="AQ3841" s="241" t="str">
        <f t="shared" si="1164"/>
        <v>20252USD</v>
      </c>
      <c r="AR3841" s="242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  <c r="AU3841" s="22" t="s">
        <v>3752</v>
      </c>
    </row>
    <row r="3842" spans="1:47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3648</v>
      </c>
      <c r="K3842" s="29" t="s">
        <v>1314</v>
      </c>
      <c r="L3842" s="24" t="s">
        <v>67</v>
      </c>
      <c r="M3842" s="13" t="s">
        <v>60</v>
      </c>
      <c r="N3842" s="22">
        <v>1</v>
      </c>
      <c r="O3842" s="22"/>
      <c r="P3842" s="33" t="str">
        <f t="shared" si="1168"/>
        <v>MAIN UNIT</v>
      </c>
      <c r="Q3842" s="22" t="s">
        <v>61</v>
      </c>
      <c r="R3842" s="22" t="s">
        <v>62</v>
      </c>
      <c r="S3842" s="22" t="s">
        <v>49</v>
      </c>
      <c r="T3842" s="22" t="s">
        <v>78</v>
      </c>
      <c r="U3842" s="22" t="s">
        <v>1071</v>
      </c>
      <c r="V3842" s="22" t="s">
        <v>80</v>
      </c>
      <c r="W3842" s="22" t="s">
        <v>901</v>
      </c>
      <c r="X3842" s="104">
        <v>60000</v>
      </c>
      <c r="Y3842" s="31" t="str">
        <f t="shared" si="1171"/>
        <v>1</v>
      </c>
      <c r="Z3842" s="238">
        <f t="shared" si="1170"/>
        <v>60000</v>
      </c>
      <c r="AA3842" s="22">
        <v>7.8</v>
      </c>
      <c r="AB3842" s="239">
        <f t="shared" si="1156"/>
        <v>468000</v>
      </c>
      <c r="AC3842" s="25">
        <f t="shared" si="1160"/>
        <v>123645.59999999999</v>
      </c>
      <c r="AD3842" s="170">
        <v>0.26419999999999999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30691842.970796466</v>
      </c>
      <c r="AJ3842" s="27">
        <f t="shared" ref="AJ3842:AJ3905" si="1173">IF(P3842="C66 SERVICE","",SUMIFS(AC:AC,F:F,F3842,G:G,G3842,E:E,E3842))</f>
        <v>4088324.205777524</v>
      </c>
      <c r="AK3842" s="240">
        <f t="shared" si="1162"/>
        <v>0.1332055624573473</v>
      </c>
      <c r="AL3842" s="24"/>
      <c r="AM3842" s="24"/>
      <c r="AN3842" s="24"/>
      <c r="AO3842" s="24"/>
      <c r="AP3842" s="165" t="str">
        <f t="shared" si="1163"/>
        <v>20252</v>
      </c>
      <c r="AQ3842" s="241" t="str">
        <f t="shared" si="1164"/>
        <v>20252USD</v>
      </c>
      <c r="AR3842" s="242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  <c r="AU3842" s="22" t="s">
        <v>3752</v>
      </c>
    </row>
    <row r="3843" spans="1:47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1</v>
      </c>
      <c r="H3843" s="29"/>
      <c r="I3843" s="93" t="str">
        <f t="shared" si="1159"/>
        <v>Q4</v>
      </c>
      <c r="J3843" s="188" t="s">
        <v>3649</v>
      </c>
      <c r="K3843" s="29" t="s">
        <v>3650</v>
      </c>
      <c r="L3843" s="24" t="s">
        <v>67</v>
      </c>
      <c r="M3843" s="13" t="s">
        <v>60</v>
      </c>
      <c r="N3843" s="22">
        <v>1</v>
      </c>
      <c r="O3843" s="22"/>
      <c r="P3843" s="33" t="str">
        <f t="shared" si="1168"/>
        <v>MAIN UNIT</v>
      </c>
      <c r="Q3843" s="22" t="s">
        <v>68</v>
      </c>
      <c r="R3843" s="22" t="s">
        <v>62</v>
      </c>
      <c r="S3843" s="22" t="s">
        <v>49</v>
      </c>
      <c r="T3843" s="22" t="s">
        <v>78</v>
      </c>
      <c r="U3843" s="22" t="s">
        <v>78</v>
      </c>
      <c r="V3843" s="22" t="s">
        <v>126</v>
      </c>
      <c r="W3843" s="22" t="s">
        <v>109</v>
      </c>
      <c r="X3843" s="104">
        <v>8700000</v>
      </c>
      <c r="Y3843" s="31" t="str">
        <f t="shared" si="1171"/>
        <v>1</v>
      </c>
      <c r="Z3843" s="238">
        <f t="shared" si="1170"/>
        <v>8700000</v>
      </c>
      <c r="AA3843" s="22">
        <v>5.0599999999999999E-2</v>
      </c>
      <c r="AB3843" s="239">
        <f t="shared" si="1156"/>
        <v>440220</v>
      </c>
      <c r="AC3843" s="25">
        <f t="shared" si="1160"/>
        <v>45650.813999999998</v>
      </c>
      <c r="AD3843" s="169">
        <v>0.1037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16190947.162761064</v>
      </c>
      <c r="AJ3843" s="27">
        <f t="shared" si="1173"/>
        <v>2256328.1660673413</v>
      </c>
      <c r="AK3843" s="240">
        <f t="shared" si="1162"/>
        <v>0.13935739171929745</v>
      </c>
      <c r="AL3843" s="24"/>
      <c r="AM3843" s="24"/>
      <c r="AN3843" s="24"/>
      <c r="AO3843" s="24"/>
      <c r="AP3843" s="165" t="str">
        <f t="shared" si="1163"/>
        <v>20251</v>
      </c>
      <c r="AQ3843" s="241" t="str">
        <f t="shared" si="1164"/>
        <v>20251JPY</v>
      </c>
      <c r="AR3843" s="242" t="str">
        <f t="shared" si="1165"/>
        <v>YAMAHA_Mounter</v>
      </c>
      <c r="AS3843" s="22">
        <f t="shared" si="1166"/>
        <v>1</v>
      </c>
      <c r="AT3843" s="24" t="str">
        <f t="shared" si="1167"/>
        <v>0-3 months</v>
      </c>
      <c r="AU3843" s="22" t="s">
        <v>3751</v>
      </c>
    </row>
    <row r="3844" spans="1:47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3651</v>
      </c>
      <c r="K3844" s="29" t="s">
        <v>579</v>
      </c>
      <c r="L3844" s="24" t="s">
        <v>3652</v>
      </c>
      <c r="M3844" s="13" t="s">
        <v>2607</v>
      </c>
      <c r="N3844" s="22">
        <v>1</v>
      </c>
      <c r="O3844" s="22"/>
      <c r="P3844" s="33" t="str">
        <f t="shared" si="1168"/>
        <v>MAIN UNIT</v>
      </c>
      <c r="Q3844" s="22" t="s">
        <v>61</v>
      </c>
      <c r="R3844" s="22" t="s">
        <v>2055</v>
      </c>
      <c r="S3844" s="22" t="s">
        <v>50</v>
      </c>
      <c r="T3844" s="22" t="s">
        <v>101</v>
      </c>
      <c r="U3844" s="22" t="s">
        <v>70</v>
      </c>
      <c r="V3844" s="22" t="s">
        <v>102</v>
      </c>
      <c r="W3844" s="22" t="s">
        <v>64</v>
      </c>
      <c r="X3844" s="104">
        <v>518500</v>
      </c>
      <c r="Y3844" s="31" t="str">
        <f t="shared" si="1171"/>
        <v>1.13</v>
      </c>
      <c r="Z3844" s="238">
        <f t="shared" si="1170"/>
        <v>518500</v>
      </c>
      <c r="AA3844" s="22">
        <v>1.073</v>
      </c>
      <c r="AB3844" s="239">
        <f t="shared" si="1156"/>
        <v>492345.57522123895</v>
      </c>
      <c r="AC3844" s="25">
        <f t="shared" si="1160"/>
        <v>49973.075884955753</v>
      </c>
      <c r="AD3844" s="170">
        <v>0.10150000000000001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30691842.970796466</v>
      </c>
      <c r="AJ3844" s="27">
        <f t="shared" si="1173"/>
        <v>4088324.205777524</v>
      </c>
      <c r="AK3844" s="240">
        <f t="shared" si="1162"/>
        <v>0.1332055624573473</v>
      </c>
      <c r="AL3844" s="24"/>
      <c r="AM3844" s="24"/>
      <c r="AN3844" s="24"/>
      <c r="AO3844" s="24"/>
      <c r="AP3844" s="165" t="str">
        <f t="shared" si="1163"/>
        <v>20252</v>
      </c>
      <c r="AQ3844" s="241" t="str">
        <f t="shared" si="1164"/>
        <v>20252RMB</v>
      </c>
      <c r="AR3844" s="242" t="str">
        <f t="shared" si="1165"/>
        <v>HELLER</v>
      </c>
      <c r="AS3844" s="22">
        <f t="shared" si="1166"/>
        <v>2</v>
      </c>
      <c r="AT3844" s="24" t="str">
        <f t="shared" si="1167"/>
        <v>0-3 months</v>
      </c>
      <c r="AU3844" s="22" t="s">
        <v>3240</v>
      </c>
    </row>
    <row r="3845" spans="1:47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2</v>
      </c>
      <c r="H3845" s="29"/>
      <c r="I3845" s="93" t="str">
        <f t="shared" si="1159"/>
        <v>Q4</v>
      </c>
      <c r="J3845" s="188" t="s">
        <v>3669</v>
      </c>
      <c r="K3845" s="29" t="s">
        <v>3654</v>
      </c>
      <c r="L3845" s="24" t="s">
        <v>67</v>
      </c>
      <c r="M3845" s="13" t="s">
        <v>60</v>
      </c>
      <c r="N3845" s="22">
        <v>1</v>
      </c>
      <c r="O3845" s="22"/>
      <c r="P3845" s="33" t="str">
        <f t="shared" si="1168"/>
        <v>MAIN UNIT</v>
      </c>
      <c r="Q3845" s="22" t="s">
        <v>68</v>
      </c>
      <c r="R3845" s="22" t="s">
        <v>62</v>
      </c>
      <c r="S3845" s="22" t="s">
        <v>49</v>
      </c>
      <c r="T3845" s="22" t="s">
        <v>78</v>
      </c>
      <c r="U3845" s="22" t="s">
        <v>78</v>
      </c>
      <c r="V3845" s="22" t="s">
        <v>121</v>
      </c>
      <c r="W3845" s="22" t="s">
        <v>109</v>
      </c>
      <c r="X3845" s="104">
        <v>8000000</v>
      </c>
      <c r="Y3845" s="31" t="str">
        <f t="shared" si="1171"/>
        <v>1</v>
      </c>
      <c r="Z3845" s="238">
        <f t="shared" si="1170"/>
        <v>8000000</v>
      </c>
      <c r="AA3845" s="22">
        <v>5.11E-2</v>
      </c>
      <c r="AB3845" s="239">
        <f t="shared" si="1156"/>
        <v>408800</v>
      </c>
      <c r="AC3845" s="25">
        <f t="shared" si="1160"/>
        <v>33480.720000000001</v>
      </c>
      <c r="AD3845" s="170">
        <v>8.1900000000000001E-2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30691842.970796466</v>
      </c>
      <c r="AJ3845" s="27">
        <f t="shared" si="1173"/>
        <v>4088324.205777524</v>
      </c>
      <c r="AK3845" s="240">
        <f t="shared" si="1162"/>
        <v>0.1332055624573473</v>
      </c>
      <c r="AL3845" s="24"/>
      <c r="AM3845" s="24"/>
      <c r="AN3845" s="24"/>
      <c r="AO3845" s="24"/>
      <c r="AP3845" s="165" t="str">
        <f t="shared" si="1163"/>
        <v>20252</v>
      </c>
      <c r="AQ3845" s="241" t="str">
        <f t="shared" si="1164"/>
        <v>20252JPY</v>
      </c>
      <c r="AR3845" s="242" t="str">
        <f t="shared" si="1165"/>
        <v>YAMAHA_Mounter</v>
      </c>
      <c r="AS3845" s="22">
        <f t="shared" si="1166"/>
        <v>2</v>
      </c>
      <c r="AT3845" s="24" t="str">
        <f t="shared" si="1167"/>
        <v>0-3 months</v>
      </c>
      <c r="AU3845" s="22" t="s">
        <v>3751</v>
      </c>
    </row>
    <row r="3846" spans="1:47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2</v>
      </c>
      <c r="H3846" s="29"/>
      <c r="I3846" s="93" t="str">
        <f t="shared" si="1159"/>
        <v>Q4</v>
      </c>
      <c r="J3846" s="188" t="s">
        <v>3669</v>
      </c>
      <c r="K3846" s="29" t="s">
        <v>3654</v>
      </c>
      <c r="L3846" s="24" t="s">
        <v>92</v>
      </c>
      <c r="M3846" s="13" t="s">
        <v>60</v>
      </c>
      <c r="N3846" s="22">
        <v>1</v>
      </c>
      <c r="O3846" s="22"/>
      <c r="P3846" s="33" t="str">
        <f t="shared" si="1168"/>
        <v>MAIN UNIT</v>
      </c>
      <c r="Q3846" s="22" t="s">
        <v>68</v>
      </c>
      <c r="R3846" s="22" t="s">
        <v>62</v>
      </c>
      <c r="S3846" s="22" t="s">
        <v>49</v>
      </c>
      <c r="T3846" s="22" t="s">
        <v>78</v>
      </c>
      <c r="U3846" s="22" t="s">
        <v>78</v>
      </c>
      <c r="V3846" s="22" t="s">
        <v>121</v>
      </c>
      <c r="W3846" s="22" t="s">
        <v>109</v>
      </c>
      <c r="X3846" s="104">
        <v>13000000</v>
      </c>
      <c r="Y3846" s="31" t="str">
        <f t="shared" si="1171"/>
        <v>1</v>
      </c>
      <c r="Z3846" s="238">
        <f t="shared" si="1170"/>
        <v>13000000</v>
      </c>
      <c r="AA3846" s="22">
        <v>5.11E-2</v>
      </c>
      <c r="AB3846" s="239">
        <f t="shared" si="1156"/>
        <v>664300</v>
      </c>
      <c r="AC3846" s="25">
        <f t="shared" si="1160"/>
        <v>54406.17</v>
      </c>
      <c r="AD3846" s="170">
        <v>8.1900000000000001E-2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30691842.970796466</v>
      </c>
      <c r="AJ3846" s="27">
        <f t="shared" si="1173"/>
        <v>4088324.205777524</v>
      </c>
      <c r="AK3846" s="240">
        <f t="shared" si="1162"/>
        <v>0.1332055624573473</v>
      </c>
      <c r="AL3846" s="24"/>
      <c r="AM3846" s="24"/>
      <c r="AN3846" s="24"/>
      <c r="AO3846" s="24"/>
      <c r="AP3846" s="165" t="str">
        <f t="shared" si="1163"/>
        <v>20252</v>
      </c>
      <c r="AQ3846" s="241" t="str">
        <f t="shared" si="1164"/>
        <v>20252JPY</v>
      </c>
      <c r="AR3846" s="242" t="str">
        <f t="shared" si="1165"/>
        <v>YAMAHA_Mounter</v>
      </c>
      <c r="AS3846" s="22">
        <f t="shared" si="1166"/>
        <v>1</v>
      </c>
      <c r="AT3846" s="24" t="str">
        <f t="shared" si="1167"/>
        <v>0-3 months</v>
      </c>
      <c r="AU3846" s="22" t="s">
        <v>3751</v>
      </c>
    </row>
    <row r="3847" spans="1:47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1</v>
      </c>
      <c r="H3847" s="29"/>
      <c r="I3847" s="93" t="str">
        <f t="shared" si="1159"/>
        <v>Q4</v>
      </c>
      <c r="J3847" s="188" t="s">
        <v>3655</v>
      </c>
      <c r="K3847" s="29" t="s">
        <v>3656</v>
      </c>
      <c r="L3847" s="24" t="s">
        <v>67</v>
      </c>
      <c r="M3847" s="13" t="s">
        <v>60</v>
      </c>
      <c r="N3847" s="22">
        <v>1</v>
      </c>
      <c r="O3847" s="22"/>
      <c r="P3847" s="33" t="str">
        <f t="shared" si="1168"/>
        <v>MAIN UNIT</v>
      </c>
      <c r="Q3847" s="22" t="s">
        <v>61</v>
      </c>
      <c r="R3847" s="22" t="s">
        <v>62</v>
      </c>
      <c r="S3847" s="22" t="s">
        <v>51</v>
      </c>
      <c r="T3847" s="22" t="s">
        <v>349</v>
      </c>
      <c r="U3847" s="22" t="s">
        <v>149</v>
      </c>
      <c r="V3847" s="22" t="s">
        <v>954</v>
      </c>
      <c r="W3847" s="22" t="s">
        <v>64</v>
      </c>
      <c r="X3847" s="104">
        <v>450000</v>
      </c>
      <c r="Y3847" s="31" t="str">
        <f t="shared" si="1171"/>
        <v>1.13</v>
      </c>
      <c r="Z3847" s="238">
        <f t="shared" si="1170"/>
        <v>450000</v>
      </c>
      <c r="AA3847" s="22">
        <v>1.0640000000000001</v>
      </c>
      <c r="AB3847" s="239">
        <f t="shared" si="1156"/>
        <v>423716.81415929209</v>
      </c>
      <c r="AC3847" s="25">
        <f t="shared" si="1160"/>
        <v>22075.646017699117</v>
      </c>
      <c r="AD3847" s="245">
        <v>5.21E-2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16190947.162761064</v>
      </c>
      <c r="AJ3847" s="27">
        <f t="shared" si="1173"/>
        <v>2256328.1660673413</v>
      </c>
      <c r="AK3847" s="240">
        <f t="shared" si="1162"/>
        <v>0.13935739171929745</v>
      </c>
      <c r="AL3847" s="24"/>
      <c r="AM3847" s="24"/>
      <c r="AN3847" s="24"/>
      <c r="AO3847" s="24"/>
      <c r="AP3847" s="165" t="str">
        <f t="shared" si="1163"/>
        <v>20251</v>
      </c>
      <c r="AQ3847" s="241" t="str">
        <f t="shared" si="1164"/>
        <v>20251RMB</v>
      </c>
      <c r="AR3847" s="242" t="str">
        <f t="shared" si="1165"/>
        <v>YAMAHA_Mounter</v>
      </c>
      <c r="AS3847" s="22">
        <f t="shared" si="1166"/>
        <v>1</v>
      </c>
      <c r="AT3847" s="24" t="str">
        <f t="shared" si="1167"/>
        <v>0-3 months</v>
      </c>
      <c r="AU3847" s="22" t="s">
        <v>3240</v>
      </c>
    </row>
    <row r="3848" spans="1:47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3</v>
      </c>
      <c r="H3848" s="29"/>
      <c r="I3848" s="93" t="str">
        <f t="shared" si="1159"/>
        <v>Q4</v>
      </c>
      <c r="J3848" s="188" t="s">
        <v>3657</v>
      </c>
      <c r="K3848" s="29" t="s">
        <v>2547</v>
      </c>
      <c r="L3848" s="24" t="s">
        <v>92</v>
      </c>
      <c r="M3848" s="13" t="s">
        <v>60</v>
      </c>
      <c r="N3848" s="22">
        <v>1</v>
      </c>
      <c r="O3848" s="22"/>
      <c r="P3848" s="33" t="str">
        <f t="shared" si="1168"/>
        <v>MAIN UNIT</v>
      </c>
      <c r="Q3848" s="22" t="s">
        <v>61</v>
      </c>
      <c r="R3848" s="22" t="s">
        <v>62</v>
      </c>
      <c r="S3848" s="22" t="s">
        <v>49</v>
      </c>
      <c r="T3848" s="22" t="s">
        <v>78</v>
      </c>
      <c r="U3848" s="22" t="s">
        <v>444</v>
      </c>
      <c r="V3848" s="22" t="s">
        <v>112</v>
      </c>
      <c r="W3848" s="22" t="s">
        <v>109</v>
      </c>
      <c r="X3848" s="104">
        <v>14560000</v>
      </c>
      <c r="Y3848" s="31" t="str">
        <f t="shared" si="1171"/>
        <v>1</v>
      </c>
      <c r="Z3848" s="238">
        <f t="shared" si="1170"/>
        <v>14560000</v>
      </c>
      <c r="AA3848" s="22">
        <v>5.2999999999999999E-2</v>
      </c>
      <c r="AB3848" s="239">
        <f t="shared" si="1156"/>
        <v>771680</v>
      </c>
      <c r="AC3848" s="25">
        <f t="shared" si="1160"/>
        <v>92601.599999999991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16976608.654867265</v>
      </c>
      <c r="AJ3848" s="27">
        <f t="shared" si="1173"/>
        <v>2037193.0385840707</v>
      </c>
      <c r="AK3848" s="240">
        <f t="shared" si="1162"/>
        <v>0.11999999999999994</v>
      </c>
      <c r="AL3848" s="24"/>
      <c r="AM3848" s="24"/>
      <c r="AN3848" s="24"/>
      <c r="AO3848" s="24"/>
      <c r="AP3848" s="165" t="str">
        <f t="shared" si="1163"/>
        <v>20253</v>
      </c>
      <c r="AQ3848" s="241" t="str">
        <f t="shared" si="1164"/>
        <v>20253JPY</v>
      </c>
      <c r="AR3848" s="242" t="str">
        <f t="shared" si="1165"/>
        <v>YAMAHA_Mounter</v>
      </c>
      <c r="AS3848" s="22">
        <f t="shared" si="1166"/>
        <v>2</v>
      </c>
      <c r="AT3848" s="24" t="str">
        <f t="shared" si="1167"/>
        <v>0-3 months</v>
      </c>
      <c r="AU3848" s="22" t="s">
        <v>3751</v>
      </c>
    </row>
    <row r="3849" spans="1:47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25/26</v>
      </c>
      <c r="F3849" s="23">
        <v>2025</v>
      </c>
      <c r="G3849" s="23">
        <v>4</v>
      </c>
      <c r="H3849" s="29"/>
      <c r="I3849" s="93" t="str">
        <f t="shared" si="1159"/>
        <v>Q1</v>
      </c>
      <c r="J3849" s="188" t="s">
        <v>3658</v>
      </c>
      <c r="K3849" s="29" t="s">
        <v>1881</v>
      </c>
      <c r="L3849" s="24" t="s">
        <v>92</v>
      </c>
      <c r="M3849" s="13" t="s">
        <v>60</v>
      </c>
      <c r="N3849" s="22">
        <v>1</v>
      </c>
      <c r="O3849" s="22"/>
      <c r="P3849" s="33" t="str">
        <f t="shared" si="1168"/>
        <v>MAIN UNIT</v>
      </c>
      <c r="Q3849" s="22" t="s">
        <v>61</v>
      </c>
      <c r="R3849" s="22" t="s">
        <v>62</v>
      </c>
      <c r="S3849" s="22" t="s">
        <v>50</v>
      </c>
      <c r="T3849" s="22" t="s">
        <v>88</v>
      </c>
      <c r="U3849" s="22" t="s">
        <v>70</v>
      </c>
      <c r="V3849" s="22" t="s">
        <v>1010</v>
      </c>
      <c r="W3849" s="22" t="s">
        <v>64</v>
      </c>
      <c r="X3849" s="104">
        <v>620000</v>
      </c>
      <c r="Y3849" s="31" t="str">
        <f t="shared" si="1171"/>
        <v>1.13</v>
      </c>
      <c r="Z3849" s="238">
        <f t="shared" si="1170"/>
        <v>620000</v>
      </c>
      <c r="AA3849" s="22">
        <v>1.0669999999999999</v>
      </c>
      <c r="AB3849" s="239">
        <f t="shared" si="1156"/>
        <v>585433.62831858417</v>
      </c>
      <c r="AC3849" s="25">
        <f t="shared" si="1160"/>
        <v>70252.035398230102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30253303.159292053</v>
      </c>
      <c r="AJ3849" s="27">
        <f t="shared" si="1173"/>
        <v>3630396.3791150413</v>
      </c>
      <c r="AK3849" s="240">
        <f t="shared" si="1162"/>
        <v>0.11999999999999983</v>
      </c>
      <c r="AL3849" s="24"/>
      <c r="AM3849" s="24"/>
      <c r="AN3849" s="24"/>
      <c r="AO3849" s="24"/>
      <c r="AP3849" s="165" t="str">
        <f t="shared" si="1163"/>
        <v>20254</v>
      </c>
      <c r="AQ3849" s="241" t="str">
        <f t="shared" si="1164"/>
        <v>20254RMB</v>
      </c>
      <c r="AR3849" s="242" t="str">
        <f t="shared" si="1165"/>
        <v>YAMAHA_Mounter</v>
      </c>
      <c r="AS3849" s="22">
        <f t="shared" si="1166"/>
        <v>5</v>
      </c>
      <c r="AT3849" s="24" t="str">
        <f t="shared" si="1167"/>
        <v>4-6 months</v>
      </c>
      <c r="AU3849" s="22" t="s">
        <v>3240</v>
      </c>
    </row>
    <row r="3850" spans="1:47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3659</v>
      </c>
      <c r="K3850" s="29" t="s">
        <v>3660</v>
      </c>
      <c r="L3850" s="24" t="s">
        <v>92</v>
      </c>
      <c r="M3850" s="13" t="s">
        <v>60</v>
      </c>
      <c r="N3850" s="22">
        <v>1</v>
      </c>
      <c r="O3850" s="22"/>
      <c r="P3850" s="33" t="str">
        <f t="shared" si="1168"/>
        <v>MAIN UNIT</v>
      </c>
      <c r="Q3850" s="22" t="s">
        <v>68</v>
      </c>
      <c r="R3850" s="22" t="s">
        <v>62</v>
      </c>
      <c r="S3850" s="22" t="s">
        <v>49</v>
      </c>
      <c r="T3850" s="22" t="s">
        <v>78</v>
      </c>
      <c r="U3850" s="22" t="s">
        <v>78</v>
      </c>
      <c r="V3850" s="22" t="s">
        <v>3604</v>
      </c>
      <c r="W3850" s="22" t="s">
        <v>109</v>
      </c>
      <c r="X3850" s="104">
        <v>12660000</v>
      </c>
      <c r="Y3850" s="31" t="str">
        <f t="shared" si="1171"/>
        <v>1</v>
      </c>
      <c r="Z3850" s="238">
        <f t="shared" si="1170"/>
        <v>12660000</v>
      </c>
      <c r="AA3850" s="22">
        <v>5.11E-2</v>
      </c>
      <c r="AB3850" s="239">
        <f t="shared" si="1156"/>
        <v>646926</v>
      </c>
      <c r="AC3850" s="25">
        <f t="shared" si="1160"/>
        <v>84359.150399999999</v>
      </c>
      <c r="AD3850" s="170">
        <v>0.13039999999999999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30691842.970796466</v>
      </c>
      <c r="AJ3850" s="27">
        <f t="shared" si="1173"/>
        <v>4088324.205777524</v>
      </c>
      <c r="AK3850" s="240">
        <f t="shared" si="1162"/>
        <v>0.1332055624573473</v>
      </c>
      <c r="AL3850" s="24"/>
      <c r="AM3850" s="24"/>
      <c r="AN3850" s="24"/>
      <c r="AO3850" s="24"/>
      <c r="AP3850" s="165" t="str">
        <f t="shared" si="1163"/>
        <v>20252</v>
      </c>
      <c r="AQ3850" s="241" t="str">
        <f t="shared" si="1164"/>
        <v>20252JPY</v>
      </c>
      <c r="AR3850" s="242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  <c r="AU3850" s="22" t="s">
        <v>3751</v>
      </c>
    </row>
    <row r="3851" spans="1:47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3659</v>
      </c>
      <c r="K3851" s="29" t="s">
        <v>3660</v>
      </c>
      <c r="L3851" s="24" t="s">
        <v>67</v>
      </c>
      <c r="M3851" s="13" t="s">
        <v>60</v>
      </c>
      <c r="N3851" s="22">
        <v>1</v>
      </c>
      <c r="O3851" s="22"/>
      <c r="P3851" s="33" t="str">
        <f t="shared" si="1168"/>
        <v>MAIN UNIT</v>
      </c>
      <c r="Q3851" s="22" t="s">
        <v>68</v>
      </c>
      <c r="R3851" s="22" t="s">
        <v>62</v>
      </c>
      <c r="S3851" s="22" t="s">
        <v>49</v>
      </c>
      <c r="T3851" s="22" t="s">
        <v>78</v>
      </c>
      <c r="U3851" s="22" t="s">
        <v>78</v>
      </c>
      <c r="V3851" s="22" t="s">
        <v>3604</v>
      </c>
      <c r="W3851" s="22" t="s">
        <v>109</v>
      </c>
      <c r="X3851" s="104">
        <v>9000000</v>
      </c>
      <c r="Y3851" s="31" t="str">
        <f t="shared" si="1171"/>
        <v>1</v>
      </c>
      <c r="Z3851" s="238">
        <f t="shared" si="1170"/>
        <v>9000000</v>
      </c>
      <c r="AA3851" s="22">
        <v>5.11E-2</v>
      </c>
      <c r="AB3851" s="239">
        <f t="shared" si="1156"/>
        <v>459900</v>
      </c>
      <c r="AC3851" s="25">
        <f t="shared" si="1160"/>
        <v>59970.959999999992</v>
      </c>
      <c r="AD3851" s="170">
        <v>0.13039999999999999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30691842.970796466</v>
      </c>
      <c r="AJ3851" s="27">
        <f t="shared" si="1173"/>
        <v>4088324.205777524</v>
      </c>
      <c r="AK3851" s="240">
        <f t="shared" si="1162"/>
        <v>0.1332055624573473</v>
      </c>
      <c r="AL3851" s="24"/>
      <c r="AM3851" s="24"/>
      <c r="AN3851" s="24"/>
      <c r="AO3851" s="24"/>
      <c r="AP3851" s="165" t="str">
        <f t="shared" si="1163"/>
        <v>20252</v>
      </c>
      <c r="AQ3851" s="241" t="str">
        <f t="shared" si="1164"/>
        <v>20252JPY</v>
      </c>
      <c r="AR3851" s="242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  <c r="AU3851" s="22" t="s">
        <v>3751</v>
      </c>
    </row>
    <row r="3852" spans="1:47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3653</v>
      </c>
      <c r="K3852" s="29" t="s">
        <v>3612</v>
      </c>
      <c r="L3852" s="17" t="s">
        <v>3351</v>
      </c>
      <c r="M3852" s="13" t="s">
        <v>60</v>
      </c>
      <c r="N3852" s="22">
        <v>1</v>
      </c>
      <c r="O3852" s="22"/>
      <c r="P3852" s="202" t="str">
        <f t="shared" si="1168"/>
        <v>MAIN UNIT</v>
      </c>
      <c r="Q3852" s="22" t="s">
        <v>61</v>
      </c>
      <c r="R3852" s="22" t="s">
        <v>2055</v>
      </c>
      <c r="S3852" s="22" t="s">
        <v>49</v>
      </c>
      <c r="T3852" s="22" t="s">
        <v>78</v>
      </c>
      <c r="U3852" s="22" t="s">
        <v>246</v>
      </c>
      <c r="V3852" s="22" t="s">
        <v>3591</v>
      </c>
      <c r="W3852" s="22" t="s">
        <v>901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110186.622</v>
      </c>
      <c r="AD3852" s="169">
        <v>0.3957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16190947.162761064</v>
      </c>
      <c r="AJ3852" s="200">
        <f t="shared" si="1173"/>
        <v>2256328.1660673413</v>
      </c>
      <c r="AK3852" s="201">
        <f t="shared" si="1162"/>
        <v>0.13935739171929745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  <c r="AU3852" s="22" t="s">
        <v>3754</v>
      </c>
    </row>
    <row r="3853" spans="1:47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3653</v>
      </c>
      <c r="K3853" s="29" t="s">
        <v>3612</v>
      </c>
      <c r="L3853" s="24" t="s">
        <v>2620</v>
      </c>
      <c r="M3853" s="13" t="s">
        <v>60</v>
      </c>
      <c r="N3853" s="22">
        <v>1</v>
      </c>
      <c r="O3853" s="22"/>
      <c r="P3853" s="202" t="str">
        <f t="shared" si="1168"/>
        <v>MAIN UNIT</v>
      </c>
      <c r="Q3853" s="22" t="s">
        <v>61</v>
      </c>
      <c r="R3853" s="22" t="s">
        <v>2055</v>
      </c>
      <c r="S3853" s="22" t="s">
        <v>49</v>
      </c>
      <c r="T3853" s="22" t="s">
        <v>78</v>
      </c>
      <c r="U3853" s="22" t="s">
        <v>246</v>
      </c>
      <c r="V3853" s="22" t="s">
        <v>3591</v>
      </c>
      <c r="W3853" s="22" t="s">
        <v>901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259725.609</v>
      </c>
      <c r="AD3853" s="169">
        <v>0.3957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16190947.162761064</v>
      </c>
      <c r="AJ3853" s="200">
        <f t="shared" si="1173"/>
        <v>2256328.1660673413</v>
      </c>
      <c r="AK3853" s="201">
        <f t="shared" si="1162"/>
        <v>0.13935739171929745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  <c r="AU3853" s="22" t="s">
        <v>3754</v>
      </c>
    </row>
    <row r="3854" spans="1:47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1</v>
      </c>
      <c r="H3854" s="29"/>
      <c r="I3854" s="204" t="str">
        <f t="shared" si="1159"/>
        <v>Q4</v>
      </c>
      <c r="J3854" s="188" t="s">
        <v>3661</v>
      </c>
      <c r="K3854" s="29" t="s">
        <v>3662</v>
      </c>
      <c r="L3854" s="24" t="s">
        <v>92</v>
      </c>
      <c r="M3854" s="13" t="s">
        <v>60</v>
      </c>
      <c r="N3854" s="22">
        <v>1</v>
      </c>
      <c r="O3854" s="22"/>
      <c r="P3854" s="202" t="str">
        <f t="shared" si="1168"/>
        <v>MAIN UNIT</v>
      </c>
      <c r="Q3854" s="22" t="s">
        <v>68</v>
      </c>
      <c r="R3854" s="22" t="s">
        <v>62</v>
      </c>
      <c r="S3854" s="22" t="s">
        <v>49</v>
      </c>
      <c r="T3854" s="22" t="s">
        <v>78</v>
      </c>
      <c r="U3854" s="22" t="s">
        <v>120</v>
      </c>
      <c r="V3854" s="22" t="s">
        <v>2011</v>
      </c>
      <c r="W3854" s="22" t="s">
        <v>109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116885.99999999999</v>
      </c>
      <c r="AD3854" s="169">
        <v>0.17499999999999999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16190947.162761064</v>
      </c>
      <c r="AJ3854" s="200">
        <f t="shared" si="1173"/>
        <v>2256328.1660673413</v>
      </c>
      <c r="AK3854" s="201">
        <f t="shared" si="1162"/>
        <v>0.13935739171929745</v>
      </c>
      <c r="AL3854" s="24"/>
      <c r="AM3854" s="24"/>
      <c r="AN3854" s="24"/>
      <c r="AO3854" s="24"/>
      <c r="AP3854" s="165" t="str">
        <f t="shared" si="1163"/>
        <v>20251</v>
      </c>
      <c r="AQ3854" s="203" t="str">
        <f t="shared" si="1164"/>
        <v>20251JPY</v>
      </c>
      <c r="AR3854" s="206" t="str">
        <f t="shared" si="1165"/>
        <v>YAMAHA_Mounter</v>
      </c>
      <c r="AS3854" s="22">
        <f t="shared" si="1166"/>
        <v>1</v>
      </c>
      <c r="AT3854" s="24" t="str">
        <f t="shared" si="1167"/>
        <v>0-3 months</v>
      </c>
      <c r="AU3854" s="22" t="s">
        <v>3751</v>
      </c>
    </row>
    <row r="3855" spans="1:47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1</v>
      </c>
      <c r="H3855" s="29"/>
      <c r="I3855" s="204" t="str">
        <f t="shared" si="1159"/>
        <v>Q4</v>
      </c>
      <c r="J3855" s="188" t="s">
        <v>3661</v>
      </c>
      <c r="K3855" s="29" t="s">
        <v>3662</v>
      </c>
      <c r="L3855" s="24" t="s">
        <v>92</v>
      </c>
      <c r="M3855" s="13" t="s">
        <v>60</v>
      </c>
      <c r="N3855" s="22">
        <v>1</v>
      </c>
      <c r="O3855" s="22"/>
      <c r="P3855" s="202" t="str">
        <f t="shared" si="1168"/>
        <v>MAIN UNIT</v>
      </c>
      <c r="Q3855" s="22" t="s">
        <v>68</v>
      </c>
      <c r="R3855" s="22" t="s">
        <v>62</v>
      </c>
      <c r="S3855" s="22" t="s">
        <v>49</v>
      </c>
      <c r="T3855" s="22" t="s">
        <v>78</v>
      </c>
      <c r="U3855" s="22" t="s">
        <v>120</v>
      </c>
      <c r="V3855" s="22" t="s">
        <v>2011</v>
      </c>
      <c r="W3855" s="22" t="s">
        <v>109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116885.99999999999</v>
      </c>
      <c r="AD3855" s="169">
        <v>0.17499999999999999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16190947.162761064</v>
      </c>
      <c r="AJ3855" s="200">
        <f t="shared" si="1173"/>
        <v>2256328.1660673413</v>
      </c>
      <c r="AK3855" s="201">
        <f t="shared" si="1162"/>
        <v>0.13935739171929745</v>
      </c>
      <c r="AL3855" s="24"/>
      <c r="AM3855" s="24"/>
      <c r="AN3855" s="24"/>
      <c r="AO3855" s="24"/>
      <c r="AP3855" s="165" t="str">
        <f t="shared" si="1163"/>
        <v>20251</v>
      </c>
      <c r="AQ3855" s="203" t="str">
        <f t="shared" si="1164"/>
        <v>20251JPY</v>
      </c>
      <c r="AR3855" s="206" t="str">
        <f t="shared" si="1165"/>
        <v>YAMAHA_Mounter</v>
      </c>
      <c r="AS3855" s="22">
        <f t="shared" si="1166"/>
        <v>1</v>
      </c>
      <c r="AT3855" s="24" t="str">
        <f t="shared" si="1167"/>
        <v>0-3 months</v>
      </c>
      <c r="AU3855" s="22" t="s">
        <v>3751</v>
      </c>
    </row>
    <row r="3856" spans="1:47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1</v>
      </c>
      <c r="H3856" s="29"/>
      <c r="I3856" s="204" t="str">
        <f t="shared" si="1159"/>
        <v>Q4</v>
      </c>
      <c r="J3856" s="188" t="s">
        <v>3661</v>
      </c>
      <c r="K3856" s="29" t="s">
        <v>3662</v>
      </c>
      <c r="L3856" s="24" t="s">
        <v>67</v>
      </c>
      <c r="M3856" s="13" t="s">
        <v>60</v>
      </c>
      <c r="N3856" s="22">
        <v>1</v>
      </c>
      <c r="O3856" s="22"/>
      <c r="P3856" s="202" t="str">
        <f t="shared" si="1168"/>
        <v>MAIN UNIT</v>
      </c>
      <c r="Q3856" s="22" t="s">
        <v>68</v>
      </c>
      <c r="R3856" s="22" t="s">
        <v>62</v>
      </c>
      <c r="S3856" s="22" t="s">
        <v>49</v>
      </c>
      <c r="T3856" s="22" t="s">
        <v>78</v>
      </c>
      <c r="U3856" s="22" t="s">
        <v>120</v>
      </c>
      <c r="V3856" s="22" t="s">
        <v>2011</v>
      </c>
      <c r="W3856" s="22" t="s">
        <v>109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104489</v>
      </c>
      <c r="AD3856" s="169">
        <v>0.17499999999999999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16190947.162761064</v>
      </c>
      <c r="AJ3856" s="200">
        <f t="shared" si="1173"/>
        <v>2256328.1660673413</v>
      </c>
      <c r="AK3856" s="201">
        <f t="shared" si="1162"/>
        <v>0.13935739171929745</v>
      </c>
      <c r="AL3856" s="24"/>
      <c r="AM3856" s="24"/>
      <c r="AN3856" s="24"/>
      <c r="AO3856" s="24"/>
      <c r="AP3856" s="165" t="str">
        <f t="shared" si="1163"/>
        <v>20251</v>
      </c>
      <c r="AQ3856" s="203" t="str">
        <f t="shared" si="1164"/>
        <v>20251JPY</v>
      </c>
      <c r="AR3856" s="206" t="str">
        <f t="shared" si="1165"/>
        <v>YAMAHA_Mounter</v>
      </c>
      <c r="AS3856" s="22">
        <f t="shared" si="1166"/>
        <v>1</v>
      </c>
      <c r="AT3856" s="24" t="str">
        <f t="shared" si="1167"/>
        <v>0-3 months</v>
      </c>
      <c r="AU3856" s="22" t="s">
        <v>3751</v>
      </c>
    </row>
    <row r="3857" spans="1:47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1</v>
      </c>
      <c r="H3857" s="29"/>
      <c r="I3857" s="204" t="str">
        <f t="shared" si="1159"/>
        <v>Q4</v>
      </c>
      <c r="J3857" s="188" t="s">
        <v>3661</v>
      </c>
      <c r="K3857" s="29" t="s">
        <v>3662</v>
      </c>
      <c r="L3857" s="24" t="s">
        <v>67</v>
      </c>
      <c r="M3857" s="13" t="s">
        <v>60</v>
      </c>
      <c r="N3857" s="22">
        <v>1</v>
      </c>
      <c r="O3857" s="22"/>
      <c r="P3857" s="202" t="str">
        <f t="shared" si="1168"/>
        <v>MAIN UNIT</v>
      </c>
      <c r="Q3857" s="22" t="s">
        <v>68</v>
      </c>
      <c r="R3857" s="22" t="s">
        <v>62</v>
      </c>
      <c r="S3857" s="22" t="s">
        <v>49</v>
      </c>
      <c r="T3857" s="22" t="s">
        <v>78</v>
      </c>
      <c r="U3857" s="22" t="s">
        <v>120</v>
      </c>
      <c r="V3857" s="22" t="s">
        <v>2011</v>
      </c>
      <c r="W3857" s="22" t="s">
        <v>109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104489</v>
      </c>
      <c r="AD3857" s="169">
        <v>0.17499999999999999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16190947.162761064</v>
      </c>
      <c r="AJ3857" s="200">
        <f t="shared" si="1173"/>
        <v>2256328.1660673413</v>
      </c>
      <c r="AK3857" s="201">
        <f t="shared" si="1162"/>
        <v>0.13935739171929745</v>
      </c>
      <c r="AL3857" s="24"/>
      <c r="AM3857" s="24"/>
      <c r="AN3857" s="24"/>
      <c r="AO3857" s="24"/>
      <c r="AP3857" s="165" t="str">
        <f t="shared" si="1163"/>
        <v>20251</v>
      </c>
      <c r="AQ3857" s="203" t="str">
        <f t="shared" si="1164"/>
        <v>20251JPY</v>
      </c>
      <c r="AR3857" s="206" t="str">
        <f t="shared" si="1165"/>
        <v>YAMAHA_Mounter</v>
      </c>
      <c r="AS3857" s="22">
        <f t="shared" si="1166"/>
        <v>1</v>
      </c>
      <c r="AT3857" s="24" t="str">
        <f t="shared" si="1167"/>
        <v>0-3 months</v>
      </c>
      <c r="AU3857" s="22" t="s">
        <v>3751</v>
      </c>
    </row>
    <row r="3858" spans="1:47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2</v>
      </c>
      <c r="H3858" s="29"/>
      <c r="I3858" s="204" t="str">
        <f t="shared" si="1159"/>
        <v>Q4</v>
      </c>
      <c r="J3858" s="188" t="s">
        <v>3663</v>
      </c>
      <c r="K3858" s="29" t="s">
        <v>3664</v>
      </c>
      <c r="L3858" s="24" t="s">
        <v>2620</v>
      </c>
      <c r="M3858" s="13" t="s">
        <v>60</v>
      </c>
      <c r="N3858" s="22">
        <v>1</v>
      </c>
      <c r="O3858" s="22"/>
      <c r="P3858" s="202" t="str">
        <f t="shared" si="1168"/>
        <v>MAIN UNIT</v>
      </c>
      <c r="Q3858" s="22" t="s">
        <v>68</v>
      </c>
      <c r="R3858" s="22" t="s">
        <v>2055</v>
      </c>
      <c r="S3858" s="22" t="s">
        <v>49</v>
      </c>
      <c r="T3858" s="22" t="s">
        <v>78</v>
      </c>
      <c r="U3858" s="22" t="s">
        <v>78</v>
      </c>
      <c r="V3858" s="22" t="s">
        <v>3134</v>
      </c>
      <c r="W3858" s="22" t="s">
        <v>109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5.11E-2</v>
      </c>
      <c r="AB3858" s="197">
        <f t="shared" ref="AB3858:AB3919" si="1174">IF(AND(R3858&lt;&gt;"C66",R3858&lt;&gt;""),Z3858/Y3858*AA3858,"")</f>
        <v>371752.5</v>
      </c>
      <c r="AC3858" s="198">
        <f t="shared" si="1160"/>
        <v>79183.282500000001</v>
      </c>
      <c r="AD3858" s="170">
        <v>0.21299999999999999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30691842.970796466</v>
      </c>
      <c r="AJ3858" s="200">
        <f t="shared" si="1173"/>
        <v>4088324.205777524</v>
      </c>
      <c r="AK3858" s="201">
        <f t="shared" si="1162"/>
        <v>0.1332055624573473</v>
      </c>
      <c r="AL3858" s="24"/>
      <c r="AM3858" s="24"/>
      <c r="AN3858" s="24"/>
      <c r="AO3858" s="24"/>
      <c r="AP3858" s="165" t="str">
        <f t="shared" si="1163"/>
        <v>20252</v>
      </c>
      <c r="AQ3858" s="203" t="str">
        <f t="shared" si="1164"/>
        <v>20252JPY</v>
      </c>
      <c r="AR3858" s="206" t="str">
        <f t="shared" si="1165"/>
        <v>YAMAHA_Non_Mounter</v>
      </c>
      <c r="AS3858" s="22">
        <f t="shared" si="1166"/>
        <v>2</v>
      </c>
      <c r="AT3858" s="24" t="str">
        <f t="shared" si="1167"/>
        <v>0-3 months</v>
      </c>
      <c r="AU3858" s="22" t="s">
        <v>3752</v>
      </c>
    </row>
    <row r="3859" spans="1:47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3</v>
      </c>
      <c r="H3859" s="29"/>
      <c r="I3859" s="204" t="str">
        <f t="shared" si="1159"/>
        <v>Q4</v>
      </c>
      <c r="J3859" s="188" t="s">
        <v>3665</v>
      </c>
      <c r="K3859" s="29" t="s">
        <v>3664</v>
      </c>
      <c r="L3859" s="17" t="s">
        <v>3351</v>
      </c>
      <c r="M3859" s="13" t="s">
        <v>60</v>
      </c>
      <c r="N3859" s="22">
        <v>1</v>
      </c>
      <c r="O3859" s="22"/>
      <c r="P3859" s="202" t="str">
        <f t="shared" si="1168"/>
        <v>MAIN UNIT</v>
      </c>
      <c r="Q3859" s="22" t="s">
        <v>68</v>
      </c>
      <c r="R3859" s="22" t="s">
        <v>2055</v>
      </c>
      <c r="S3859" s="22" t="s">
        <v>49</v>
      </c>
      <c r="T3859" s="22" t="s">
        <v>78</v>
      </c>
      <c r="U3859" s="22" t="s">
        <v>78</v>
      </c>
      <c r="V3859" s="22" t="s">
        <v>3134</v>
      </c>
      <c r="W3859" s="22" t="s">
        <v>64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1.0669999999999999</v>
      </c>
      <c r="AB3859" s="197">
        <f t="shared" si="1174"/>
        <v>174213.7168141593</v>
      </c>
      <c r="AC3859" s="198">
        <f t="shared" si="1160"/>
        <v>20905.646017699117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16976608.654867265</v>
      </c>
      <c r="AJ3859" s="200">
        <f t="shared" si="1173"/>
        <v>2037193.0385840707</v>
      </c>
      <c r="AK3859" s="201">
        <f t="shared" si="1162"/>
        <v>0.11999999999999994</v>
      </c>
      <c r="AL3859" s="24"/>
      <c r="AM3859" s="24"/>
      <c r="AN3859" s="24"/>
      <c r="AO3859" s="24"/>
      <c r="AP3859" s="165" t="str">
        <f t="shared" si="1163"/>
        <v>20253</v>
      </c>
      <c r="AQ3859" s="203" t="str">
        <f t="shared" si="1164"/>
        <v>20253RMB</v>
      </c>
      <c r="AR3859" s="206" t="str">
        <f t="shared" si="1165"/>
        <v>YAMAHA_Non_Mounter</v>
      </c>
      <c r="AS3859" s="22">
        <f t="shared" si="1166"/>
        <v>3</v>
      </c>
      <c r="AT3859" s="24" t="str">
        <f t="shared" si="1167"/>
        <v>0-3 months</v>
      </c>
      <c r="AU3859" s="22" t="s">
        <v>3757</v>
      </c>
    </row>
    <row r="3860" spans="1:47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1</v>
      </c>
      <c r="H3860" s="29"/>
      <c r="I3860" s="204" t="str">
        <f t="shared" si="1159"/>
        <v>Q4</v>
      </c>
      <c r="J3860" s="188" t="s">
        <v>3666</v>
      </c>
      <c r="K3860" s="29" t="s">
        <v>3664</v>
      </c>
      <c r="L3860" s="24" t="s">
        <v>67</v>
      </c>
      <c r="M3860" s="13" t="s">
        <v>60</v>
      </c>
      <c r="N3860" s="22">
        <v>1</v>
      </c>
      <c r="O3860" s="22"/>
      <c r="P3860" s="202" t="str">
        <f t="shared" si="1168"/>
        <v>MAIN UNIT</v>
      </c>
      <c r="Q3860" s="22" t="s">
        <v>68</v>
      </c>
      <c r="R3860" s="22" t="s">
        <v>62</v>
      </c>
      <c r="S3860" s="22" t="s">
        <v>49</v>
      </c>
      <c r="T3860" s="22" t="s">
        <v>78</v>
      </c>
      <c r="U3860" s="22" t="s">
        <v>78</v>
      </c>
      <c r="V3860" s="22" t="s">
        <v>3134</v>
      </c>
      <c r="W3860" s="22" t="s">
        <v>109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89363.597399999984</v>
      </c>
      <c r="AD3860" s="169">
        <v>0.17849999999999999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16190947.162761064</v>
      </c>
      <c r="AJ3860" s="200">
        <f t="shared" si="1173"/>
        <v>2256328.1660673413</v>
      </c>
      <c r="AK3860" s="201">
        <f t="shared" si="1162"/>
        <v>0.13935739171929745</v>
      </c>
      <c r="AL3860" s="24"/>
      <c r="AM3860" s="24"/>
      <c r="AN3860" s="24"/>
      <c r="AO3860" s="24"/>
      <c r="AP3860" s="165" t="str">
        <f t="shared" si="1163"/>
        <v>20251</v>
      </c>
      <c r="AQ3860" s="203" t="str">
        <f t="shared" si="1164"/>
        <v>20251JPY</v>
      </c>
      <c r="AR3860" s="206" t="str">
        <f t="shared" si="1165"/>
        <v>YAMAHA_Mounter</v>
      </c>
      <c r="AS3860" s="22">
        <f t="shared" si="1166"/>
        <v>1</v>
      </c>
      <c r="AT3860" s="24" t="str">
        <f t="shared" si="1167"/>
        <v>0-3 months</v>
      </c>
      <c r="AU3860" s="22" t="s">
        <v>3752</v>
      </c>
    </row>
    <row r="3861" spans="1:47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3667</v>
      </c>
      <c r="K3861" s="29" t="s">
        <v>2297</v>
      </c>
      <c r="L3861" s="24" t="s">
        <v>67</v>
      </c>
      <c r="M3861" s="13" t="s">
        <v>60</v>
      </c>
      <c r="N3861" s="22">
        <v>1</v>
      </c>
      <c r="O3861" s="22"/>
      <c r="P3861" s="202" t="str">
        <f t="shared" si="1168"/>
        <v>MAIN UNIT</v>
      </c>
      <c r="Q3861" s="22" t="s">
        <v>61</v>
      </c>
      <c r="R3861" s="22" t="s">
        <v>62</v>
      </c>
      <c r="S3861" s="22" t="s">
        <v>49</v>
      </c>
      <c r="T3861" s="22" t="s">
        <v>78</v>
      </c>
      <c r="U3861" s="22" t="s">
        <v>78</v>
      </c>
      <c r="V3861" s="22" t="s">
        <v>80</v>
      </c>
      <c r="W3861" s="22" t="s">
        <v>109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5.11E-2</v>
      </c>
      <c r="AB3861" s="197">
        <f t="shared" si="1174"/>
        <v>383250</v>
      </c>
      <c r="AC3861" s="198">
        <f t="shared" si="1160"/>
        <v>49477.574999999997</v>
      </c>
      <c r="AD3861" s="170">
        <v>0.12909999999999999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30691842.970796466</v>
      </c>
      <c r="AJ3861" s="200">
        <f t="shared" si="1173"/>
        <v>4088324.205777524</v>
      </c>
      <c r="AK3861" s="201">
        <f t="shared" si="1162"/>
        <v>0.1332055624573473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  <c r="AU3861" s="22" t="s">
        <v>3751</v>
      </c>
    </row>
    <row r="3862" spans="1:47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2</v>
      </c>
      <c r="H3862" s="29"/>
      <c r="I3862" s="204" t="str">
        <f t="shared" si="1159"/>
        <v>Q4</v>
      </c>
      <c r="J3862" s="188" t="s">
        <v>3668</v>
      </c>
      <c r="K3862" s="29" t="s">
        <v>820</v>
      </c>
      <c r="L3862" s="24" t="s">
        <v>92</v>
      </c>
      <c r="M3862" s="13" t="s">
        <v>60</v>
      </c>
      <c r="N3862" s="22">
        <v>1</v>
      </c>
      <c r="O3862" s="22"/>
      <c r="P3862" s="202" t="str">
        <f t="shared" si="1168"/>
        <v>MAIN UNIT</v>
      </c>
      <c r="Q3862" s="22" t="s">
        <v>61</v>
      </c>
      <c r="R3862" s="22" t="s">
        <v>62</v>
      </c>
      <c r="S3862" s="22" t="s">
        <v>49</v>
      </c>
      <c r="T3862" s="22" t="s">
        <v>78</v>
      </c>
      <c r="U3862" s="22" t="s">
        <v>78</v>
      </c>
      <c r="V3862" s="22" t="s">
        <v>112</v>
      </c>
      <c r="W3862" s="22" t="s">
        <v>109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5.11E-2</v>
      </c>
      <c r="AB3862" s="197">
        <f t="shared" si="1174"/>
        <v>761390</v>
      </c>
      <c r="AC3862" s="198">
        <f t="shared" si="1160"/>
        <v>112914.13699999999</v>
      </c>
      <c r="AD3862" s="170">
        <v>0.14829999999999999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30691842.970796466</v>
      </c>
      <c r="AJ3862" s="200">
        <f t="shared" si="1173"/>
        <v>4088324.205777524</v>
      </c>
      <c r="AK3862" s="201">
        <f t="shared" si="1162"/>
        <v>0.1332055624573473</v>
      </c>
      <c r="AL3862" s="24"/>
      <c r="AM3862" s="24"/>
      <c r="AN3862" s="24"/>
      <c r="AO3862" s="24"/>
      <c r="AP3862" s="165" t="str">
        <f t="shared" si="1163"/>
        <v>20252</v>
      </c>
      <c r="AQ3862" s="203" t="str">
        <f t="shared" si="1164"/>
        <v>20252JPY</v>
      </c>
      <c r="AR3862" s="206" t="str">
        <f t="shared" si="1165"/>
        <v>YAMAHA_Mounter</v>
      </c>
      <c r="AS3862" s="22">
        <f t="shared" si="1166"/>
        <v>1</v>
      </c>
      <c r="AT3862" s="24" t="str">
        <f t="shared" si="1167"/>
        <v>0-3 months</v>
      </c>
      <c r="AU3862" s="22" t="s">
        <v>3751</v>
      </c>
    </row>
    <row r="3863" spans="1:47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2</v>
      </c>
      <c r="H3863" s="29"/>
      <c r="I3863" s="204" t="str">
        <f t="shared" si="1159"/>
        <v>Q4</v>
      </c>
      <c r="J3863" s="188" t="s">
        <v>3668</v>
      </c>
      <c r="K3863" s="29" t="s">
        <v>820</v>
      </c>
      <c r="L3863" s="24" t="s">
        <v>92</v>
      </c>
      <c r="M3863" s="13" t="s">
        <v>60</v>
      </c>
      <c r="N3863" s="22">
        <v>1</v>
      </c>
      <c r="O3863" s="22"/>
      <c r="P3863" s="202" t="str">
        <f t="shared" si="1168"/>
        <v>MAIN UNIT</v>
      </c>
      <c r="Q3863" s="22" t="s">
        <v>61</v>
      </c>
      <c r="R3863" s="22" t="s">
        <v>62</v>
      </c>
      <c r="S3863" s="22" t="s">
        <v>49</v>
      </c>
      <c r="T3863" s="22" t="s">
        <v>78</v>
      </c>
      <c r="U3863" s="22" t="s">
        <v>78</v>
      </c>
      <c r="V3863" s="22" t="s">
        <v>112</v>
      </c>
      <c r="W3863" s="22" t="s">
        <v>109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5.11E-2</v>
      </c>
      <c r="AB3863" s="197">
        <f t="shared" si="1174"/>
        <v>761390</v>
      </c>
      <c r="AC3863" s="198">
        <f t="shared" si="1160"/>
        <v>112914.13699999999</v>
      </c>
      <c r="AD3863" s="170">
        <v>0.14829999999999999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30691842.970796466</v>
      </c>
      <c r="AJ3863" s="200">
        <f t="shared" si="1173"/>
        <v>4088324.205777524</v>
      </c>
      <c r="AK3863" s="201">
        <f t="shared" si="1162"/>
        <v>0.1332055624573473</v>
      </c>
      <c r="AL3863" s="24"/>
      <c r="AM3863" s="24"/>
      <c r="AN3863" s="24"/>
      <c r="AO3863" s="24"/>
      <c r="AP3863" s="165" t="str">
        <f t="shared" si="1163"/>
        <v>20252</v>
      </c>
      <c r="AQ3863" s="203" t="str">
        <f t="shared" si="1164"/>
        <v>20252JPY</v>
      </c>
      <c r="AR3863" s="206" t="str">
        <f t="shared" si="1165"/>
        <v>YAMAHA_Mounter</v>
      </c>
      <c r="AS3863" s="22">
        <f t="shared" si="1166"/>
        <v>1</v>
      </c>
      <c r="AT3863" s="24" t="str">
        <f t="shared" si="1167"/>
        <v>0-3 months</v>
      </c>
      <c r="AU3863" s="22" t="s">
        <v>3751</v>
      </c>
    </row>
    <row r="3864" spans="1:47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3667</v>
      </c>
      <c r="K3864" s="29" t="s">
        <v>2297</v>
      </c>
      <c r="L3864" s="24" t="s">
        <v>92</v>
      </c>
      <c r="M3864" s="13" t="s">
        <v>60</v>
      </c>
      <c r="N3864" s="22">
        <v>1</v>
      </c>
      <c r="O3864" s="22"/>
      <c r="P3864" s="202" t="str">
        <f t="shared" si="1168"/>
        <v>MAIN UNIT</v>
      </c>
      <c r="Q3864" s="22" t="s">
        <v>61</v>
      </c>
      <c r="R3864" s="22" t="s">
        <v>62</v>
      </c>
      <c r="S3864" s="22" t="s">
        <v>49</v>
      </c>
      <c r="T3864" s="22" t="s">
        <v>78</v>
      </c>
      <c r="U3864" s="22" t="s">
        <v>78</v>
      </c>
      <c r="V3864" s="22" t="s">
        <v>80</v>
      </c>
      <c r="W3864" s="22" t="s">
        <v>109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5.11E-2</v>
      </c>
      <c r="AB3864" s="197">
        <f t="shared" si="1174"/>
        <v>656124</v>
      </c>
      <c r="AC3864" s="198">
        <f t="shared" si="1160"/>
        <v>84705.608399999997</v>
      </c>
      <c r="AD3864" s="170">
        <v>0.12909999999999999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30691842.970796466</v>
      </c>
      <c r="AJ3864" s="200">
        <f t="shared" si="1173"/>
        <v>4088324.205777524</v>
      </c>
      <c r="AK3864" s="201">
        <f t="shared" si="1162"/>
        <v>0.1332055624573473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  <c r="AU3864" s="22" t="s">
        <v>3751</v>
      </c>
    </row>
    <row r="3865" spans="1:47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3667</v>
      </c>
      <c r="K3865" s="29" t="s">
        <v>2297</v>
      </c>
      <c r="L3865" s="24" t="s">
        <v>92</v>
      </c>
      <c r="M3865" s="13" t="s">
        <v>60</v>
      </c>
      <c r="N3865" s="22">
        <v>1</v>
      </c>
      <c r="O3865" s="22"/>
      <c r="P3865" s="202" t="str">
        <f t="shared" si="1168"/>
        <v>MAIN UNIT</v>
      </c>
      <c r="Q3865" s="22" t="s">
        <v>61</v>
      </c>
      <c r="R3865" s="22" t="s">
        <v>62</v>
      </c>
      <c r="S3865" s="22" t="s">
        <v>49</v>
      </c>
      <c r="T3865" s="22" t="s">
        <v>78</v>
      </c>
      <c r="U3865" s="22" t="s">
        <v>78</v>
      </c>
      <c r="V3865" s="22" t="s">
        <v>80</v>
      </c>
      <c r="W3865" s="22" t="s">
        <v>109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5.11E-2</v>
      </c>
      <c r="AB3865" s="197">
        <f t="shared" si="1174"/>
        <v>656124</v>
      </c>
      <c r="AC3865" s="198">
        <f t="shared" si="1160"/>
        <v>84705.608399999997</v>
      </c>
      <c r="AD3865" s="170">
        <v>0.12909999999999999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30691842.970796466</v>
      </c>
      <c r="AJ3865" s="200">
        <f t="shared" si="1173"/>
        <v>4088324.205777524</v>
      </c>
      <c r="AK3865" s="201">
        <f t="shared" si="1162"/>
        <v>0.1332055624573473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  <c r="AU3865" s="22" t="s">
        <v>3751</v>
      </c>
    </row>
    <row r="3866" spans="1:47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3</v>
      </c>
      <c r="H3866" s="29"/>
      <c r="I3866" s="204" t="str">
        <f t="shared" si="1159"/>
        <v>Q4</v>
      </c>
      <c r="J3866" s="188" t="s">
        <v>3670</v>
      </c>
      <c r="K3866" s="29" t="s">
        <v>3671</v>
      </c>
      <c r="L3866" s="24" t="s">
        <v>92</v>
      </c>
      <c r="M3866" s="13" t="s">
        <v>60</v>
      </c>
      <c r="N3866" s="22">
        <v>1</v>
      </c>
      <c r="O3866" s="22"/>
      <c r="P3866" s="202" t="str">
        <f t="shared" si="1168"/>
        <v>MAIN UNIT</v>
      </c>
      <c r="Q3866" s="22" t="s">
        <v>68</v>
      </c>
      <c r="R3866" s="22" t="s">
        <v>62</v>
      </c>
      <c r="S3866" s="22" t="s">
        <v>49</v>
      </c>
      <c r="T3866" s="22" t="s">
        <v>78</v>
      </c>
      <c r="U3866" s="22" t="s">
        <v>1071</v>
      </c>
      <c r="V3866" s="22" t="s">
        <v>112</v>
      </c>
      <c r="W3866" s="22" t="s">
        <v>64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1.0669999999999999</v>
      </c>
      <c r="AB3866" s="197">
        <f t="shared" si="1174"/>
        <v>793168.14159292041</v>
      </c>
      <c r="AC3866" s="198">
        <f t="shared" si="1160"/>
        <v>95180.176991150453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16976608.654867265</v>
      </c>
      <c r="AJ3866" s="200">
        <f t="shared" si="1173"/>
        <v>2037193.0385840707</v>
      </c>
      <c r="AK3866" s="201">
        <f t="shared" si="1162"/>
        <v>0.11999999999999994</v>
      </c>
      <c r="AL3866" s="24"/>
      <c r="AM3866" s="24"/>
      <c r="AN3866" s="24"/>
      <c r="AO3866" s="24"/>
      <c r="AP3866" s="165" t="str">
        <f t="shared" si="1163"/>
        <v>20253</v>
      </c>
      <c r="AQ3866" s="203" t="str">
        <f t="shared" si="1164"/>
        <v>20253RMB</v>
      </c>
      <c r="AR3866" s="206" t="str">
        <f t="shared" si="1165"/>
        <v>YAMAHA_Mounter</v>
      </c>
      <c r="AS3866" s="22">
        <f t="shared" si="1166"/>
        <v>2</v>
      </c>
      <c r="AT3866" s="24" t="str">
        <f t="shared" si="1167"/>
        <v>0-3 months</v>
      </c>
      <c r="AU3866" s="22" t="s">
        <v>3757</v>
      </c>
    </row>
    <row r="3867" spans="1:47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3</v>
      </c>
      <c r="H3867" s="29"/>
      <c r="I3867" s="204" t="str">
        <f t="shared" si="1159"/>
        <v>Q4</v>
      </c>
      <c r="J3867" s="188" t="s">
        <v>3670</v>
      </c>
      <c r="K3867" s="29" t="s">
        <v>3671</v>
      </c>
      <c r="L3867" s="24" t="s">
        <v>67</v>
      </c>
      <c r="M3867" s="13" t="s">
        <v>60</v>
      </c>
      <c r="N3867" s="22">
        <v>1</v>
      </c>
      <c r="O3867" s="22"/>
      <c r="P3867" s="202" t="str">
        <f t="shared" si="1168"/>
        <v>MAIN UNIT</v>
      </c>
      <c r="Q3867" s="22" t="s">
        <v>68</v>
      </c>
      <c r="R3867" s="22" t="s">
        <v>62</v>
      </c>
      <c r="S3867" s="22" t="s">
        <v>49</v>
      </c>
      <c r="T3867" s="22" t="s">
        <v>78</v>
      </c>
      <c r="U3867" s="22" t="s">
        <v>1071</v>
      </c>
      <c r="V3867" s="22" t="s">
        <v>112</v>
      </c>
      <c r="W3867" s="22" t="s">
        <v>64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1.0669999999999999</v>
      </c>
      <c r="AB3867" s="197">
        <f t="shared" si="1174"/>
        <v>380531.85840707965</v>
      </c>
      <c r="AC3867" s="198">
        <f t="shared" si="1160"/>
        <v>45663.823008849555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16976608.654867265</v>
      </c>
      <c r="AJ3867" s="200">
        <f t="shared" si="1173"/>
        <v>2037193.0385840707</v>
      </c>
      <c r="AK3867" s="201">
        <f t="shared" si="1162"/>
        <v>0.11999999999999994</v>
      </c>
      <c r="AL3867" s="24"/>
      <c r="AM3867" s="24"/>
      <c r="AN3867" s="24"/>
      <c r="AO3867" s="24"/>
      <c r="AP3867" s="165" t="str">
        <f t="shared" si="1163"/>
        <v>20253</v>
      </c>
      <c r="AQ3867" s="203" t="str">
        <f t="shared" si="1164"/>
        <v>20253RMB</v>
      </c>
      <c r="AR3867" s="206" t="str">
        <f t="shared" si="1165"/>
        <v>YAMAHA_Mounter</v>
      </c>
      <c r="AS3867" s="22">
        <f t="shared" si="1166"/>
        <v>2</v>
      </c>
      <c r="AT3867" s="24" t="str">
        <f t="shared" si="1167"/>
        <v>0-3 months</v>
      </c>
      <c r="AU3867" s="22" t="s">
        <v>3757</v>
      </c>
    </row>
    <row r="3868" spans="1:47" ht="39.6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3172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43</v>
      </c>
      <c r="M3868" s="22" t="s">
        <v>43</v>
      </c>
      <c r="N3868" s="22">
        <v>0</v>
      </c>
      <c r="O3868" s="22"/>
      <c r="P3868" s="202" t="str">
        <f t="shared" si="1168"/>
        <v>C66 SERVICE/OTHERS</v>
      </c>
      <c r="Q3868" s="22" t="s">
        <v>45</v>
      </c>
      <c r="R3868" s="22" t="s">
        <v>45</v>
      </c>
      <c r="S3868" s="22" t="s">
        <v>52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15965524.256637167</v>
      </c>
      <c r="AJ3868" s="200">
        <f t="shared" si="1173"/>
        <v>2480116.5996584073</v>
      </c>
      <c r="AK3868" s="201">
        <f t="shared" si="1162"/>
        <v>0.15534200817911609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  <c r="AU3868" s="22">
        <v>0</v>
      </c>
    </row>
    <row r="3869" spans="1:47" ht="39.6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3172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43</v>
      </c>
      <c r="M3869" s="22" t="s">
        <v>43</v>
      </c>
      <c r="N3869" s="22">
        <v>0</v>
      </c>
      <c r="O3869" s="22"/>
      <c r="P3869" s="202" t="str">
        <f t="shared" si="1168"/>
        <v>C66 SERVICE/OTHERS</v>
      </c>
      <c r="Q3869" s="22" t="s">
        <v>45</v>
      </c>
      <c r="R3869" s="22" t="s">
        <v>45</v>
      </c>
      <c r="S3869" s="22" t="s">
        <v>51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15965524.256637167</v>
      </c>
      <c r="AJ3869" s="200">
        <f t="shared" si="1173"/>
        <v>2480116.5996584073</v>
      </c>
      <c r="AK3869" s="201">
        <f t="shared" si="1162"/>
        <v>0.15534200817911609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  <c r="AU3869" s="22">
        <v>0</v>
      </c>
    </row>
    <row r="3870" spans="1:47" ht="39.6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3172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43</v>
      </c>
      <c r="M3870" s="22" t="s">
        <v>43</v>
      </c>
      <c r="N3870" s="22">
        <v>0</v>
      </c>
      <c r="O3870" s="22"/>
      <c r="P3870" s="202" t="str">
        <f t="shared" si="1168"/>
        <v>C66 SERVICE/OTHERS</v>
      </c>
      <c r="Q3870" s="22" t="s">
        <v>45</v>
      </c>
      <c r="R3870" s="22" t="s">
        <v>45</v>
      </c>
      <c r="S3870" s="22" t="s">
        <v>50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15965524.256637167</v>
      </c>
      <c r="AJ3870" s="200">
        <f t="shared" si="1173"/>
        <v>2480116.5996584073</v>
      </c>
      <c r="AK3870" s="201">
        <f t="shared" si="1162"/>
        <v>0.15534200817911609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  <c r="AU3870" s="22">
        <v>0</v>
      </c>
    </row>
    <row r="3871" spans="1:47" ht="39.6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3172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43</v>
      </c>
      <c r="M3871" s="22" t="s">
        <v>43</v>
      </c>
      <c r="N3871" s="22">
        <v>0</v>
      </c>
      <c r="O3871" s="22"/>
      <c r="P3871" s="202" t="str">
        <f t="shared" si="1168"/>
        <v>C66 SERVICE/OTHERS</v>
      </c>
      <c r="Q3871" s="22" t="s">
        <v>45</v>
      </c>
      <c r="R3871" s="22" t="s">
        <v>45</v>
      </c>
      <c r="S3871" s="22" t="s">
        <v>49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15965524.256637167</v>
      </c>
      <c r="AJ3871" s="200">
        <f t="shared" si="1173"/>
        <v>2480116.5996584073</v>
      </c>
      <c r="AK3871" s="201">
        <f t="shared" si="1162"/>
        <v>0.15534200817911609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  <c r="AU3871" s="22">
        <v>0</v>
      </c>
    </row>
    <row r="3872" spans="1:47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1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3673</v>
      </c>
      <c r="K3872" s="29" t="s">
        <v>3674</v>
      </c>
      <c r="L3872" s="24" t="s">
        <v>92</v>
      </c>
      <c r="M3872" s="13" t="s">
        <v>60</v>
      </c>
      <c r="N3872" s="22">
        <v>1</v>
      </c>
      <c r="O3872" s="22"/>
      <c r="P3872" s="202" t="str">
        <f t="shared" si="1168"/>
        <v>MAIN UNIT</v>
      </c>
      <c r="Q3872" s="22" t="s">
        <v>61</v>
      </c>
      <c r="R3872" s="22" t="s">
        <v>62</v>
      </c>
      <c r="S3872" s="22" t="s">
        <v>49</v>
      </c>
      <c r="T3872" s="22" t="s">
        <v>78</v>
      </c>
      <c r="U3872" s="22" t="s">
        <v>479</v>
      </c>
      <c r="V3872" s="22" t="s">
        <v>112</v>
      </c>
      <c r="W3872" s="22" t="s">
        <v>109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5.0599999999999999E-2</v>
      </c>
      <c r="AB3872" s="197">
        <f t="shared" si="1174"/>
        <v>870320</v>
      </c>
      <c r="AC3872" s="198">
        <f t="shared" ref="AC3872:AC3935" si="1178">IF(R3872&lt;&gt;"",AB3872*AD3872,"")</f>
        <v>149346.91200000001</v>
      </c>
      <c r="AD3872" s="169">
        <v>0.1716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16190947.162761064</v>
      </c>
      <c r="AJ3872" s="200">
        <f t="shared" si="1173"/>
        <v>2256328.1660673413</v>
      </c>
      <c r="AK3872" s="201">
        <f t="shared" ref="AK3872:AK3935" si="1180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81">IF(F3872="","",F3872&amp;G3872)</f>
        <v>20251</v>
      </c>
      <c r="AQ3872" s="203" t="str">
        <f t="shared" ref="AQ3872:AQ3935" si="1182">IF(W3872="","",F3872&amp;G3872&amp;W3872)</f>
        <v>20251JPY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1</v>
      </c>
      <c r="AT3872" s="24" t="str">
        <f t="shared" ref="AT3872:AT3935" si="1185">IF(ISNUMBER(AS3872), IF(AS3872&gt;=0, IF(AS3872&lt;=3, "0-3 months", IF(AS3872&lt;=6, "4-6 months", "&gt; 6 months"))), "")</f>
        <v>0-3 months</v>
      </c>
      <c r="AU3872" s="22" t="s">
        <v>3752</v>
      </c>
    </row>
    <row r="3873" spans="1:47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25/26</v>
      </c>
      <c r="F3873" s="23">
        <v>2025</v>
      </c>
      <c r="G3873" s="23">
        <v>4</v>
      </c>
      <c r="H3873" s="29"/>
      <c r="I3873" s="204" t="str">
        <f t="shared" si="1177"/>
        <v>Q1</v>
      </c>
      <c r="J3873" s="188" t="s">
        <v>3675</v>
      </c>
      <c r="K3873" s="29" t="s">
        <v>2542</v>
      </c>
      <c r="L3873" s="24" t="s">
        <v>92</v>
      </c>
      <c r="M3873" s="13" t="s">
        <v>60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61</v>
      </c>
      <c r="R3873" s="22" t="s">
        <v>62</v>
      </c>
      <c r="S3873" s="22" t="s">
        <v>49</v>
      </c>
      <c r="T3873" s="22" t="s">
        <v>78</v>
      </c>
      <c r="U3873" s="22" t="s">
        <v>78</v>
      </c>
      <c r="V3873" s="22" t="s">
        <v>2011</v>
      </c>
      <c r="W3873" s="22" t="s">
        <v>109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5.2999999999999999E-2</v>
      </c>
      <c r="AB3873" s="197">
        <f t="shared" si="1174"/>
        <v>848000</v>
      </c>
      <c r="AC3873" s="198">
        <f t="shared" si="1178"/>
        <v>101760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30253303.159292053</v>
      </c>
      <c r="AJ3873" s="200">
        <f t="shared" si="1173"/>
        <v>3630396.3791150413</v>
      </c>
      <c r="AK3873" s="201">
        <f t="shared" si="1180"/>
        <v>0.11999999999999983</v>
      </c>
      <c r="AL3873" s="24"/>
      <c r="AM3873" s="24"/>
      <c r="AN3873" s="24"/>
      <c r="AO3873" s="24"/>
      <c r="AP3873" s="165" t="str">
        <f t="shared" si="1181"/>
        <v>20254</v>
      </c>
      <c r="AQ3873" s="203" t="str">
        <f t="shared" si="1182"/>
        <v>20254JPY</v>
      </c>
      <c r="AR3873" s="206" t="str">
        <f t="shared" si="1183"/>
        <v>YAMAHA_Mounter</v>
      </c>
      <c r="AS3873" s="22">
        <f t="shared" si="1184"/>
        <v>3</v>
      </c>
      <c r="AT3873" s="24" t="str">
        <f t="shared" si="1185"/>
        <v>0-3 months</v>
      </c>
      <c r="AU3873" s="22" t="s">
        <v>3751</v>
      </c>
    </row>
    <row r="3874" spans="1:47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3</v>
      </c>
      <c r="H3874" s="29"/>
      <c r="I3874" s="204" t="str">
        <f t="shared" si="1177"/>
        <v>Q4</v>
      </c>
      <c r="J3874" s="188" t="s">
        <v>3676</v>
      </c>
      <c r="K3874" s="248" t="s">
        <v>3481</v>
      </c>
      <c r="L3874" s="24" t="s">
        <v>92</v>
      </c>
      <c r="M3874" s="13" t="s">
        <v>60</v>
      </c>
      <c r="N3874" s="22">
        <v>1</v>
      </c>
      <c r="O3874" s="22"/>
      <c r="P3874" s="202" t="str">
        <f t="shared" si="1186"/>
        <v>MAIN UNIT</v>
      </c>
      <c r="Q3874" s="22" t="s">
        <v>61</v>
      </c>
      <c r="R3874" s="22" t="s">
        <v>62</v>
      </c>
      <c r="S3874" s="22" t="s">
        <v>50</v>
      </c>
      <c r="T3874" s="22" t="s">
        <v>444</v>
      </c>
      <c r="U3874" s="22" t="s">
        <v>70</v>
      </c>
      <c r="V3874" s="22" t="s">
        <v>1400</v>
      </c>
      <c r="W3874" s="22" t="s">
        <v>64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1.0669999999999999</v>
      </c>
      <c r="AB3874" s="197">
        <f t="shared" si="1174"/>
        <v>622297.06194690266</v>
      </c>
      <c r="AC3874" s="198">
        <f t="shared" si="1178"/>
        <v>74675.647433628314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16976608.654867265</v>
      </c>
      <c r="AJ3874" s="200">
        <f t="shared" si="1173"/>
        <v>2037193.0385840707</v>
      </c>
      <c r="AK3874" s="201">
        <f t="shared" si="1180"/>
        <v>0.11999999999999994</v>
      </c>
      <c r="AL3874" s="24"/>
      <c r="AM3874" s="24"/>
      <c r="AN3874" s="24"/>
      <c r="AO3874" s="24"/>
      <c r="AP3874" s="165" t="str">
        <f t="shared" si="1181"/>
        <v>20253</v>
      </c>
      <c r="AQ3874" s="203" t="str">
        <f t="shared" si="1182"/>
        <v>20253RMB</v>
      </c>
      <c r="AR3874" s="206" t="str">
        <f t="shared" si="1183"/>
        <v>YAMAHA_Mounter</v>
      </c>
      <c r="AS3874" s="22">
        <f t="shared" si="1184"/>
        <v>2</v>
      </c>
      <c r="AT3874" s="24" t="str">
        <f t="shared" si="1185"/>
        <v>0-3 months</v>
      </c>
      <c r="AU3874" s="22" t="s">
        <v>3240</v>
      </c>
    </row>
    <row r="3875" spans="1:47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2</v>
      </c>
      <c r="H3875" s="29"/>
      <c r="I3875" s="204" t="str">
        <f t="shared" si="1177"/>
        <v>Q4</v>
      </c>
      <c r="J3875" s="188" t="s">
        <v>3677</v>
      </c>
      <c r="K3875" s="29" t="s">
        <v>3678</v>
      </c>
      <c r="L3875" s="24" t="s">
        <v>92</v>
      </c>
      <c r="M3875" s="13" t="s">
        <v>60</v>
      </c>
      <c r="N3875" s="22">
        <v>1</v>
      </c>
      <c r="O3875" s="22"/>
      <c r="P3875" s="202" t="str">
        <f t="shared" si="1186"/>
        <v>MAIN UNIT</v>
      </c>
      <c r="Q3875" s="22" t="s">
        <v>68</v>
      </c>
      <c r="R3875" s="22" t="s">
        <v>62</v>
      </c>
      <c r="S3875" s="22" t="s">
        <v>50</v>
      </c>
      <c r="T3875" s="22" t="s">
        <v>88</v>
      </c>
      <c r="U3875" s="22" t="s">
        <v>70</v>
      </c>
      <c r="V3875" s="22" t="s">
        <v>1400</v>
      </c>
      <c r="W3875" s="22" t="s">
        <v>64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1.073</v>
      </c>
      <c r="AB3875" s="197">
        <f t="shared" si="1174"/>
        <v>837984.51327433635</v>
      </c>
      <c r="AC3875" s="198">
        <f t="shared" si="1178"/>
        <v>133071.94070796462</v>
      </c>
      <c r="AD3875" s="170">
        <v>0.1588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30691842.970796466</v>
      </c>
      <c r="AJ3875" s="200">
        <f t="shared" si="1173"/>
        <v>4088324.205777524</v>
      </c>
      <c r="AK3875" s="201">
        <f t="shared" si="1180"/>
        <v>0.1332055624573473</v>
      </c>
      <c r="AL3875" s="24"/>
      <c r="AM3875" s="24"/>
      <c r="AN3875" s="24"/>
      <c r="AO3875" s="24"/>
      <c r="AP3875" s="165" t="str">
        <f t="shared" si="1181"/>
        <v>20252</v>
      </c>
      <c r="AQ3875" s="203" t="str">
        <f t="shared" si="1182"/>
        <v>20252RMB</v>
      </c>
      <c r="AR3875" s="206" t="str">
        <f t="shared" si="1183"/>
        <v>YAMAHA_Mounter</v>
      </c>
      <c r="AS3875" s="22">
        <f t="shared" si="1184"/>
        <v>1</v>
      </c>
      <c r="AT3875" s="24" t="str">
        <f t="shared" si="1185"/>
        <v>0-3 months</v>
      </c>
      <c r="AU3875" s="22" t="s">
        <v>3240</v>
      </c>
    </row>
    <row r="3876" spans="1:47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2</v>
      </c>
      <c r="H3876" s="29"/>
      <c r="I3876" s="204" t="str">
        <f t="shared" si="1177"/>
        <v>Q4</v>
      </c>
      <c r="J3876" s="188" t="s">
        <v>3677</v>
      </c>
      <c r="K3876" s="29" t="s">
        <v>3678</v>
      </c>
      <c r="L3876" s="24" t="s">
        <v>92</v>
      </c>
      <c r="M3876" s="13" t="s">
        <v>60</v>
      </c>
      <c r="N3876" s="22">
        <v>1</v>
      </c>
      <c r="O3876" s="22"/>
      <c r="P3876" s="202" t="str">
        <f t="shared" si="1186"/>
        <v>MAIN UNIT</v>
      </c>
      <c r="Q3876" s="22" t="s">
        <v>68</v>
      </c>
      <c r="R3876" s="22" t="s">
        <v>62</v>
      </c>
      <c r="S3876" s="22" t="s">
        <v>50</v>
      </c>
      <c r="T3876" s="22" t="s">
        <v>88</v>
      </c>
      <c r="U3876" s="22" t="s">
        <v>70</v>
      </c>
      <c r="V3876" s="22" t="s">
        <v>1400</v>
      </c>
      <c r="W3876" s="22" t="s">
        <v>64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1.073</v>
      </c>
      <c r="AB3876" s="197">
        <f t="shared" si="1174"/>
        <v>837984.51327433635</v>
      </c>
      <c r="AC3876" s="198">
        <f t="shared" si="1178"/>
        <v>133071.94070796462</v>
      </c>
      <c r="AD3876" s="170">
        <v>0.1588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30691842.970796466</v>
      </c>
      <c r="AJ3876" s="200">
        <f t="shared" si="1173"/>
        <v>4088324.205777524</v>
      </c>
      <c r="AK3876" s="201">
        <f t="shared" si="1180"/>
        <v>0.1332055624573473</v>
      </c>
      <c r="AL3876" s="24"/>
      <c r="AM3876" s="24"/>
      <c r="AN3876" s="24"/>
      <c r="AO3876" s="24"/>
      <c r="AP3876" s="165" t="str">
        <f t="shared" si="1181"/>
        <v>20252</v>
      </c>
      <c r="AQ3876" s="203" t="str">
        <f t="shared" si="1182"/>
        <v>20252RMB</v>
      </c>
      <c r="AR3876" s="206" t="str">
        <f t="shared" si="1183"/>
        <v>YAMAHA_Mounter</v>
      </c>
      <c r="AS3876" s="22">
        <f t="shared" si="1184"/>
        <v>1</v>
      </c>
      <c r="AT3876" s="24" t="str">
        <f t="shared" si="1185"/>
        <v>0-3 months</v>
      </c>
      <c r="AU3876" s="22" t="s">
        <v>3240</v>
      </c>
    </row>
    <row r="3877" spans="1:47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2</v>
      </c>
      <c r="H3877" s="29"/>
      <c r="I3877" s="204" t="str">
        <f t="shared" si="1177"/>
        <v>Q4</v>
      </c>
      <c r="J3877" s="188" t="s">
        <v>3677</v>
      </c>
      <c r="K3877" s="29" t="s">
        <v>3678</v>
      </c>
      <c r="L3877" s="24" t="s">
        <v>67</v>
      </c>
      <c r="M3877" s="13" t="s">
        <v>60</v>
      </c>
      <c r="N3877" s="22">
        <v>1</v>
      </c>
      <c r="O3877" s="22"/>
      <c r="P3877" s="202" t="str">
        <f t="shared" si="1186"/>
        <v>MAIN UNIT</v>
      </c>
      <c r="Q3877" s="22" t="s">
        <v>68</v>
      </c>
      <c r="R3877" s="22" t="s">
        <v>62</v>
      </c>
      <c r="S3877" s="22" t="s">
        <v>50</v>
      </c>
      <c r="T3877" s="22" t="s">
        <v>88</v>
      </c>
      <c r="U3877" s="22" t="s">
        <v>70</v>
      </c>
      <c r="V3877" s="22" t="s">
        <v>1400</v>
      </c>
      <c r="W3877" s="22" t="s">
        <v>64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1.073</v>
      </c>
      <c r="AB3877" s="197">
        <f t="shared" si="1174"/>
        <v>837984.51327433635</v>
      </c>
      <c r="AC3877" s="198">
        <f t="shared" si="1178"/>
        <v>133071.94070796462</v>
      </c>
      <c r="AD3877" s="170">
        <v>0.1588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30691842.970796466</v>
      </c>
      <c r="AJ3877" s="200">
        <f t="shared" si="1173"/>
        <v>4088324.205777524</v>
      </c>
      <c r="AK3877" s="201">
        <f t="shared" si="1180"/>
        <v>0.1332055624573473</v>
      </c>
      <c r="AL3877" s="24"/>
      <c r="AM3877" s="24"/>
      <c r="AN3877" s="24"/>
      <c r="AO3877" s="24"/>
      <c r="AP3877" s="165" t="str">
        <f t="shared" si="1181"/>
        <v>20252</v>
      </c>
      <c r="AQ3877" s="203" t="str">
        <f t="shared" si="1182"/>
        <v>20252RMB</v>
      </c>
      <c r="AR3877" s="206" t="str">
        <f t="shared" si="1183"/>
        <v>YAMAHA_Mounter</v>
      </c>
      <c r="AS3877" s="22">
        <f t="shared" si="1184"/>
        <v>1</v>
      </c>
      <c r="AT3877" s="24" t="str">
        <f t="shared" si="1185"/>
        <v>0-3 months</v>
      </c>
      <c r="AU3877" s="22" t="s">
        <v>3240</v>
      </c>
    </row>
    <row r="3878" spans="1:47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2</v>
      </c>
      <c r="H3878" s="29"/>
      <c r="I3878" s="204" t="str">
        <f t="shared" si="1177"/>
        <v>Q4</v>
      </c>
      <c r="J3878" s="188" t="s">
        <v>3677</v>
      </c>
      <c r="K3878" s="29" t="s">
        <v>3678</v>
      </c>
      <c r="L3878" s="24" t="s">
        <v>67</v>
      </c>
      <c r="M3878" s="13" t="s">
        <v>60</v>
      </c>
      <c r="N3878" s="22">
        <v>1</v>
      </c>
      <c r="O3878" s="22"/>
      <c r="P3878" s="202" t="str">
        <f t="shared" si="1186"/>
        <v>MAIN UNIT</v>
      </c>
      <c r="Q3878" s="22" t="s">
        <v>68</v>
      </c>
      <c r="R3878" s="22" t="s">
        <v>62</v>
      </c>
      <c r="S3878" s="22" t="s">
        <v>50</v>
      </c>
      <c r="T3878" s="22" t="s">
        <v>88</v>
      </c>
      <c r="U3878" s="22" t="s">
        <v>70</v>
      </c>
      <c r="V3878" s="22" t="s">
        <v>1400</v>
      </c>
      <c r="W3878" s="22" t="s">
        <v>64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1.073</v>
      </c>
      <c r="AB3878" s="197">
        <f t="shared" si="1174"/>
        <v>837984.51327433635</v>
      </c>
      <c r="AC3878" s="198">
        <f t="shared" si="1178"/>
        <v>133071.94070796462</v>
      </c>
      <c r="AD3878" s="170">
        <v>0.1588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30691842.970796466</v>
      </c>
      <c r="AJ3878" s="200">
        <f t="shared" si="1173"/>
        <v>4088324.205777524</v>
      </c>
      <c r="AK3878" s="201">
        <f t="shared" si="1180"/>
        <v>0.1332055624573473</v>
      </c>
      <c r="AL3878" s="24"/>
      <c r="AM3878" s="24"/>
      <c r="AN3878" s="24"/>
      <c r="AO3878" s="24"/>
      <c r="AP3878" s="165" t="str">
        <f t="shared" si="1181"/>
        <v>20252</v>
      </c>
      <c r="AQ3878" s="203" t="str">
        <f t="shared" si="1182"/>
        <v>20252RMB</v>
      </c>
      <c r="AR3878" s="206" t="str">
        <f t="shared" si="1183"/>
        <v>YAMAHA_Mounter</v>
      </c>
      <c r="AS3878" s="22">
        <f t="shared" si="1184"/>
        <v>1</v>
      </c>
      <c r="AT3878" s="24" t="str">
        <f t="shared" si="1185"/>
        <v>0-3 months</v>
      </c>
      <c r="AU3878" s="22" t="s">
        <v>3240</v>
      </c>
    </row>
    <row r="3879" spans="1:47">
      <c r="A3879" s="33" t="str">
        <f t="shared" si="1176"/>
        <v>FY 24/25</v>
      </c>
      <c r="B3879" s="23">
        <v>2025</v>
      </c>
      <c r="C3879" s="23">
        <v>1</v>
      </c>
      <c r="D3879" s="202" t="str">
        <f t="shared" si="1169"/>
        <v>Q4</v>
      </c>
      <c r="E3879" s="33" t="str">
        <f t="shared" si="1175"/>
        <v>FY 24/25</v>
      </c>
      <c r="F3879" s="23">
        <v>2025</v>
      </c>
      <c r="G3879" s="23">
        <v>3</v>
      </c>
      <c r="H3879" s="29"/>
      <c r="I3879" s="204" t="str">
        <f t="shared" si="1177"/>
        <v>Q4</v>
      </c>
      <c r="J3879" s="188" t="s">
        <v>3679</v>
      </c>
      <c r="K3879" s="29" t="s">
        <v>3680</v>
      </c>
      <c r="L3879" s="24" t="s">
        <v>3681</v>
      </c>
      <c r="M3879" s="22" t="s">
        <v>2607</v>
      </c>
      <c r="N3879" s="22">
        <v>1</v>
      </c>
      <c r="O3879" s="22"/>
      <c r="P3879" s="202" t="str">
        <f t="shared" si="1186"/>
        <v>MAIN UNIT</v>
      </c>
      <c r="Q3879" s="22" t="s">
        <v>68</v>
      </c>
      <c r="R3879" s="22" t="s">
        <v>2055</v>
      </c>
      <c r="S3879" s="22" t="s">
        <v>49</v>
      </c>
      <c r="T3879" s="22" t="s">
        <v>78</v>
      </c>
      <c r="U3879" s="22" t="s">
        <v>720</v>
      </c>
      <c r="V3879" s="22" t="s">
        <v>3567</v>
      </c>
      <c r="W3879" s="22" t="s">
        <v>64</v>
      </c>
      <c r="X3879" s="104">
        <v>625200</v>
      </c>
      <c r="Y3879" s="195" t="str">
        <f t="shared" si="1171"/>
        <v>1.13</v>
      </c>
      <c r="Z3879" s="196">
        <f t="shared" si="1170"/>
        <v>625200</v>
      </c>
      <c r="AA3879" s="22">
        <v>1.0669999999999999</v>
      </c>
      <c r="AB3879" s="197">
        <f t="shared" si="1174"/>
        <v>590343.7168141593</v>
      </c>
      <c r="AC3879" s="198">
        <f t="shared" si="1178"/>
        <v>70841.246017699115</v>
      </c>
      <c r="AD3879" s="169">
        <v>0.12</v>
      </c>
      <c r="AE3879" s="199">
        <f t="shared" si="1179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72"/>
        <v>16976608.654867265</v>
      </c>
      <c r="AJ3879" s="200">
        <f t="shared" si="1173"/>
        <v>2037193.0385840707</v>
      </c>
      <c r="AK3879" s="201">
        <f t="shared" si="1180"/>
        <v>0.11999999999999994</v>
      </c>
      <c r="AL3879" s="24"/>
      <c r="AM3879" s="24"/>
      <c r="AN3879" s="24"/>
      <c r="AO3879" s="24"/>
      <c r="AP3879" s="165" t="str">
        <f t="shared" si="1181"/>
        <v>20253</v>
      </c>
      <c r="AQ3879" s="203" t="str">
        <f t="shared" si="1182"/>
        <v>20253RMB</v>
      </c>
      <c r="AR3879" s="206" t="str">
        <f t="shared" si="1183"/>
        <v>HELLER</v>
      </c>
      <c r="AS3879" s="22">
        <f t="shared" si="1184"/>
        <v>2</v>
      </c>
      <c r="AT3879" s="24" t="str">
        <f t="shared" si="1185"/>
        <v>0-3 months</v>
      </c>
      <c r="AU3879" s="22" t="s">
        <v>3757</v>
      </c>
    </row>
    <row r="3880" spans="1:47">
      <c r="A3880" s="33" t="str">
        <f t="shared" si="1176"/>
        <v>FY 24/25</v>
      </c>
      <c r="B3880" s="23">
        <v>2025</v>
      </c>
      <c r="C3880" s="23">
        <v>1</v>
      </c>
      <c r="D3880" s="202" t="str">
        <f t="shared" si="1169"/>
        <v>Q4</v>
      </c>
      <c r="E3880" s="33" t="str">
        <f t="shared" si="1175"/>
        <v>FY 24/25</v>
      </c>
      <c r="F3880" s="23">
        <v>2025</v>
      </c>
      <c r="G3880" s="23">
        <v>2</v>
      </c>
      <c r="H3880" s="29"/>
      <c r="I3880" s="204" t="str">
        <f t="shared" si="1177"/>
        <v>Q4</v>
      </c>
      <c r="J3880" s="188" t="s">
        <v>3682</v>
      </c>
      <c r="K3880" s="29" t="s">
        <v>660</v>
      </c>
      <c r="L3880" s="24" t="s">
        <v>92</v>
      </c>
      <c r="M3880" s="13" t="s">
        <v>60</v>
      </c>
      <c r="N3880" s="22">
        <v>1</v>
      </c>
      <c r="O3880" s="22"/>
      <c r="P3880" s="202" t="str">
        <f t="shared" si="1186"/>
        <v>MAIN UNIT</v>
      </c>
      <c r="Q3880" s="22" t="s">
        <v>61</v>
      </c>
      <c r="R3880" s="22" t="s">
        <v>62</v>
      </c>
      <c r="S3880" s="22" t="s">
        <v>49</v>
      </c>
      <c r="T3880" s="22" t="s">
        <v>78</v>
      </c>
      <c r="U3880" s="22" t="s">
        <v>78</v>
      </c>
      <c r="V3880" s="22" t="s">
        <v>121</v>
      </c>
      <c r="W3880" s="22" t="s">
        <v>109</v>
      </c>
      <c r="X3880" s="104">
        <v>12800000</v>
      </c>
      <c r="Y3880" s="195" t="str">
        <f t="shared" si="1171"/>
        <v>1</v>
      </c>
      <c r="Z3880" s="196">
        <f t="shared" si="1170"/>
        <v>12800000</v>
      </c>
      <c r="AA3880" s="22">
        <v>5.11E-2</v>
      </c>
      <c r="AB3880" s="197">
        <f t="shared" si="1174"/>
        <v>654080</v>
      </c>
      <c r="AC3880" s="198">
        <f t="shared" si="1178"/>
        <v>98569.856</v>
      </c>
      <c r="AD3880" s="170">
        <v>0.1507</v>
      </c>
      <c r="AE3880" s="199">
        <f t="shared" si="1179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72"/>
        <v>30691842.970796466</v>
      </c>
      <c r="AJ3880" s="200">
        <f t="shared" si="1173"/>
        <v>4088324.205777524</v>
      </c>
      <c r="AK3880" s="201">
        <f t="shared" si="1180"/>
        <v>0.1332055624573473</v>
      </c>
      <c r="AL3880" s="24"/>
      <c r="AM3880" s="24"/>
      <c r="AN3880" s="24"/>
      <c r="AO3880" s="24"/>
      <c r="AP3880" s="165" t="str">
        <f t="shared" si="1181"/>
        <v>20252</v>
      </c>
      <c r="AQ3880" s="203" t="str">
        <f t="shared" si="1182"/>
        <v>20252JPY</v>
      </c>
      <c r="AR3880" s="206" t="str">
        <f t="shared" si="1183"/>
        <v>YAMAHA_Mounter</v>
      </c>
      <c r="AS3880" s="22">
        <f t="shared" si="1184"/>
        <v>1</v>
      </c>
      <c r="AT3880" s="24" t="str">
        <f t="shared" si="1185"/>
        <v>0-3 months</v>
      </c>
      <c r="AU3880" s="22" t="s">
        <v>3751</v>
      </c>
    </row>
    <row r="3881" spans="1:47">
      <c r="A3881" s="33" t="str">
        <f t="shared" si="1176"/>
        <v>FY 24/25</v>
      </c>
      <c r="B3881" s="23">
        <v>2025</v>
      </c>
      <c r="C3881" s="23">
        <v>1</v>
      </c>
      <c r="D3881" s="202" t="str">
        <f t="shared" si="1169"/>
        <v>Q4</v>
      </c>
      <c r="E3881" s="33" t="str">
        <f t="shared" si="1175"/>
        <v>FY 24/25</v>
      </c>
      <c r="F3881" s="23">
        <v>2025</v>
      </c>
      <c r="G3881" s="23">
        <v>2</v>
      </c>
      <c r="H3881" s="29"/>
      <c r="I3881" s="204" t="str">
        <f t="shared" si="1177"/>
        <v>Q4</v>
      </c>
      <c r="J3881" s="188" t="s">
        <v>3682</v>
      </c>
      <c r="K3881" s="29" t="s">
        <v>660</v>
      </c>
      <c r="L3881" s="24" t="s">
        <v>92</v>
      </c>
      <c r="M3881" s="13" t="s">
        <v>60</v>
      </c>
      <c r="N3881" s="22">
        <v>1</v>
      </c>
      <c r="O3881" s="22"/>
      <c r="P3881" s="202" t="str">
        <f t="shared" si="1186"/>
        <v>MAIN UNIT</v>
      </c>
      <c r="Q3881" s="22" t="s">
        <v>61</v>
      </c>
      <c r="R3881" s="22" t="s">
        <v>62</v>
      </c>
      <c r="S3881" s="22" t="s">
        <v>49</v>
      </c>
      <c r="T3881" s="22" t="s">
        <v>78</v>
      </c>
      <c r="U3881" s="22" t="s">
        <v>78</v>
      </c>
      <c r="V3881" s="22" t="s">
        <v>121</v>
      </c>
      <c r="W3881" s="22" t="s">
        <v>109</v>
      </c>
      <c r="X3881" s="104">
        <v>12800000</v>
      </c>
      <c r="Y3881" s="195" t="str">
        <f t="shared" si="1171"/>
        <v>1</v>
      </c>
      <c r="Z3881" s="196">
        <f t="shared" si="1170"/>
        <v>12800000</v>
      </c>
      <c r="AA3881" s="22">
        <v>5.11E-2</v>
      </c>
      <c r="AB3881" s="197">
        <f t="shared" si="1174"/>
        <v>654080</v>
      </c>
      <c r="AC3881" s="198">
        <f t="shared" si="1178"/>
        <v>98569.856</v>
      </c>
      <c r="AD3881" s="170">
        <v>0.1507</v>
      </c>
      <c r="AE3881" s="199">
        <f t="shared" si="1179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30691842.970796466</v>
      </c>
      <c r="AJ3881" s="200">
        <f t="shared" si="1173"/>
        <v>4088324.205777524</v>
      </c>
      <c r="AK3881" s="201">
        <f t="shared" si="1180"/>
        <v>0.1332055624573473</v>
      </c>
      <c r="AL3881" s="24"/>
      <c r="AM3881" s="24"/>
      <c r="AN3881" s="24"/>
      <c r="AO3881" s="24"/>
      <c r="AP3881" s="165" t="str">
        <f t="shared" si="1181"/>
        <v>20252</v>
      </c>
      <c r="AQ3881" s="203" t="str">
        <f t="shared" si="1182"/>
        <v>20252JPY</v>
      </c>
      <c r="AR3881" s="206" t="str">
        <f t="shared" si="1183"/>
        <v>YAMAHA_Mounter</v>
      </c>
      <c r="AS3881" s="22">
        <f t="shared" si="1184"/>
        <v>1</v>
      </c>
      <c r="AT3881" s="24" t="str">
        <f t="shared" si="1185"/>
        <v>0-3 months</v>
      </c>
      <c r="AU3881" s="22" t="s">
        <v>3751</v>
      </c>
    </row>
    <row r="3882" spans="1:47">
      <c r="A3882" s="33" t="str">
        <f t="shared" si="1176"/>
        <v>FY 24/25</v>
      </c>
      <c r="B3882" s="23">
        <v>2025</v>
      </c>
      <c r="C3882" s="23">
        <v>1</v>
      </c>
      <c r="D3882" s="202" t="str">
        <f t="shared" si="1169"/>
        <v>Q4</v>
      </c>
      <c r="E3882" s="33" t="str">
        <f t="shared" si="1175"/>
        <v>FY 24/25</v>
      </c>
      <c r="F3882" s="23">
        <v>2025</v>
      </c>
      <c r="G3882" s="23">
        <v>3</v>
      </c>
      <c r="H3882" s="29"/>
      <c r="I3882" s="204" t="str">
        <f t="shared" si="1177"/>
        <v>Q4</v>
      </c>
      <c r="J3882" s="188" t="s">
        <v>3683</v>
      </c>
      <c r="K3882" s="29" t="s">
        <v>3543</v>
      </c>
      <c r="L3882" s="24" t="s">
        <v>92</v>
      </c>
      <c r="M3882" s="13" t="s">
        <v>60</v>
      </c>
      <c r="N3882" s="22">
        <v>1</v>
      </c>
      <c r="O3882" s="22"/>
      <c r="P3882" s="202" t="str">
        <f t="shared" si="1186"/>
        <v>MAIN UNIT</v>
      </c>
      <c r="Q3882" s="22" t="s">
        <v>68</v>
      </c>
      <c r="R3882" s="22" t="s">
        <v>62</v>
      </c>
      <c r="S3882" s="22" t="s">
        <v>49</v>
      </c>
      <c r="T3882" s="22" t="s">
        <v>78</v>
      </c>
      <c r="U3882" s="22" t="s">
        <v>1071</v>
      </c>
      <c r="V3882" s="22" t="s">
        <v>3095</v>
      </c>
      <c r="W3882" s="22" t="s">
        <v>109</v>
      </c>
      <c r="X3882" s="104">
        <v>12500000</v>
      </c>
      <c r="Y3882" s="195" t="str">
        <f t="shared" si="1171"/>
        <v>1</v>
      </c>
      <c r="Z3882" s="196">
        <f t="shared" si="1170"/>
        <v>12500000</v>
      </c>
      <c r="AA3882" s="22">
        <v>5.2999999999999999E-2</v>
      </c>
      <c r="AB3882" s="197">
        <f t="shared" si="1174"/>
        <v>662500</v>
      </c>
      <c r="AC3882" s="198">
        <f t="shared" si="1178"/>
        <v>79500</v>
      </c>
      <c r="AD3882" s="169">
        <v>0.12</v>
      </c>
      <c r="AE3882" s="199">
        <f t="shared" si="1179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72"/>
        <v>16976608.654867265</v>
      </c>
      <c r="AJ3882" s="200">
        <f t="shared" si="1173"/>
        <v>2037193.0385840707</v>
      </c>
      <c r="AK3882" s="201">
        <f t="shared" si="1180"/>
        <v>0.11999999999999994</v>
      </c>
      <c r="AL3882" s="24"/>
      <c r="AM3882" s="24"/>
      <c r="AN3882" s="24"/>
      <c r="AO3882" s="24"/>
      <c r="AP3882" s="165" t="str">
        <f t="shared" si="1181"/>
        <v>20253</v>
      </c>
      <c r="AQ3882" s="203" t="str">
        <f t="shared" si="1182"/>
        <v>20253JPY</v>
      </c>
      <c r="AR3882" s="206" t="str">
        <f t="shared" si="1183"/>
        <v>YAMAHA_Mounter</v>
      </c>
      <c r="AS3882" s="22">
        <f t="shared" si="1184"/>
        <v>2</v>
      </c>
      <c r="AT3882" s="24" t="str">
        <f t="shared" si="1185"/>
        <v>0-3 months</v>
      </c>
      <c r="AU3882" s="22" t="s">
        <v>3751</v>
      </c>
    </row>
    <row r="3883" spans="1:47">
      <c r="A3883" s="33" t="str">
        <f t="shared" si="1176"/>
        <v>FY 24/25</v>
      </c>
      <c r="B3883" s="23">
        <v>2025</v>
      </c>
      <c r="C3883" s="23">
        <v>1</v>
      </c>
      <c r="D3883" s="202" t="str">
        <f t="shared" si="1169"/>
        <v>Q4</v>
      </c>
      <c r="E3883" s="33" t="str">
        <f t="shared" si="1175"/>
        <v>FY 24/25</v>
      </c>
      <c r="F3883" s="23">
        <v>2025</v>
      </c>
      <c r="G3883" s="23">
        <v>3</v>
      </c>
      <c r="H3883" s="29"/>
      <c r="I3883" s="204" t="str">
        <f t="shared" si="1177"/>
        <v>Q4</v>
      </c>
      <c r="J3883" s="188" t="s">
        <v>3683</v>
      </c>
      <c r="K3883" s="29" t="s">
        <v>3543</v>
      </c>
      <c r="L3883" s="24" t="s">
        <v>67</v>
      </c>
      <c r="M3883" s="13" t="s">
        <v>60</v>
      </c>
      <c r="N3883" s="22">
        <v>1</v>
      </c>
      <c r="O3883" s="22"/>
      <c r="P3883" s="202" t="str">
        <f t="shared" si="1186"/>
        <v>MAIN UNIT</v>
      </c>
      <c r="Q3883" s="22" t="s">
        <v>68</v>
      </c>
      <c r="R3883" s="22" t="s">
        <v>62</v>
      </c>
      <c r="S3883" s="22" t="s">
        <v>49</v>
      </c>
      <c r="T3883" s="22" t="s">
        <v>78</v>
      </c>
      <c r="U3883" s="22" t="s">
        <v>1071</v>
      </c>
      <c r="V3883" s="22" t="s">
        <v>3095</v>
      </c>
      <c r="W3883" s="22" t="s">
        <v>109</v>
      </c>
      <c r="X3883" s="104">
        <v>7670000</v>
      </c>
      <c r="Y3883" s="195" t="str">
        <f t="shared" si="1171"/>
        <v>1</v>
      </c>
      <c r="Z3883" s="196">
        <f t="shared" si="1170"/>
        <v>7670000</v>
      </c>
      <c r="AA3883" s="22">
        <v>5.2999999999999999E-2</v>
      </c>
      <c r="AB3883" s="197">
        <f t="shared" si="1174"/>
        <v>406510</v>
      </c>
      <c r="AC3883" s="198">
        <f t="shared" si="1178"/>
        <v>48781.2</v>
      </c>
      <c r="AD3883" s="169">
        <v>0.12</v>
      </c>
      <c r="AE3883" s="199">
        <f t="shared" si="1179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16976608.654867265</v>
      </c>
      <c r="AJ3883" s="200">
        <f t="shared" si="1173"/>
        <v>2037193.0385840707</v>
      </c>
      <c r="AK3883" s="201">
        <f t="shared" si="1180"/>
        <v>0.11999999999999994</v>
      </c>
      <c r="AL3883" s="24"/>
      <c r="AM3883" s="24"/>
      <c r="AN3883" s="24"/>
      <c r="AO3883" s="24"/>
      <c r="AP3883" s="165" t="str">
        <f t="shared" si="1181"/>
        <v>20253</v>
      </c>
      <c r="AQ3883" s="203" t="str">
        <f t="shared" si="1182"/>
        <v>20253JPY</v>
      </c>
      <c r="AR3883" s="206" t="str">
        <f t="shared" si="1183"/>
        <v>YAMAHA_Mounter</v>
      </c>
      <c r="AS3883" s="22">
        <f t="shared" si="1184"/>
        <v>2</v>
      </c>
      <c r="AT3883" s="24" t="str">
        <f t="shared" si="1185"/>
        <v>0-3 months</v>
      </c>
      <c r="AU3883" s="22" t="s">
        <v>3751</v>
      </c>
    </row>
    <row r="3884" spans="1:47">
      <c r="A3884" s="33" t="str">
        <f t="shared" si="1176"/>
        <v>FY 24/25</v>
      </c>
      <c r="B3884" s="23">
        <v>2025</v>
      </c>
      <c r="C3884" s="23">
        <v>1</v>
      </c>
      <c r="D3884" s="202" t="str">
        <f t="shared" si="1169"/>
        <v>Q4</v>
      </c>
      <c r="E3884" s="33" t="str">
        <f t="shared" si="1175"/>
        <v>FY 25/26</v>
      </c>
      <c r="F3884" s="23">
        <v>2025</v>
      </c>
      <c r="G3884" s="23">
        <v>4</v>
      </c>
      <c r="H3884" s="29"/>
      <c r="I3884" s="204" t="str">
        <f t="shared" si="1177"/>
        <v>Q1</v>
      </c>
      <c r="J3884" s="188" t="s">
        <v>3684</v>
      </c>
      <c r="K3884" s="29" t="s">
        <v>989</v>
      </c>
      <c r="L3884" s="17" t="s">
        <v>3351</v>
      </c>
      <c r="M3884" s="13" t="s">
        <v>60</v>
      </c>
      <c r="N3884" s="22">
        <v>1</v>
      </c>
      <c r="O3884" s="22"/>
      <c r="P3884" s="202" t="str">
        <f t="shared" si="1186"/>
        <v>MAIN UNIT</v>
      </c>
      <c r="Q3884" s="22" t="s">
        <v>61</v>
      </c>
      <c r="R3884" s="22" t="s">
        <v>2055</v>
      </c>
      <c r="S3884" s="22" t="s">
        <v>49</v>
      </c>
      <c r="T3884" s="22" t="s">
        <v>78</v>
      </c>
      <c r="U3884" s="22" t="s">
        <v>246</v>
      </c>
      <c r="V3884" s="22" t="s">
        <v>2057</v>
      </c>
      <c r="W3884" s="22" t="s">
        <v>901</v>
      </c>
      <c r="X3884" s="104">
        <v>35700</v>
      </c>
      <c r="Y3884" s="195" t="str">
        <f t="shared" si="1171"/>
        <v>1</v>
      </c>
      <c r="Z3884" s="196">
        <f t="shared" si="1170"/>
        <v>35700</v>
      </c>
      <c r="AA3884" s="22">
        <v>7.8</v>
      </c>
      <c r="AB3884" s="197">
        <f t="shared" si="1174"/>
        <v>278460</v>
      </c>
      <c r="AC3884" s="198">
        <f t="shared" si="1178"/>
        <v>33415.199999999997</v>
      </c>
      <c r="AD3884" s="169">
        <v>0.12</v>
      </c>
      <c r="AE3884" s="199">
        <f t="shared" si="1179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72"/>
        <v>30253303.159292053</v>
      </c>
      <c r="AJ3884" s="200">
        <f t="shared" si="1173"/>
        <v>3630396.3791150413</v>
      </c>
      <c r="AK3884" s="201">
        <f t="shared" si="1180"/>
        <v>0.11999999999999983</v>
      </c>
      <c r="AL3884" s="24"/>
      <c r="AM3884" s="24"/>
      <c r="AN3884" s="24"/>
      <c r="AO3884" s="24"/>
      <c r="AP3884" s="165" t="str">
        <f t="shared" si="1181"/>
        <v>20254</v>
      </c>
      <c r="AQ3884" s="203" t="str">
        <f t="shared" si="1182"/>
        <v>20254USD</v>
      </c>
      <c r="AR3884" s="206" t="str">
        <f t="shared" si="1183"/>
        <v>YAMAHA_Non_Mounter</v>
      </c>
      <c r="AS3884" s="22">
        <f t="shared" si="1184"/>
        <v>3</v>
      </c>
      <c r="AT3884" s="24" t="str">
        <f t="shared" si="1185"/>
        <v>0-3 months</v>
      </c>
      <c r="AU3884" s="22" t="s">
        <v>3755</v>
      </c>
    </row>
    <row r="3885" spans="1:47">
      <c r="A3885" s="33" t="str">
        <f t="shared" si="1176"/>
        <v>FY 24/25</v>
      </c>
      <c r="B3885" s="23">
        <v>2025</v>
      </c>
      <c r="C3885" s="23">
        <v>1</v>
      </c>
      <c r="D3885" s="202" t="str">
        <f t="shared" si="1169"/>
        <v>Q4</v>
      </c>
      <c r="E3885" s="33" t="str">
        <f t="shared" si="1175"/>
        <v>FY 25/26</v>
      </c>
      <c r="F3885" s="23">
        <v>2025</v>
      </c>
      <c r="G3885" s="23">
        <v>4</v>
      </c>
      <c r="H3885" s="29"/>
      <c r="I3885" s="204" t="str">
        <f t="shared" si="1177"/>
        <v>Q1</v>
      </c>
      <c r="J3885" s="188" t="s">
        <v>3684</v>
      </c>
      <c r="K3885" s="29" t="s">
        <v>989</v>
      </c>
      <c r="L3885" s="17" t="s">
        <v>3351</v>
      </c>
      <c r="M3885" s="13" t="s">
        <v>60</v>
      </c>
      <c r="N3885" s="22">
        <v>1</v>
      </c>
      <c r="O3885" s="22"/>
      <c r="P3885" s="202" t="str">
        <f t="shared" si="1186"/>
        <v>MAIN UNIT</v>
      </c>
      <c r="Q3885" s="22" t="s">
        <v>61</v>
      </c>
      <c r="R3885" s="22" t="s">
        <v>2055</v>
      </c>
      <c r="S3885" s="22" t="s">
        <v>49</v>
      </c>
      <c r="T3885" s="22" t="s">
        <v>78</v>
      </c>
      <c r="U3885" s="22" t="s">
        <v>246</v>
      </c>
      <c r="V3885" s="22" t="s">
        <v>2057</v>
      </c>
      <c r="W3885" s="22" t="s">
        <v>901</v>
      </c>
      <c r="X3885" s="104">
        <v>35700</v>
      </c>
      <c r="Y3885" s="195" t="str">
        <f t="shared" si="1171"/>
        <v>1</v>
      </c>
      <c r="Z3885" s="196">
        <f t="shared" si="1170"/>
        <v>35700</v>
      </c>
      <c r="AA3885" s="22">
        <v>7.8</v>
      </c>
      <c r="AB3885" s="197">
        <f t="shared" si="1174"/>
        <v>278460</v>
      </c>
      <c r="AC3885" s="198">
        <f t="shared" si="1178"/>
        <v>33415.199999999997</v>
      </c>
      <c r="AD3885" s="169">
        <v>0.12</v>
      </c>
      <c r="AE3885" s="199">
        <f t="shared" si="1179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30253303.159292053</v>
      </c>
      <c r="AJ3885" s="200">
        <f t="shared" si="1173"/>
        <v>3630396.3791150413</v>
      </c>
      <c r="AK3885" s="201">
        <f t="shared" si="1180"/>
        <v>0.11999999999999983</v>
      </c>
      <c r="AL3885" s="24"/>
      <c r="AM3885" s="24"/>
      <c r="AN3885" s="24"/>
      <c r="AO3885" s="24"/>
      <c r="AP3885" s="165" t="str">
        <f t="shared" si="1181"/>
        <v>20254</v>
      </c>
      <c r="AQ3885" s="203" t="str">
        <f t="shared" si="1182"/>
        <v>20254USD</v>
      </c>
      <c r="AR3885" s="206" t="str">
        <f t="shared" si="1183"/>
        <v>YAMAHA_Non_Mounter</v>
      </c>
      <c r="AS3885" s="22">
        <f t="shared" si="1184"/>
        <v>3</v>
      </c>
      <c r="AT3885" s="24" t="str">
        <f t="shared" si="1185"/>
        <v>0-3 months</v>
      </c>
      <c r="AU3885" s="22" t="s">
        <v>3755</v>
      </c>
    </row>
    <row r="3886" spans="1:47">
      <c r="A3886" s="33" t="str">
        <f t="shared" si="1176"/>
        <v>FY 24/25</v>
      </c>
      <c r="B3886" s="23">
        <v>2025</v>
      </c>
      <c r="C3886" s="23">
        <v>1</v>
      </c>
      <c r="D3886" s="202" t="str">
        <f t="shared" si="1169"/>
        <v>Q4</v>
      </c>
      <c r="E3886" s="33" t="str">
        <f t="shared" si="1175"/>
        <v>FY 25/26</v>
      </c>
      <c r="F3886" s="23">
        <v>2025</v>
      </c>
      <c r="G3886" s="23">
        <v>4</v>
      </c>
      <c r="H3886" s="29"/>
      <c r="I3886" s="204" t="str">
        <f t="shared" si="1177"/>
        <v>Q1</v>
      </c>
      <c r="J3886" s="188" t="s">
        <v>3685</v>
      </c>
      <c r="K3886" s="29" t="s">
        <v>989</v>
      </c>
      <c r="L3886" s="24" t="s">
        <v>3353</v>
      </c>
      <c r="M3886" s="13" t="s">
        <v>60</v>
      </c>
      <c r="N3886" s="22">
        <v>1</v>
      </c>
      <c r="O3886" s="22"/>
      <c r="P3886" s="202" t="str">
        <f t="shared" si="1186"/>
        <v>MAIN UNIT</v>
      </c>
      <c r="Q3886" s="22" t="s">
        <v>61</v>
      </c>
      <c r="R3886" s="22" t="s">
        <v>2055</v>
      </c>
      <c r="S3886" s="22" t="s">
        <v>49</v>
      </c>
      <c r="T3886" s="22" t="s">
        <v>78</v>
      </c>
      <c r="U3886" s="22" t="s">
        <v>246</v>
      </c>
      <c r="V3886" s="22" t="s">
        <v>2057</v>
      </c>
      <c r="W3886" s="22" t="s">
        <v>901</v>
      </c>
      <c r="X3886" s="104">
        <v>80580</v>
      </c>
      <c r="Y3886" s="195" t="str">
        <f t="shared" si="1171"/>
        <v>1</v>
      </c>
      <c r="Z3886" s="196">
        <f t="shared" si="1170"/>
        <v>80580</v>
      </c>
      <c r="AA3886" s="22">
        <v>7.8</v>
      </c>
      <c r="AB3886" s="197">
        <f t="shared" si="1174"/>
        <v>628524</v>
      </c>
      <c r="AC3886" s="198">
        <f t="shared" si="1178"/>
        <v>75422.87999999999</v>
      </c>
      <c r="AD3886" s="169">
        <v>0.12</v>
      </c>
      <c r="AE3886" s="199">
        <f t="shared" si="1179"/>
        <v>0</v>
      </c>
      <c r="AF3886" s="199" t="str">
        <f>IF(AND(COUNTIFS($J$18:J3886,J3886)=1,AE3886=1),1,"")</f>
        <v/>
      </c>
      <c r="AG3886" s="199">
        <f>IF(C3886="","",IF(AND(COUNTIFS($J$18:J3886,J3886)=1,C3886&lt;&gt;""),1,""))</f>
        <v>1</v>
      </c>
      <c r="AH3886" s="199">
        <f>IF(G3886="","",IF(AND(COUNTIFS($J$18:J3886,J3886)=1,G3886&lt;&gt;""),1,""))</f>
        <v>1</v>
      </c>
      <c r="AI3886" s="200">
        <f t="shared" si="1172"/>
        <v>30253303.159292053</v>
      </c>
      <c r="AJ3886" s="200">
        <f t="shared" si="1173"/>
        <v>3630396.3791150413</v>
      </c>
      <c r="AK3886" s="201">
        <f t="shared" si="1180"/>
        <v>0.11999999999999983</v>
      </c>
      <c r="AL3886" s="24"/>
      <c r="AM3886" s="24"/>
      <c r="AN3886" s="24"/>
      <c r="AO3886" s="24"/>
      <c r="AP3886" s="165" t="str">
        <f t="shared" si="1181"/>
        <v>20254</v>
      </c>
      <c r="AQ3886" s="203" t="str">
        <f t="shared" si="1182"/>
        <v>20254USD</v>
      </c>
      <c r="AR3886" s="206" t="str">
        <f t="shared" si="1183"/>
        <v>YAMAHA_Non_Mounter</v>
      </c>
      <c r="AS3886" s="22">
        <f t="shared" si="1184"/>
        <v>3</v>
      </c>
      <c r="AT3886" s="24" t="str">
        <f t="shared" si="1185"/>
        <v>0-3 months</v>
      </c>
      <c r="AU3886" s="22" t="s">
        <v>3755</v>
      </c>
    </row>
    <row r="3887" spans="1:47">
      <c r="A3887" s="33" t="str">
        <f t="shared" si="1176"/>
        <v>FY 24/25</v>
      </c>
      <c r="B3887" s="23">
        <v>2025</v>
      </c>
      <c r="C3887" s="23">
        <v>1</v>
      </c>
      <c r="D3887" s="202" t="str">
        <f t="shared" si="1169"/>
        <v>Q4</v>
      </c>
      <c r="E3887" s="33" t="str">
        <f t="shared" si="1175"/>
        <v>FY 25/26</v>
      </c>
      <c r="F3887" s="23">
        <v>2025</v>
      </c>
      <c r="G3887" s="23">
        <v>4</v>
      </c>
      <c r="H3887" s="29"/>
      <c r="I3887" s="204" t="str">
        <f t="shared" si="1177"/>
        <v>Q1</v>
      </c>
      <c r="J3887" s="188" t="s">
        <v>3686</v>
      </c>
      <c r="K3887" s="29" t="s">
        <v>989</v>
      </c>
      <c r="L3887" s="24" t="s">
        <v>2620</v>
      </c>
      <c r="M3887" s="13" t="s">
        <v>60</v>
      </c>
      <c r="N3887" s="22">
        <v>1</v>
      </c>
      <c r="O3887" s="22"/>
      <c r="P3887" s="202" t="str">
        <f t="shared" si="1186"/>
        <v>MAIN UNIT</v>
      </c>
      <c r="Q3887" s="22" t="s">
        <v>61</v>
      </c>
      <c r="R3887" s="22" t="s">
        <v>2055</v>
      </c>
      <c r="S3887" s="22" t="s">
        <v>49</v>
      </c>
      <c r="T3887" s="22" t="s">
        <v>78</v>
      </c>
      <c r="U3887" s="22" t="s">
        <v>246</v>
      </c>
      <c r="V3887" s="22" t="s">
        <v>2057</v>
      </c>
      <c r="W3887" s="22" t="s">
        <v>901</v>
      </c>
      <c r="X3887" s="104">
        <v>86650</v>
      </c>
      <c r="Y3887" s="195" t="str">
        <f t="shared" si="1171"/>
        <v>1</v>
      </c>
      <c r="Z3887" s="196">
        <f t="shared" si="1170"/>
        <v>86650</v>
      </c>
      <c r="AA3887" s="22">
        <v>7.8</v>
      </c>
      <c r="AB3887" s="197">
        <f t="shared" si="1174"/>
        <v>675870</v>
      </c>
      <c r="AC3887" s="198">
        <f t="shared" si="1178"/>
        <v>81104.399999999994</v>
      </c>
      <c r="AD3887" s="169">
        <v>0.12</v>
      </c>
      <c r="AE3887" s="199">
        <f t="shared" si="1179"/>
        <v>0</v>
      </c>
      <c r="AF3887" s="199" t="str">
        <f>IF(AND(COUNTIFS($J$18:J3887,J3887)=1,AE3887=1),1,"")</f>
        <v/>
      </c>
      <c r="AG3887" s="199">
        <f>IF(C3887="","",IF(AND(COUNTIFS($J$18:J3887,J3887)=1,C3887&lt;&gt;""),1,""))</f>
        <v>1</v>
      </c>
      <c r="AH3887" s="199">
        <f>IF(G3887="","",IF(AND(COUNTIFS($J$18:J3887,J3887)=1,G3887&lt;&gt;""),1,""))</f>
        <v>1</v>
      </c>
      <c r="AI3887" s="200">
        <f t="shared" si="1172"/>
        <v>30253303.159292053</v>
      </c>
      <c r="AJ3887" s="200">
        <f t="shared" si="1173"/>
        <v>3630396.3791150413</v>
      </c>
      <c r="AK3887" s="201">
        <f t="shared" si="1180"/>
        <v>0.11999999999999983</v>
      </c>
      <c r="AL3887" s="24"/>
      <c r="AM3887" s="24"/>
      <c r="AN3887" s="24"/>
      <c r="AO3887" s="24"/>
      <c r="AP3887" s="165" t="str">
        <f t="shared" si="1181"/>
        <v>20254</v>
      </c>
      <c r="AQ3887" s="203" t="str">
        <f t="shared" si="1182"/>
        <v>20254USD</v>
      </c>
      <c r="AR3887" s="206" t="str">
        <f t="shared" si="1183"/>
        <v>YAMAHA_Non_Mounter</v>
      </c>
      <c r="AS3887" s="22">
        <f t="shared" si="1184"/>
        <v>3</v>
      </c>
      <c r="AT3887" s="24" t="str">
        <f t="shared" si="1185"/>
        <v>0-3 months</v>
      </c>
      <c r="AU3887" s="22" t="s">
        <v>3755</v>
      </c>
    </row>
    <row r="3888" spans="1:47">
      <c r="A3888" s="33" t="str">
        <f t="shared" si="1176"/>
        <v>FY 24/25</v>
      </c>
      <c r="B3888" s="23">
        <v>2025</v>
      </c>
      <c r="C3888" s="23">
        <v>1</v>
      </c>
      <c r="D3888" s="202" t="str">
        <f t="shared" si="1169"/>
        <v>Q4</v>
      </c>
      <c r="E3888" s="33" t="str">
        <f t="shared" si="1175"/>
        <v>FY 25/26</v>
      </c>
      <c r="F3888" s="23">
        <v>2025</v>
      </c>
      <c r="G3888" s="23">
        <v>4</v>
      </c>
      <c r="H3888" s="29"/>
      <c r="I3888" s="204" t="str">
        <f t="shared" si="1177"/>
        <v>Q1</v>
      </c>
      <c r="J3888" s="188" t="s">
        <v>3686</v>
      </c>
      <c r="K3888" s="29" t="s">
        <v>989</v>
      </c>
      <c r="L3888" s="24" t="s">
        <v>2620</v>
      </c>
      <c r="M3888" s="13" t="s">
        <v>60</v>
      </c>
      <c r="N3888" s="22">
        <v>1</v>
      </c>
      <c r="O3888" s="22"/>
      <c r="P3888" s="202" t="str">
        <f t="shared" si="1186"/>
        <v>MAIN UNIT</v>
      </c>
      <c r="Q3888" s="22" t="s">
        <v>61</v>
      </c>
      <c r="R3888" s="22" t="s">
        <v>2055</v>
      </c>
      <c r="S3888" s="22" t="s">
        <v>49</v>
      </c>
      <c r="T3888" s="22" t="s">
        <v>78</v>
      </c>
      <c r="U3888" s="22" t="s">
        <v>246</v>
      </c>
      <c r="V3888" s="22" t="s">
        <v>2057</v>
      </c>
      <c r="W3888" s="22" t="s">
        <v>901</v>
      </c>
      <c r="X3888" s="104">
        <v>86650</v>
      </c>
      <c r="Y3888" s="195" t="str">
        <f t="shared" si="1171"/>
        <v>1</v>
      </c>
      <c r="Z3888" s="196">
        <f t="shared" si="1170"/>
        <v>86650</v>
      </c>
      <c r="AA3888" s="22">
        <v>7.8</v>
      </c>
      <c r="AB3888" s="197">
        <f t="shared" si="1174"/>
        <v>675870</v>
      </c>
      <c r="AC3888" s="198">
        <f t="shared" si="1178"/>
        <v>81104.399999999994</v>
      </c>
      <c r="AD3888" s="169">
        <v>0.12</v>
      </c>
      <c r="AE3888" s="199">
        <f t="shared" si="1179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30253303.159292053</v>
      </c>
      <c r="AJ3888" s="200">
        <f t="shared" si="1173"/>
        <v>3630396.3791150413</v>
      </c>
      <c r="AK3888" s="201">
        <f t="shared" si="1180"/>
        <v>0.11999999999999983</v>
      </c>
      <c r="AL3888" s="24"/>
      <c r="AM3888" s="24"/>
      <c r="AN3888" s="24"/>
      <c r="AO3888" s="24"/>
      <c r="AP3888" s="165" t="str">
        <f t="shared" si="1181"/>
        <v>20254</v>
      </c>
      <c r="AQ3888" s="203" t="str">
        <f t="shared" si="1182"/>
        <v>20254USD</v>
      </c>
      <c r="AR3888" s="206" t="str">
        <f t="shared" si="1183"/>
        <v>YAMAHA_Non_Mounter</v>
      </c>
      <c r="AS3888" s="22">
        <f t="shared" si="1184"/>
        <v>3</v>
      </c>
      <c r="AT3888" s="24" t="str">
        <f t="shared" si="1185"/>
        <v>0-3 months</v>
      </c>
      <c r="AU3888" s="22" t="s">
        <v>3755</v>
      </c>
    </row>
    <row r="3889" spans="1:47">
      <c r="A3889" s="33" t="str">
        <f t="shared" si="1176"/>
        <v>FY 24/25</v>
      </c>
      <c r="B3889" s="23">
        <v>2025</v>
      </c>
      <c r="C3889" s="23">
        <v>1</v>
      </c>
      <c r="D3889" s="202" t="str">
        <f t="shared" si="1169"/>
        <v>Q4</v>
      </c>
      <c r="E3889" s="33" t="str">
        <f t="shared" si="1175"/>
        <v>FY 25/26</v>
      </c>
      <c r="F3889" s="23">
        <v>2025</v>
      </c>
      <c r="G3889" s="23">
        <v>4</v>
      </c>
      <c r="H3889" s="29"/>
      <c r="I3889" s="204" t="str">
        <f t="shared" si="1177"/>
        <v>Q1</v>
      </c>
      <c r="J3889" s="188" t="s">
        <v>3687</v>
      </c>
      <c r="K3889" s="29" t="s">
        <v>989</v>
      </c>
      <c r="L3889" s="24" t="s">
        <v>92</v>
      </c>
      <c r="M3889" s="13" t="s">
        <v>60</v>
      </c>
      <c r="N3889" s="22">
        <v>1</v>
      </c>
      <c r="O3889" s="22"/>
      <c r="P3889" s="202" t="str">
        <f t="shared" si="1186"/>
        <v>MAIN UNIT</v>
      </c>
      <c r="Q3889" s="22" t="s">
        <v>61</v>
      </c>
      <c r="R3889" s="22" t="s">
        <v>62</v>
      </c>
      <c r="S3889" s="22" t="s">
        <v>49</v>
      </c>
      <c r="T3889" s="22" t="s">
        <v>78</v>
      </c>
      <c r="U3889" s="22" t="s">
        <v>1038</v>
      </c>
      <c r="V3889" s="22" t="s">
        <v>131</v>
      </c>
      <c r="W3889" s="22" t="s">
        <v>901</v>
      </c>
      <c r="X3889" s="104">
        <v>103500</v>
      </c>
      <c r="Y3889" s="195" t="str">
        <f t="shared" si="1171"/>
        <v>1</v>
      </c>
      <c r="Z3889" s="196">
        <f t="shared" si="1170"/>
        <v>103500</v>
      </c>
      <c r="AA3889" s="22">
        <v>7.8</v>
      </c>
      <c r="AB3889" s="197">
        <f t="shared" si="1174"/>
        <v>807300</v>
      </c>
      <c r="AC3889" s="198">
        <f t="shared" si="1178"/>
        <v>96876</v>
      </c>
      <c r="AD3889" s="169">
        <v>0.12</v>
      </c>
      <c r="AE3889" s="199">
        <f t="shared" si="1179"/>
        <v>0</v>
      </c>
      <c r="AF3889" s="199" t="str">
        <f>IF(AND(COUNTIFS($J$18:J3889,J3889)=1,AE3889=1),1,"")</f>
        <v/>
      </c>
      <c r="AG3889" s="199">
        <f>IF(C3889="","",IF(AND(COUNTIFS($J$18:J3889,J3889)=1,C3889&lt;&gt;""),1,""))</f>
        <v>1</v>
      </c>
      <c r="AH3889" s="199">
        <f>IF(G3889="","",IF(AND(COUNTIFS($J$18:J3889,J3889)=1,G3889&lt;&gt;""),1,""))</f>
        <v>1</v>
      </c>
      <c r="AI3889" s="200">
        <f t="shared" si="1172"/>
        <v>30253303.159292053</v>
      </c>
      <c r="AJ3889" s="200">
        <f t="shared" si="1173"/>
        <v>3630396.3791150413</v>
      </c>
      <c r="AK3889" s="201">
        <f t="shared" si="1180"/>
        <v>0.11999999999999983</v>
      </c>
      <c r="AL3889" s="24"/>
      <c r="AM3889" s="24"/>
      <c r="AN3889" s="24"/>
      <c r="AO3889" s="24"/>
      <c r="AP3889" s="165" t="str">
        <f t="shared" si="1181"/>
        <v>20254</v>
      </c>
      <c r="AQ3889" s="203" t="str">
        <f t="shared" si="1182"/>
        <v>20254USD</v>
      </c>
      <c r="AR3889" s="206" t="str">
        <f t="shared" si="1183"/>
        <v>YAMAHA_Mounter</v>
      </c>
      <c r="AS3889" s="22">
        <f t="shared" si="1184"/>
        <v>3</v>
      </c>
      <c r="AT3889" s="24" t="str">
        <f t="shared" si="1185"/>
        <v>0-3 months</v>
      </c>
      <c r="AU3889" s="22" t="s">
        <v>3755</v>
      </c>
    </row>
    <row r="3890" spans="1:47">
      <c r="A3890" s="33" t="str">
        <f t="shared" si="1176"/>
        <v>FY 24/25</v>
      </c>
      <c r="B3890" s="23">
        <v>2025</v>
      </c>
      <c r="C3890" s="23">
        <v>1</v>
      </c>
      <c r="D3890" s="202" t="str">
        <f t="shared" ref="D3890:D3953" si="1187">IF(B3890="","",IF(AND(C3890&gt;=10,C3890&lt;=12),"Q3",IF(AND(C3890&gt;=1,C3890&lt;=3),"Q4",IF(AND(C3890&gt;=7,C3890&lt;=9),"Q2",IF(AND(C3890&gt;=4,C3890&lt;=6),"Q1")))))</f>
        <v>Q4</v>
      </c>
      <c r="E3890" s="33" t="str">
        <f t="shared" si="1175"/>
        <v>FY 25/26</v>
      </c>
      <c r="F3890" s="23">
        <v>2025</v>
      </c>
      <c r="G3890" s="23">
        <v>4</v>
      </c>
      <c r="H3890" s="29"/>
      <c r="I3890" s="204" t="str">
        <f t="shared" si="1177"/>
        <v>Q1</v>
      </c>
      <c r="J3890" s="188" t="s">
        <v>3687</v>
      </c>
      <c r="K3890" s="29" t="s">
        <v>989</v>
      </c>
      <c r="L3890" s="24" t="s">
        <v>92</v>
      </c>
      <c r="M3890" s="13" t="s">
        <v>60</v>
      </c>
      <c r="N3890" s="22">
        <v>1</v>
      </c>
      <c r="O3890" s="22"/>
      <c r="P3890" s="202" t="str">
        <f t="shared" si="1186"/>
        <v>MAIN UNIT</v>
      </c>
      <c r="Q3890" s="22" t="s">
        <v>61</v>
      </c>
      <c r="R3890" s="22" t="s">
        <v>62</v>
      </c>
      <c r="S3890" s="22" t="s">
        <v>49</v>
      </c>
      <c r="T3890" s="22" t="s">
        <v>78</v>
      </c>
      <c r="U3890" s="22" t="s">
        <v>1038</v>
      </c>
      <c r="V3890" s="22" t="s">
        <v>131</v>
      </c>
      <c r="W3890" s="22" t="s">
        <v>901</v>
      </c>
      <c r="X3890" s="104">
        <v>103500</v>
      </c>
      <c r="Y3890" s="195" t="str">
        <f t="shared" si="1171"/>
        <v>1</v>
      </c>
      <c r="Z3890" s="196">
        <f t="shared" ref="Z3890:Z3953" si="1188">IF(X3890="","",X3890*MAX(O3890,N3890))</f>
        <v>103500</v>
      </c>
      <c r="AA3890" s="22">
        <v>7.8</v>
      </c>
      <c r="AB3890" s="197">
        <f t="shared" si="1174"/>
        <v>807300</v>
      </c>
      <c r="AC3890" s="198">
        <f t="shared" si="1178"/>
        <v>96876</v>
      </c>
      <c r="AD3890" s="169">
        <v>0.12</v>
      </c>
      <c r="AE3890" s="199">
        <f t="shared" si="1179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30253303.159292053</v>
      </c>
      <c r="AJ3890" s="200">
        <f t="shared" si="1173"/>
        <v>3630396.3791150413</v>
      </c>
      <c r="AK3890" s="201">
        <f t="shared" si="1180"/>
        <v>0.11999999999999983</v>
      </c>
      <c r="AL3890" s="24"/>
      <c r="AM3890" s="24"/>
      <c r="AN3890" s="24"/>
      <c r="AO3890" s="24"/>
      <c r="AP3890" s="165" t="str">
        <f t="shared" si="1181"/>
        <v>20254</v>
      </c>
      <c r="AQ3890" s="203" t="str">
        <f t="shared" si="1182"/>
        <v>20254USD</v>
      </c>
      <c r="AR3890" s="206" t="str">
        <f t="shared" si="1183"/>
        <v>YAMAHA_Mounter</v>
      </c>
      <c r="AS3890" s="22">
        <f t="shared" si="1184"/>
        <v>3</v>
      </c>
      <c r="AT3890" s="24" t="str">
        <f t="shared" si="1185"/>
        <v>0-3 months</v>
      </c>
      <c r="AU3890" s="22" t="s">
        <v>3755</v>
      </c>
    </row>
    <row r="3891" spans="1:47">
      <c r="A3891" s="33" t="str">
        <f t="shared" si="1176"/>
        <v>FY 24/25</v>
      </c>
      <c r="B3891" s="23">
        <v>2025</v>
      </c>
      <c r="C3891" s="23">
        <v>1</v>
      </c>
      <c r="D3891" s="202" t="str">
        <f t="shared" si="1187"/>
        <v>Q4</v>
      </c>
      <c r="E3891" s="33" t="str">
        <f t="shared" si="1175"/>
        <v>FY 25/26</v>
      </c>
      <c r="F3891" s="23">
        <v>2025</v>
      </c>
      <c r="G3891" s="23">
        <v>4</v>
      </c>
      <c r="H3891" s="29"/>
      <c r="I3891" s="204" t="str">
        <f t="shared" si="1177"/>
        <v>Q1</v>
      </c>
      <c r="J3891" s="188" t="s">
        <v>3687</v>
      </c>
      <c r="K3891" s="29" t="s">
        <v>989</v>
      </c>
      <c r="L3891" s="24" t="s">
        <v>92</v>
      </c>
      <c r="M3891" s="13" t="s">
        <v>60</v>
      </c>
      <c r="N3891" s="22">
        <v>1</v>
      </c>
      <c r="O3891" s="22"/>
      <c r="P3891" s="202" t="str">
        <f t="shared" si="1186"/>
        <v>MAIN UNIT</v>
      </c>
      <c r="Q3891" s="22" t="s">
        <v>61</v>
      </c>
      <c r="R3891" s="22" t="s">
        <v>62</v>
      </c>
      <c r="S3891" s="22" t="s">
        <v>49</v>
      </c>
      <c r="T3891" s="22" t="s">
        <v>78</v>
      </c>
      <c r="U3891" s="22" t="s">
        <v>1038</v>
      </c>
      <c r="V3891" s="22" t="s">
        <v>131</v>
      </c>
      <c r="W3891" s="22" t="s">
        <v>901</v>
      </c>
      <c r="X3891" s="104">
        <v>103500</v>
      </c>
      <c r="Y3891" s="195" t="str">
        <f t="shared" si="1171"/>
        <v>1</v>
      </c>
      <c r="Z3891" s="196">
        <f t="shared" si="1188"/>
        <v>103500</v>
      </c>
      <c r="AA3891" s="22">
        <v>7.8</v>
      </c>
      <c r="AB3891" s="197">
        <f t="shared" si="1174"/>
        <v>807300</v>
      </c>
      <c r="AC3891" s="198">
        <f t="shared" si="1178"/>
        <v>96876</v>
      </c>
      <c r="AD3891" s="169">
        <v>0.12</v>
      </c>
      <c r="AE3891" s="199">
        <f t="shared" si="1179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30253303.159292053</v>
      </c>
      <c r="AJ3891" s="200">
        <f t="shared" si="1173"/>
        <v>3630396.3791150413</v>
      </c>
      <c r="AK3891" s="201">
        <f t="shared" si="1180"/>
        <v>0.11999999999999983</v>
      </c>
      <c r="AL3891" s="24"/>
      <c r="AM3891" s="24"/>
      <c r="AN3891" s="24"/>
      <c r="AO3891" s="24"/>
      <c r="AP3891" s="165" t="str">
        <f t="shared" si="1181"/>
        <v>20254</v>
      </c>
      <c r="AQ3891" s="203" t="str">
        <f t="shared" si="1182"/>
        <v>20254USD</v>
      </c>
      <c r="AR3891" s="206" t="str">
        <f t="shared" si="1183"/>
        <v>YAMAHA_Mounter</v>
      </c>
      <c r="AS3891" s="22">
        <f t="shared" si="1184"/>
        <v>3</v>
      </c>
      <c r="AT3891" s="24" t="str">
        <f t="shared" si="1185"/>
        <v>0-3 months</v>
      </c>
      <c r="AU3891" s="22" t="s">
        <v>3755</v>
      </c>
    </row>
    <row r="3892" spans="1:47">
      <c r="A3892" s="33" t="str">
        <f t="shared" si="1176"/>
        <v>FY 24/25</v>
      </c>
      <c r="B3892" s="23">
        <v>2025</v>
      </c>
      <c r="C3892" s="23">
        <v>1</v>
      </c>
      <c r="D3892" s="202" t="str">
        <f t="shared" si="1187"/>
        <v>Q4</v>
      </c>
      <c r="E3892" s="33" t="str">
        <f t="shared" si="1175"/>
        <v>FY 25/26</v>
      </c>
      <c r="F3892" s="23">
        <v>2025</v>
      </c>
      <c r="G3892" s="23">
        <v>4</v>
      </c>
      <c r="H3892" s="29"/>
      <c r="I3892" s="204" t="str">
        <f t="shared" si="1177"/>
        <v>Q1</v>
      </c>
      <c r="J3892" s="188" t="s">
        <v>3687</v>
      </c>
      <c r="K3892" s="29" t="s">
        <v>989</v>
      </c>
      <c r="L3892" s="24" t="s">
        <v>92</v>
      </c>
      <c r="M3892" s="13" t="s">
        <v>60</v>
      </c>
      <c r="N3892" s="22">
        <v>1</v>
      </c>
      <c r="O3892" s="22"/>
      <c r="P3892" s="202" t="str">
        <f t="shared" si="1186"/>
        <v>MAIN UNIT</v>
      </c>
      <c r="Q3892" s="22" t="s">
        <v>61</v>
      </c>
      <c r="R3892" s="22" t="s">
        <v>62</v>
      </c>
      <c r="S3892" s="22" t="s">
        <v>49</v>
      </c>
      <c r="T3892" s="22" t="s">
        <v>78</v>
      </c>
      <c r="U3892" s="22" t="s">
        <v>1038</v>
      </c>
      <c r="V3892" s="22" t="s">
        <v>131</v>
      </c>
      <c r="W3892" s="22" t="s">
        <v>901</v>
      </c>
      <c r="X3892" s="104">
        <v>103500</v>
      </c>
      <c r="Y3892" s="195" t="str">
        <f t="shared" ref="Y3892:Y3955" si="1189">IF(W3892="","",IF(W3892="RMB","1.13", "1"))</f>
        <v>1</v>
      </c>
      <c r="Z3892" s="196">
        <f t="shared" si="1188"/>
        <v>103500</v>
      </c>
      <c r="AA3892" s="22">
        <v>7.8</v>
      </c>
      <c r="AB3892" s="197">
        <f t="shared" si="1174"/>
        <v>807300</v>
      </c>
      <c r="AC3892" s="198">
        <f t="shared" si="1178"/>
        <v>96876</v>
      </c>
      <c r="AD3892" s="169">
        <v>0.12</v>
      </c>
      <c r="AE3892" s="199">
        <f t="shared" si="1179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30253303.159292053</v>
      </c>
      <c r="AJ3892" s="200">
        <f t="shared" si="1173"/>
        <v>3630396.3791150413</v>
      </c>
      <c r="AK3892" s="201">
        <f t="shared" si="1180"/>
        <v>0.11999999999999983</v>
      </c>
      <c r="AL3892" s="24"/>
      <c r="AM3892" s="24"/>
      <c r="AN3892" s="24"/>
      <c r="AO3892" s="24"/>
      <c r="AP3892" s="165" t="str">
        <f t="shared" si="1181"/>
        <v>20254</v>
      </c>
      <c r="AQ3892" s="203" t="str">
        <f t="shared" si="1182"/>
        <v>20254USD</v>
      </c>
      <c r="AR3892" s="206" t="str">
        <f t="shared" si="1183"/>
        <v>YAMAHA_Mounter</v>
      </c>
      <c r="AS3892" s="22">
        <f t="shared" si="1184"/>
        <v>3</v>
      </c>
      <c r="AT3892" s="24" t="str">
        <f t="shared" si="1185"/>
        <v>0-3 months</v>
      </c>
      <c r="AU3892" s="22" t="s">
        <v>3755</v>
      </c>
    </row>
    <row r="3893" spans="1:47">
      <c r="A3893" s="33" t="str">
        <f t="shared" si="1176"/>
        <v>FY 24/25</v>
      </c>
      <c r="B3893" s="23">
        <v>2025</v>
      </c>
      <c r="C3893" s="23">
        <v>1</v>
      </c>
      <c r="D3893" s="202" t="str">
        <f t="shared" si="1187"/>
        <v>Q4</v>
      </c>
      <c r="E3893" s="33" t="str">
        <f t="shared" si="1175"/>
        <v>FY 25/26</v>
      </c>
      <c r="F3893" s="23">
        <v>2025</v>
      </c>
      <c r="G3893" s="23">
        <v>4</v>
      </c>
      <c r="H3893" s="29"/>
      <c r="I3893" s="204" t="str">
        <f t="shared" si="1177"/>
        <v>Q1</v>
      </c>
      <c r="J3893" s="188" t="s">
        <v>3687</v>
      </c>
      <c r="K3893" s="29" t="s">
        <v>989</v>
      </c>
      <c r="L3893" s="24" t="s">
        <v>67</v>
      </c>
      <c r="M3893" s="13" t="s">
        <v>60</v>
      </c>
      <c r="N3893" s="22">
        <v>1</v>
      </c>
      <c r="O3893" s="22"/>
      <c r="P3893" s="202" t="str">
        <f t="shared" si="1186"/>
        <v>MAIN UNIT</v>
      </c>
      <c r="Q3893" s="22" t="s">
        <v>61</v>
      </c>
      <c r="R3893" s="22" t="s">
        <v>62</v>
      </c>
      <c r="S3893" s="22" t="s">
        <v>49</v>
      </c>
      <c r="T3893" s="22" t="s">
        <v>78</v>
      </c>
      <c r="U3893" s="22" t="s">
        <v>1038</v>
      </c>
      <c r="V3893" s="22" t="s">
        <v>131</v>
      </c>
      <c r="W3893" s="22" t="s">
        <v>901</v>
      </c>
      <c r="X3893" s="104">
        <v>72050</v>
      </c>
      <c r="Y3893" s="195" t="str">
        <f t="shared" si="1189"/>
        <v>1</v>
      </c>
      <c r="Z3893" s="196">
        <f t="shared" si="1188"/>
        <v>72050</v>
      </c>
      <c r="AA3893" s="22">
        <v>7.8</v>
      </c>
      <c r="AB3893" s="197">
        <f t="shared" si="1174"/>
        <v>561990</v>
      </c>
      <c r="AC3893" s="198">
        <f t="shared" si="1178"/>
        <v>67438.8</v>
      </c>
      <c r="AD3893" s="169">
        <v>0.12</v>
      </c>
      <c r="AE3893" s="199">
        <f t="shared" si="1179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30253303.159292053</v>
      </c>
      <c r="AJ3893" s="200">
        <f t="shared" si="1173"/>
        <v>3630396.3791150413</v>
      </c>
      <c r="AK3893" s="201">
        <f t="shared" si="1180"/>
        <v>0.11999999999999983</v>
      </c>
      <c r="AL3893" s="24"/>
      <c r="AM3893" s="24"/>
      <c r="AN3893" s="24"/>
      <c r="AO3893" s="24"/>
      <c r="AP3893" s="165" t="str">
        <f t="shared" si="1181"/>
        <v>20254</v>
      </c>
      <c r="AQ3893" s="203" t="str">
        <f t="shared" si="1182"/>
        <v>20254USD</v>
      </c>
      <c r="AR3893" s="206" t="str">
        <f t="shared" si="1183"/>
        <v>YAMAHA_Mounter</v>
      </c>
      <c r="AS3893" s="22">
        <f t="shared" si="1184"/>
        <v>3</v>
      </c>
      <c r="AT3893" s="24" t="str">
        <f t="shared" si="1185"/>
        <v>0-3 months</v>
      </c>
      <c r="AU3893" s="22" t="s">
        <v>3755</v>
      </c>
    </row>
    <row r="3894" spans="1:47">
      <c r="A3894" s="33" t="str">
        <f t="shared" si="1176"/>
        <v>FY 24/25</v>
      </c>
      <c r="B3894" s="23">
        <v>2025</v>
      </c>
      <c r="C3894" s="23">
        <v>1</v>
      </c>
      <c r="D3894" s="202" t="str">
        <f t="shared" si="1187"/>
        <v>Q4</v>
      </c>
      <c r="E3894" s="33" t="str">
        <f t="shared" si="1175"/>
        <v>FY 25/26</v>
      </c>
      <c r="F3894" s="23">
        <v>2025</v>
      </c>
      <c r="G3894" s="23">
        <v>4</v>
      </c>
      <c r="H3894" s="29"/>
      <c r="I3894" s="204" t="str">
        <f t="shared" si="1177"/>
        <v>Q1</v>
      </c>
      <c r="J3894" s="188" t="s">
        <v>3687</v>
      </c>
      <c r="K3894" s="29" t="s">
        <v>989</v>
      </c>
      <c r="L3894" s="24" t="s">
        <v>67</v>
      </c>
      <c r="M3894" s="13" t="s">
        <v>60</v>
      </c>
      <c r="N3894" s="22">
        <v>1</v>
      </c>
      <c r="O3894" s="22"/>
      <c r="P3894" s="202" t="str">
        <f t="shared" si="1186"/>
        <v>MAIN UNIT</v>
      </c>
      <c r="Q3894" s="22" t="s">
        <v>61</v>
      </c>
      <c r="R3894" s="22" t="s">
        <v>62</v>
      </c>
      <c r="S3894" s="22" t="s">
        <v>49</v>
      </c>
      <c r="T3894" s="22" t="s">
        <v>78</v>
      </c>
      <c r="U3894" s="22" t="s">
        <v>1038</v>
      </c>
      <c r="V3894" s="22" t="s">
        <v>131</v>
      </c>
      <c r="W3894" s="22" t="s">
        <v>901</v>
      </c>
      <c r="X3894" s="104">
        <v>72050</v>
      </c>
      <c r="Y3894" s="195" t="str">
        <f t="shared" si="1189"/>
        <v>1</v>
      </c>
      <c r="Z3894" s="196">
        <f t="shared" si="1188"/>
        <v>72050</v>
      </c>
      <c r="AA3894" s="22">
        <v>7.8</v>
      </c>
      <c r="AB3894" s="197">
        <f t="shared" si="1174"/>
        <v>561990</v>
      </c>
      <c r="AC3894" s="198">
        <f t="shared" si="1178"/>
        <v>67438.8</v>
      </c>
      <c r="AD3894" s="169">
        <v>0.12</v>
      </c>
      <c r="AE3894" s="199">
        <f t="shared" si="1179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30253303.159292053</v>
      </c>
      <c r="AJ3894" s="200">
        <f t="shared" si="1173"/>
        <v>3630396.3791150413</v>
      </c>
      <c r="AK3894" s="201">
        <f t="shared" si="1180"/>
        <v>0.11999999999999983</v>
      </c>
      <c r="AL3894" s="24"/>
      <c r="AM3894" s="24"/>
      <c r="AN3894" s="24"/>
      <c r="AO3894" s="24"/>
      <c r="AP3894" s="165" t="str">
        <f t="shared" si="1181"/>
        <v>20254</v>
      </c>
      <c r="AQ3894" s="203" t="str">
        <f t="shared" si="1182"/>
        <v>20254USD</v>
      </c>
      <c r="AR3894" s="206" t="str">
        <f t="shared" si="1183"/>
        <v>YAMAHA_Mounter</v>
      </c>
      <c r="AS3894" s="22">
        <f t="shared" si="1184"/>
        <v>3</v>
      </c>
      <c r="AT3894" s="24" t="str">
        <f t="shared" si="1185"/>
        <v>0-3 months</v>
      </c>
      <c r="AU3894" s="22" t="s">
        <v>3755</v>
      </c>
    </row>
    <row r="3895" spans="1:47">
      <c r="A3895" s="33" t="str">
        <f t="shared" si="1176"/>
        <v>FY 24/25</v>
      </c>
      <c r="B3895" s="23">
        <v>2025</v>
      </c>
      <c r="C3895" s="23">
        <v>1</v>
      </c>
      <c r="D3895" s="202" t="str">
        <f t="shared" si="1187"/>
        <v>Q4</v>
      </c>
      <c r="E3895" s="33" t="str">
        <f t="shared" si="1175"/>
        <v>FY 25/26</v>
      </c>
      <c r="F3895" s="23">
        <v>2025</v>
      </c>
      <c r="G3895" s="23">
        <v>4</v>
      </c>
      <c r="H3895" s="29"/>
      <c r="I3895" s="204" t="str">
        <f t="shared" si="1177"/>
        <v>Q1</v>
      </c>
      <c r="J3895" s="188" t="s">
        <v>3688</v>
      </c>
      <c r="K3895" s="29" t="s">
        <v>1830</v>
      </c>
      <c r="L3895" s="24" t="s">
        <v>3689</v>
      </c>
      <c r="M3895" s="13" t="s">
        <v>60</v>
      </c>
      <c r="N3895" s="22">
        <v>1</v>
      </c>
      <c r="O3895" s="22"/>
      <c r="P3895" s="202" t="str">
        <f t="shared" si="1186"/>
        <v>MAIN UNIT</v>
      </c>
      <c r="Q3895" s="22" t="s">
        <v>61</v>
      </c>
      <c r="R3895" s="22" t="s">
        <v>2055</v>
      </c>
      <c r="S3895" s="22" t="s">
        <v>50</v>
      </c>
      <c r="T3895" s="22" t="s">
        <v>93</v>
      </c>
      <c r="U3895" s="22" t="s">
        <v>70</v>
      </c>
      <c r="V3895" s="22" t="s">
        <v>102</v>
      </c>
      <c r="W3895" s="22" t="s">
        <v>64</v>
      </c>
      <c r="X3895" s="104">
        <v>306400</v>
      </c>
      <c r="Y3895" s="195" t="str">
        <f t="shared" si="1189"/>
        <v>1.13</v>
      </c>
      <c r="Z3895" s="196">
        <f t="shared" si="1188"/>
        <v>306400</v>
      </c>
      <c r="AA3895" s="22">
        <v>1.0669999999999999</v>
      </c>
      <c r="AB3895" s="197">
        <f t="shared" si="1174"/>
        <v>289317.52212389384</v>
      </c>
      <c r="AC3895" s="198">
        <f t="shared" si="1178"/>
        <v>34718.10265486726</v>
      </c>
      <c r="AD3895" s="169">
        <v>0.12</v>
      </c>
      <c r="AE3895" s="199">
        <f t="shared" si="1179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72"/>
        <v>30253303.159292053</v>
      </c>
      <c r="AJ3895" s="200">
        <f t="shared" si="1173"/>
        <v>3630396.3791150413</v>
      </c>
      <c r="AK3895" s="201">
        <f t="shared" si="1180"/>
        <v>0.11999999999999983</v>
      </c>
      <c r="AL3895" s="24"/>
      <c r="AM3895" s="24"/>
      <c r="AN3895" s="24"/>
      <c r="AO3895" s="24"/>
      <c r="AP3895" s="165" t="str">
        <f t="shared" si="1181"/>
        <v>20254</v>
      </c>
      <c r="AQ3895" s="203" t="str">
        <f t="shared" si="1182"/>
        <v>20254RMB</v>
      </c>
      <c r="AR3895" s="206" t="str">
        <f t="shared" si="1183"/>
        <v>YAMAHA_Non_Mounter</v>
      </c>
      <c r="AS3895" s="22">
        <f t="shared" si="1184"/>
        <v>3</v>
      </c>
      <c r="AT3895" s="24" t="str">
        <f t="shared" si="1185"/>
        <v>0-3 months</v>
      </c>
      <c r="AU3895" s="22" t="s">
        <v>3240</v>
      </c>
    </row>
    <row r="3896" spans="1:47">
      <c r="A3896" s="33" t="str">
        <f t="shared" si="1176"/>
        <v>FY 24/25</v>
      </c>
      <c r="B3896" s="23">
        <v>2025</v>
      </c>
      <c r="C3896" s="23">
        <v>1</v>
      </c>
      <c r="D3896" s="202" t="str">
        <f t="shared" si="1187"/>
        <v>Q4</v>
      </c>
      <c r="E3896" s="33" t="str">
        <f t="shared" si="1175"/>
        <v>FY 25/26</v>
      </c>
      <c r="F3896" s="23">
        <v>2025</v>
      </c>
      <c r="G3896" s="23">
        <v>4</v>
      </c>
      <c r="H3896" s="29"/>
      <c r="I3896" s="204" t="str">
        <f>IFERROR(IF(F3896="","",IF(F3896="TBA","TBA",IF(F3896="Cancel","Cancel",IF(AND(#REF!&gt;=10,#REF!&lt;=12),"Q3",IF(AND(#REF!&gt;=1,#REF!&lt;=3),"Q4",IF(AND(#REF!&gt;=7,#REF!&lt;=9),"Q2",IF(AND(#REF!&gt;=4,#REF!&lt;=6),"Q1"))))))),"")</f>
        <v/>
      </c>
      <c r="J3896" s="188" t="s">
        <v>3688</v>
      </c>
      <c r="K3896" s="29" t="s">
        <v>1830</v>
      </c>
      <c r="L3896" s="24" t="s">
        <v>3689</v>
      </c>
      <c r="M3896" s="13" t="s">
        <v>60</v>
      </c>
      <c r="N3896" s="22">
        <v>1</v>
      </c>
      <c r="O3896" s="22"/>
      <c r="P3896" s="202" t="str">
        <f t="shared" si="1186"/>
        <v>MAIN UNIT</v>
      </c>
      <c r="Q3896" s="22" t="s">
        <v>61</v>
      </c>
      <c r="R3896" s="22" t="s">
        <v>2055</v>
      </c>
      <c r="S3896" s="22" t="s">
        <v>50</v>
      </c>
      <c r="T3896" s="22" t="s">
        <v>93</v>
      </c>
      <c r="U3896" s="22" t="s">
        <v>70</v>
      </c>
      <c r="V3896" s="22" t="s">
        <v>102</v>
      </c>
      <c r="W3896" s="22" t="s">
        <v>64</v>
      </c>
      <c r="X3896" s="104">
        <v>306400</v>
      </c>
      <c r="Y3896" s="195" t="str">
        <f t="shared" si="1189"/>
        <v>1.13</v>
      </c>
      <c r="Z3896" s="196">
        <f t="shared" si="1188"/>
        <v>306400</v>
      </c>
      <c r="AA3896" s="22">
        <v>1.0669999999999999</v>
      </c>
      <c r="AB3896" s="197">
        <f t="shared" si="1174"/>
        <v>289317.52212389384</v>
      </c>
      <c r="AC3896" s="198">
        <f t="shared" si="1178"/>
        <v>34718.10265486726</v>
      </c>
      <c r="AD3896" s="169">
        <v>0.12</v>
      </c>
      <c r="AE3896" s="199">
        <f t="shared" si="1179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ref="AI3896" si="1190">IF(P3896="C66 SERVICE","",SUMIFS(AB:AB,F:F,F3896,G:G,G3896,E:E,E3896))</f>
        <v>30253303.159292053</v>
      </c>
      <c r="AJ3896" s="200">
        <f t="shared" ref="AJ3896" si="1191">IF(P3896="C66 SERVICE","",SUMIFS(AC:AC,F:F,F3896,G:G,G3896,E:E,E3896))</f>
        <v>3630396.3791150413</v>
      </c>
      <c r="AK3896" s="201">
        <f t="shared" ref="AK3896" si="1192">IF(AJ3896&gt;0,AJ3896/AI3896,"")</f>
        <v>0.11999999999999983</v>
      </c>
      <c r="AL3896" s="24"/>
      <c r="AM3896" s="24"/>
      <c r="AN3896" s="24"/>
      <c r="AO3896" s="24"/>
      <c r="AP3896" s="165" t="str">
        <f t="shared" ref="AP3896" si="1193">IF(F3896="","",F3896&amp;G3896)</f>
        <v>20254</v>
      </c>
      <c r="AQ3896" s="203" t="str">
        <f t="shared" ref="AQ3896" si="1194">IF(W3896="","",F3896&amp;G3896&amp;W3896)</f>
        <v>20254RMB</v>
      </c>
      <c r="AR3896" s="206" t="str">
        <f t="shared" ref="AR3896" si="1195">IFERROR(IF(AND(M3896="YAMAHA", R3896="C28"), "YAMAHA_Non_Mounter", IF(AND(M3896="YAMAHA", R3896="C49"), "YAMAHA_Mounter", M3896)),"")</f>
        <v>YAMAHA_Non_Mounter</v>
      </c>
      <c r="AS3896" s="22">
        <f t="shared" ref="AS3896" si="1196">IFERROR(IF(OR(G3896="TBA", G3896=""), "", DATEDIF(DATE(B3896, C3896, 1), DATE(F3896, G3896, 1), "M")),"")</f>
        <v>3</v>
      </c>
      <c r="AT3896" s="24" t="str">
        <f t="shared" ref="AT3896" si="1197">IF(ISNUMBER(AS3896), IF(AS3896&gt;=0, IF(AS3896&lt;=3, "0-3 months", IF(AS3896&lt;=6, "4-6 months", "&gt; 6 months"))), "")</f>
        <v>0-3 months</v>
      </c>
      <c r="AU3896" s="22" t="s">
        <v>3240</v>
      </c>
    </row>
    <row r="3897" spans="1:47">
      <c r="A3897" s="33" t="str">
        <f t="shared" si="1176"/>
        <v>FY 24/25</v>
      </c>
      <c r="B3897" s="23">
        <v>2025</v>
      </c>
      <c r="C3897" s="23">
        <v>1</v>
      </c>
      <c r="D3897" s="202" t="str">
        <f t="shared" si="1187"/>
        <v>Q4</v>
      </c>
      <c r="E3897" s="33" t="str">
        <f t="shared" si="1175"/>
        <v>FY 25/26</v>
      </c>
      <c r="F3897" s="23">
        <v>2025</v>
      </c>
      <c r="G3897" s="23">
        <v>4</v>
      </c>
      <c r="H3897" s="29"/>
      <c r="I3897" s="204" t="str">
        <f t="shared" si="1177"/>
        <v>Q1</v>
      </c>
      <c r="J3897" s="188" t="s">
        <v>3688</v>
      </c>
      <c r="K3897" s="29" t="s">
        <v>1830</v>
      </c>
      <c r="L3897" s="24" t="s">
        <v>92</v>
      </c>
      <c r="M3897" s="13" t="s">
        <v>60</v>
      </c>
      <c r="N3897" s="22">
        <v>1</v>
      </c>
      <c r="O3897" s="22"/>
      <c r="P3897" s="202" t="str">
        <f t="shared" si="1186"/>
        <v>MAIN UNIT</v>
      </c>
      <c r="Q3897" s="22" t="s">
        <v>61</v>
      </c>
      <c r="R3897" s="22" t="s">
        <v>62</v>
      </c>
      <c r="S3897" s="22" t="s">
        <v>50</v>
      </c>
      <c r="T3897" s="22" t="s">
        <v>93</v>
      </c>
      <c r="U3897" s="22" t="s">
        <v>70</v>
      </c>
      <c r="V3897" s="22" t="s">
        <v>102</v>
      </c>
      <c r="W3897" s="22" t="s">
        <v>64</v>
      </c>
      <c r="X3897" s="104">
        <v>750000</v>
      </c>
      <c r="Y3897" s="195" t="str">
        <f t="shared" si="1189"/>
        <v>1.13</v>
      </c>
      <c r="Z3897" s="196">
        <f t="shared" si="1188"/>
        <v>750000</v>
      </c>
      <c r="AA3897" s="22">
        <v>1.0669999999999999</v>
      </c>
      <c r="AB3897" s="197">
        <f t="shared" si="1174"/>
        <v>708185.84070796473</v>
      </c>
      <c r="AC3897" s="198">
        <f t="shared" si="1178"/>
        <v>84982.300884955766</v>
      </c>
      <c r="AD3897" s="169">
        <v>0.12</v>
      </c>
      <c r="AE3897" s="199">
        <f t="shared" si="1179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30253303.159292053</v>
      </c>
      <c r="AJ3897" s="200">
        <f t="shared" si="1173"/>
        <v>3630396.3791150413</v>
      </c>
      <c r="AK3897" s="201">
        <f t="shared" si="1180"/>
        <v>0.11999999999999983</v>
      </c>
      <c r="AL3897" s="24"/>
      <c r="AM3897" s="24"/>
      <c r="AN3897" s="24"/>
      <c r="AO3897" s="24"/>
      <c r="AP3897" s="165" t="str">
        <f t="shared" si="1181"/>
        <v>20254</v>
      </c>
      <c r="AQ3897" s="203" t="str">
        <f t="shared" si="1182"/>
        <v>20254RMB</v>
      </c>
      <c r="AR3897" s="206" t="str">
        <f t="shared" si="1183"/>
        <v>YAMAHA_Mounter</v>
      </c>
      <c r="AS3897" s="22">
        <f t="shared" si="1184"/>
        <v>3</v>
      </c>
      <c r="AT3897" s="24" t="str">
        <f t="shared" si="1185"/>
        <v>0-3 months</v>
      </c>
      <c r="AU3897" s="22" t="s">
        <v>3240</v>
      </c>
    </row>
    <row r="3898" spans="1:47">
      <c r="A3898" s="33" t="str">
        <f t="shared" si="1176"/>
        <v>FY 24/25</v>
      </c>
      <c r="B3898" s="23">
        <v>2025</v>
      </c>
      <c r="C3898" s="23">
        <v>1</v>
      </c>
      <c r="D3898" s="202" t="str">
        <f t="shared" si="1187"/>
        <v>Q4</v>
      </c>
      <c r="E3898" s="33" t="str">
        <f t="shared" si="1175"/>
        <v>FY 25/26</v>
      </c>
      <c r="F3898" s="23">
        <v>2025</v>
      </c>
      <c r="G3898" s="23">
        <v>4</v>
      </c>
      <c r="H3898" s="29"/>
      <c r="I3898" s="204" t="str">
        <f t="shared" si="1177"/>
        <v>Q1</v>
      </c>
      <c r="J3898" s="188" t="s">
        <v>3688</v>
      </c>
      <c r="K3898" s="29" t="s">
        <v>1830</v>
      </c>
      <c r="L3898" s="24" t="s">
        <v>92</v>
      </c>
      <c r="M3898" s="13" t="s">
        <v>60</v>
      </c>
      <c r="N3898" s="22">
        <v>1</v>
      </c>
      <c r="O3898" s="22"/>
      <c r="P3898" s="202" t="str">
        <f t="shared" si="1186"/>
        <v>MAIN UNIT</v>
      </c>
      <c r="Q3898" s="22" t="s">
        <v>61</v>
      </c>
      <c r="R3898" s="22" t="s">
        <v>62</v>
      </c>
      <c r="S3898" s="22" t="s">
        <v>50</v>
      </c>
      <c r="T3898" s="22" t="s">
        <v>93</v>
      </c>
      <c r="U3898" s="22" t="s">
        <v>70</v>
      </c>
      <c r="V3898" s="22" t="s">
        <v>102</v>
      </c>
      <c r="W3898" s="22" t="s">
        <v>64</v>
      </c>
      <c r="X3898" s="104">
        <v>750000</v>
      </c>
      <c r="Y3898" s="195" t="str">
        <f t="shared" si="1189"/>
        <v>1.13</v>
      </c>
      <c r="Z3898" s="196">
        <f t="shared" si="1188"/>
        <v>750000</v>
      </c>
      <c r="AA3898" s="22">
        <v>1.0669999999999999</v>
      </c>
      <c r="AB3898" s="197">
        <f t="shared" si="1174"/>
        <v>708185.84070796473</v>
      </c>
      <c r="AC3898" s="198">
        <f t="shared" si="1178"/>
        <v>84982.300884955766</v>
      </c>
      <c r="AD3898" s="169">
        <v>0.12</v>
      </c>
      <c r="AE3898" s="199">
        <f t="shared" si="1179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30253303.159292053</v>
      </c>
      <c r="AJ3898" s="200">
        <f t="shared" si="1173"/>
        <v>3630396.3791150413</v>
      </c>
      <c r="AK3898" s="201">
        <f t="shared" si="1180"/>
        <v>0.11999999999999983</v>
      </c>
      <c r="AL3898" s="24"/>
      <c r="AM3898" s="24"/>
      <c r="AN3898" s="24"/>
      <c r="AO3898" s="24"/>
      <c r="AP3898" s="165" t="str">
        <f t="shared" si="1181"/>
        <v>20254</v>
      </c>
      <c r="AQ3898" s="203" t="str">
        <f t="shared" si="1182"/>
        <v>20254RMB</v>
      </c>
      <c r="AR3898" s="206" t="str">
        <f t="shared" si="1183"/>
        <v>YAMAHA_Mounter</v>
      </c>
      <c r="AS3898" s="22">
        <f t="shared" si="1184"/>
        <v>3</v>
      </c>
      <c r="AT3898" s="24" t="str">
        <f t="shared" si="1185"/>
        <v>0-3 months</v>
      </c>
      <c r="AU3898" s="22" t="s">
        <v>3240</v>
      </c>
    </row>
    <row r="3899" spans="1:47">
      <c r="A3899" s="33" t="str">
        <f t="shared" si="1176"/>
        <v>FY 24/25</v>
      </c>
      <c r="B3899" s="23">
        <v>2025</v>
      </c>
      <c r="C3899" s="23">
        <v>1</v>
      </c>
      <c r="D3899" s="202" t="str">
        <f t="shared" si="1187"/>
        <v>Q4</v>
      </c>
      <c r="E3899" s="33" t="str">
        <f t="shared" si="1175"/>
        <v>FY 25/26</v>
      </c>
      <c r="F3899" s="23">
        <v>2025</v>
      </c>
      <c r="G3899" s="23">
        <v>4</v>
      </c>
      <c r="H3899" s="29"/>
      <c r="I3899" s="204" t="str">
        <f t="shared" si="1177"/>
        <v>Q1</v>
      </c>
      <c r="J3899" s="188" t="s">
        <v>3688</v>
      </c>
      <c r="K3899" s="29" t="s">
        <v>1830</v>
      </c>
      <c r="L3899" s="24" t="s">
        <v>92</v>
      </c>
      <c r="M3899" s="13" t="s">
        <v>60</v>
      </c>
      <c r="N3899" s="22">
        <v>1</v>
      </c>
      <c r="O3899" s="22"/>
      <c r="P3899" s="202" t="str">
        <f t="shared" si="1186"/>
        <v>MAIN UNIT</v>
      </c>
      <c r="Q3899" s="22" t="s">
        <v>61</v>
      </c>
      <c r="R3899" s="22" t="s">
        <v>62</v>
      </c>
      <c r="S3899" s="22" t="s">
        <v>50</v>
      </c>
      <c r="T3899" s="22" t="s">
        <v>93</v>
      </c>
      <c r="U3899" s="22" t="s">
        <v>70</v>
      </c>
      <c r="V3899" s="22" t="s">
        <v>102</v>
      </c>
      <c r="W3899" s="22" t="s">
        <v>64</v>
      </c>
      <c r="X3899" s="104">
        <v>750000</v>
      </c>
      <c r="Y3899" s="195" t="str">
        <f t="shared" si="1189"/>
        <v>1.13</v>
      </c>
      <c r="Z3899" s="196">
        <f t="shared" si="1188"/>
        <v>750000</v>
      </c>
      <c r="AA3899" s="22">
        <v>1.0669999999999999</v>
      </c>
      <c r="AB3899" s="197">
        <f t="shared" si="1174"/>
        <v>708185.84070796473</v>
      </c>
      <c r="AC3899" s="198">
        <f t="shared" si="1178"/>
        <v>84982.300884955766</v>
      </c>
      <c r="AD3899" s="169">
        <v>0.12</v>
      </c>
      <c r="AE3899" s="199">
        <f t="shared" si="1179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>IF(P3899="C66 SERVICE","",SUMIFS(AB:AB,F:F,F3899,G:G,G3899,E:E,E3899))</f>
        <v>30253303.159292053</v>
      </c>
      <c r="AJ3899" s="200">
        <f t="shared" si="1173"/>
        <v>3630396.3791150413</v>
      </c>
      <c r="AK3899" s="201">
        <f t="shared" si="1180"/>
        <v>0.11999999999999983</v>
      </c>
      <c r="AL3899" s="24"/>
      <c r="AM3899" s="24"/>
      <c r="AN3899" s="24"/>
      <c r="AO3899" s="24"/>
      <c r="AP3899" s="165" t="str">
        <f t="shared" si="1181"/>
        <v>20254</v>
      </c>
      <c r="AQ3899" s="203" t="str">
        <f t="shared" si="1182"/>
        <v>20254RMB</v>
      </c>
      <c r="AR3899" s="206" t="str">
        <f t="shared" si="1183"/>
        <v>YAMAHA_Mounter</v>
      </c>
      <c r="AS3899" s="22">
        <f t="shared" si="1184"/>
        <v>3</v>
      </c>
      <c r="AT3899" s="24" t="str">
        <f t="shared" si="1185"/>
        <v>0-3 months</v>
      </c>
      <c r="AU3899" s="22" t="s">
        <v>3240</v>
      </c>
    </row>
    <row r="3900" spans="1:47">
      <c r="A3900" s="33" t="str">
        <f t="shared" si="1176"/>
        <v>FY 24/25</v>
      </c>
      <c r="B3900" s="23">
        <v>2025</v>
      </c>
      <c r="C3900" s="23">
        <v>1</v>
      </c>
      <c r="D3900" s="202" t="str">
        <f t="shared" si="1187"/>
        <v>Q4</v>
      </c>
      <c r="E3900" s="33" t="str">
        <f t="shared" si="1175"/>
        <v>FY 25/26</v>
      </c>
      <c r="F3900" s="23">
        <v>2025</v>
      </c>
      <c r="G3900" s="23">
        <v>4</v>
      </c>
      <c r="H3900" s="29"/>
      <c r="I3900" s="204" t="str">
        <f t="shared" si="1177"/>
        <v>Q1</v>
      </c>
      <c r="J3900" s="188" t="s">
        <v>3688</v>
      </c>
      <c r="K3900" s="29" t="s">
        <v>1830</v>
      </c>
      <c r="L3900" s="24" t="s">
        <v>92</v>
      </c>
      <c r="M3900" s="13" t="s">
        <v>60</v>
      </c>
      <c r="N3900" s="22">
        <v>1</v>
      </c>
      <c r="O3900" s="22"/>
      <c r="P3900" s="202" t="str">
        <f t="shared" si="1186"/>
        <v>MAIN UNIT</v>
      </c>
      <c r="Q3900" s="22" t="s">
        <v>61</v>
      </c>
      <c r="R3900" s="22" t="s">
        <v>62</v>
      </c>
      <c r="S3900" s="22" t="s">
        <v>50</v>
      </c>
      <c r="T3900" s="22" t="s">
        <v>93</v>
      </c>
      <c r="U3900" s="22" t="s">
        <v>70</v>
      </c>
      <c r="V3900" s="22" t="s">
        <v>102</v>
      </c>
      <c r="W3900" s="22" t="s">
        <v>64</v>
      </c>
      <c r="X3900" s="104">
        <v>750000</v>
      </c>
      <c r="Y3900" s="195" t="str">
        <f t="shared" si="1189"/>
        <v>1.13</v>
      </c>
      <c r="Z3900" s="196">
        <f t="shared" si="1188"/>
        <v>750000</v>
      </c>
      <c r="AA3900" s="22">
        <v>1.0669999999999999</v>
      </c>
      <c r="AB3900" s="197">
        <f t="shared" si="1174"/>
        <v>708185.84070796473</v>
      </c>
      <c r="AC3900" s="198">
        <f t="shared" si="1178"/>
        <v>84982.300884955766</v>
      </c>
      <c r="AD3900" s="169">
        <v>0.12</v>
      </c>
      <c r="AE3900" s="199">
        <f t="shared" si="1179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30253303.159292053</v>
      </c>
      <c r="AJ3900" s="200">
        <f t="shared" si="1173"/>
        <v>3630396.3791150413</v>
      </c>
      <c r="AK3900" s="201">
        <f t="shared" si="1180"/>
        <v>0.11999999999999983</v>
      </c>
      <c r="AL3900" s="24"/>
      <c r="AM3900" s="24"/>
      <c r="AN3900" s="24"/>
      <c r="AO3900" s="24"/>
      <c r="AP3900" s="165" t="str">
        <f t="shared" si="1181"/>
        <v>20254</v>
      </c>
      <c r="AQ3900" s="203" t="str">
        <f t="shared" si="1182"/>
        <v>20254RMB</v>
      </c>
      <c r="AR3900" s="206" t="str">
        <f t="shared" si="1183"/>
        <v>YAMAHA_Mounter</v>
      </c>
      <c r="AS3900" s="22">
        <f t="shared" si="1184"/>
        <v>3</v>
      </c>
      <c r="AT3900" s="24" t="str">
        <f t="shared" si="1185"/>
        <v>0-3 months</v>
      </c>
      <c r="AU3900" s="22" t="s">
        <v>3240</v>
      </c>
    </row>
    <row r="3901" spans="1:47">
      <c r="A3901" s="33" t="str">
        <f t="shared" si="1176"/>
        <v>FY 24/25</v>
      </c>
      <c r="B3901" s="23">
        <v>2025</v>
      </c>
      <c r="C3901" s="23">
        <v>1</v>
      </c>
      <c r="D3901" s="202" t="str">
        <f t="shared" si="1187"/>
        <v>Q4</v>
      </c>
      <c r="E3901" s="33" t="str">
        <f t="shared" si="1175"/>
        <v>FY 25/26</v>
      </c>
      <c r="F3901" s="23">
        <v>2025</v>
      </c>
      <c r="G3901" s="23">
        <v>4</v>
      </c>
      <c r="H3901" s="29"/>
      <c r="I3901" s="204" t="str">
        <f t="shared" si="1177"/>
        <v>Q1</v>
      </c>
      <c r="J3901" s="188" t="s">
        <v>3688</v>
      </c>
      <c r="K3901" s="29" t="s">
        <v>1830</v>
      </c>
      <c r="L3901" s="24" t="s">
        <v>92</v>
      </c>
      <c r="M3901" s="13" t="s">
        <v>60</v>
      </c>
      <c r="N3901" s="22">
        <v>1</v>
      </c>
      <c r="O3901" s="22"/>
      <c r="P3901" s="202" t="str">
        <f t="shared" si="1186"/>
        <v>MAIN UNIT</v>
      </c>
      <c r="Q3901" s="22" t="s">
        <v>61</v>
      </c>
      <c r="R3901" s="22" t="s">
        <v>62</v>
      </c>
      <c r="S3901" s="22" t="s">
        <v>50</v>
      </c>
      <c r="T3901" s="22" t="s">
        <v>93</v>
      </c>
      <c r="U3901" s="22" t="s">
        <v>70</v>
      </c>
      <c r="V3901" s="22" t="s">
        <v>102</v>
      </c>
      <c r="W3901" s="22" t="s">
        <v>64</v>
      </c>
      <c r="X3901" s="104">
        <v>750000</v>
      </c>
      <c r="Y3901" s="195" t="str">
        <f t="shared" si="1189"/>
        <v>1.13</v>
      </c>
      <c r="Z3901" s="196">
        <f t="shared" si="1188"/>
        <v>750000</v>
      </c>
      <c r="AA3901" s="22">
        <v>1.0669999999999999</v>
      </c>
      <c r="AB3901" s="197">
        <f t="shared" si="1174"/>
        <v>708185.84070796473</v>
      </c>
      <c r="AC3901" s="198">
        <f t="shared" si="1178"/>
        <v>84982.300884955766</v>
      </c>
      <c r="AD3901" s="169">
        <v>0.12</v>
      </c>
      <c r="AE3901" s="199">
        <f t="shared" si="1179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30253303.159292053</v>
      </c>
      <c r="AJ3901" s="200">
        <f t="shared" si="1173"/>
        <v>3630396.3791150413</v>
      </c>
      <c r="AK3901" s="201">
        <f t="shared" si="1180"/>
        <v>0.11999999999999983</v>
      </c>
      <c r="AL3901" s="24"/>
      <c r="AM3901" s="24"/>
      <c r="AN3901" s="24"/>
      <c r="AO3901" s="24"/>
      <c r="AP3901" s="165" t="str">
        <f t="shared" si="1181"/>
        <v>20254</v>
      </c>
      <c r="AQ3901" s="203" t="str">
        <f t="shared" si="1182"/>
        <v>20254RMB</v>
      </c>
      <c r="AR3901" s="206" t="str">
        <f t="shared" si="1183"/>
        <v>YAMAHA_Mounter</v>
      </c>
      <c r="AS3901" s="22">
        <f t="shared" si="1184"/>
        <v>3</v>
      </c>
      <c r="AT3901" s="24" t="str">
        <f t="shared" si="1185"/>
        <v>0-3 months</v>
      </c>
      <c r="AU3901" s="22" t="s">
        <v>3240</v>
      </c>
    </row>
    <row r="3902" spans="1:47">
      <c r="A3902" s="33" t="str">
        <f t="shared" si="1176"/>
        <v>FY 24/25</v>
      </c>
      <c r="B3902" s="23">
        <v>2025</v>
      </c>
      <c r="C3902" s="23">
        <v>1</v>
      </c>
      <c r="D3902" s="202" t="str">
        <f t="shared" si="1187"/>
        <v>Q4</v>
      </c>
      <c r="E3902" s="33" t="str">
        <f t="shared" si="1175"/>
        <v>FY 25/26</v>
      </c>
      <c r="F3902" s="23">
        <v>2025</v>
      </c>
      <c r="G3902" s="23">
        <v>4</v>
      </c>
      <c r="H3902" s="29"/>
      <c r="I3902" s="204" t="str">
        <f t="shared" si="1177"/>
        <v>Q1</v>
      </c>
      <c r="J3902" s="188" t="s">
        <v>3688</v>
      </c>
      <c r="K3902" s="29" t="s">
        <v>1830</v>
      </c>
      <c r="L3902" s="24" t="s">
        <v>92</v>
      </c>
      <c r="M3902" s="13" t="s">
        <v>60</v>
      </c>
      <c r="N3902" s="22">
        <v>1</v>
      </c>
      <c r="O3902" s="22"/>
      <c r="P3902" s="202" t="str">
        <f t="shared" si="1186"/>
        <v>MAIN UNIT</v>
      </c>
      <c r="Q3902" s="22" t="s">
        <v>61</v>
      </c>
      <c r="R3902" s="22" t="s">
        <v>62</v>
      </c>
      <c r="S3902" s="22" t="s">
        <v>50</v>
      </c>
      <c r="T3902" s="22" t="s">
        <v>93</v>
      </c>
      <c r="U3902" s="22" t="s">
        <v>70</v>
      </c>
      <c r="V3902" s="22" t="s">
        <v>102</v>
      </c>
      <c r="W3902" s="22" t="s">
        <v>64</v>
      </c>
      <c r="X3902" s="104">
        <v>750000</v>
      </c>
      <c r="Y3902" s="195" t="str">
        <f t="shared" si="1189"/>
        <v>1.13</v>
      </c>
      <c r="Z3902" s="196">
        <f t="shared" si="1188"/>
        <v>750000</v>
      </c>
      <c r="AA3902" s="22">
        <v>1.0669999999999999</v>
      </c>
      <c r="AB3902" s="197">
        <f t="shared" si="1174"/>
        <v>708185.84070796473</v>
      </c>
      <c r="AC3902" s="198">
        <f t="shared" si="1178"/>
        <v>84982.300884955766</v>
      </c>
      <c r="AD3902" s="169">
        <v>0.12</v>
      </c>
      <c r="AE3902" s="199">
        <f t="shared" si="1179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30253303.159292053</v>
      </c>
      <c r="AJ3902" s="200">
        <f t="shared" si="1173"/>
        <v>3630396.3791150413</v>
      </c>
      <c r="AK3902" s="201">
        <f t="shared" si="1180"/>
        <v>0.11999999999999983</v>
      </c>
      <c r="AL3902" s="24"/>
      <c r="AM3902" s="24"/>
      <c r="AN3902" s="24"/>
      <c r="AO3902" s="24"/>
      <c r="AP3902" s="165" t="str">
        <f t="shared" si="1181"/>
        <v>20254</v>
      </c>
      <c r="AQ3902" s="203" t="str">
        <f t="shared" si="1182"/>
        <v>20254RMB</v>
      </c>
      <c r="AR3902" s="206" t="str">
        <f t="shared" si="1183"/>
        <v>YAMAHA_Mounter</v>
      </c>
      <c r="AS3902" s="22">
        <f t="shared" si="1184"/>
        <v>3</v>
      </c>
      <c r="AT3902" s="24" t="str">
        <f t="shared" si="1185"/>
        <v>0-3 months</v>
      </c>
      <c r="AU3902" s="22" t="s">
        <v>3240</v>
      </c>
    </row>
    <row r="3903" spans="1:47">
      <c r="A3903" s="33" t="str">
        <f t="shared" si="1176"/>
        <v>FY 24/25</v>
      </c>
      <c r="B3903" s="23">
        <v>2025</v>
      </c>
      <c r="C3903" s="23">
        <v>1</v>
      </c>
      <c r="D3903" s="202" t="str">
        <f t="shared" si="1187"/>
        <v>Q4</v>
      </c>
      <c r="E3903" s="33" t="str">
        <f t="shared" si="1175"/>
        <v>FY 25/26</v>
      </c>
      <c r="F3903" s="23">
        <v>2025</v>
      </c>
      <c r="G3903" s="23">
        <v>4</v>
      </c>
      <c r="H3903" s="29"/>
      <c r="I3903" s="204" t="str">
        <f t="shared" si="1177"/>
        <v>Q1</v>
      </c>
      <c r="J3903" s="188" t="s">
        <v>3688</v>
      </c>
      <c r="K3903" s="29" t="s">
        <v>1830</v>
      </c>
      <c r="L3903" s="24" t="s">
        <v>92</v>
      </c>
      <c r="M3903" s="13" t="s">
        <v>60</v>
      </c>
      <c r="N3903" s="22">
        <v>1</v>
      </c>
      <c r="O3903" s="22"/>
      <c r="P3903" s="202" t="str">
        <f t="shared" si="1186"/>
        <v>MAIN UNIT</v>
      </c>
      <c r="Q3903" s="22" t="s">
        <v>61</v>
      </c>
      <c r="R3903" s="22" t="s">
        <v>62</v>
      </c>
      <c r="S3903" s="22" t="s">
        <v>50</v>
      </c>
      <c r="T3903" s="22" t="s">
        <v>93</v>
      </c>
      <c r="U3903" s="22" t="s">
        <v>70</v>
      </c>
      <c r="V3903" s="22" t="s">
        <v>102</v>
      </c>
      <c r="W3903" s="22" t="s">
        <v>64</v>
      </c>
      <c r="X3903" s="104">
        <v>750000</v>
      </c>
      <c r="Y3903" s="195" t="str">
        <f t="shared" si="1189"/>
        <v>1.13</v>
      </c>
      <c r="Z3903" s="196">
        <f t="shared" si="1188"/>
        <v>750000</v>
      </c>
      <c r="AA3903" s="22">
        <v>1.0669999999999999</v>
      </c>
      <c r="AB3903" s="197">
        <f t="shared" si="1174"/>
        <v>708185.84070796473</v>
      </c>
      <c r="AC3903" s="198">
        <f t="shared" si="1178"/>
        <v>84982.300884955766</v>
      </c>
      <c r="AD3903" s="169">
        <v>0.12</v>
      </c>
      <c r="AE3903" s="199">
        <f t="shared" si="1179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30253303.159292053</v>
      </c>
      <c r="AJ3903" s="200">
        <f t="shared" si="1173"/>
        <v>3630396.3791150413</v>
      </c>
      <c r="AK3903" s="201">
        <f t="shared" si="1180"/>
        <v>0.11999999999999983</v>
      </c>
      <c r="AL3903" s="24"/>
      <c r="AM3903" s="24"/>
      <c r="AN3903" s="24"/>
      <c r="AO3903" s="24"/>
      <c r="AP3903" s="165" t="str">
        <f t="shared" si="1181"/>
        <v>20254</v>
      </c>
      <c r="AQ3903" s="203" t="str">
        <f t="shared" si="1182"/>
        <v>20254RMB</v>
      </c>
      <c r="AR3903" s="206" t="str">
        <f t="shared" si="1183"/>
        <v>YAMAHA_Mounter</v>
      </c>
      <c r="AS3903" s="22">
        <f t="shared" si="1184"/>
        <v>3</v>
      </c>
      <c r="AT3903" s="24" t="str">
        <f t="shared" si="1185"/>
        <v>0-3 months</v>
      </c>
      <c r="AU3903" s="22" t="s">
        <v>3240</v>
      </c>
    </row>
    <row r="3904" spans="1:47">
      <c r="A3904" s="33" t="str">
        <f t="shared" si="1176"/>
        <v>FY 24/25</v>
      </c>
      <c r="B3904" s="23">
        <v>2025</v>
      </c>
      <c r="C3904" s="23">
        <v>1</v>
      </c>
      <c r="D3904" s="202" t="str">
        <f t="shared" si="1187"/>
        <v>Q4</v>
      </c>
      <c r="E3904" s="33" t="str">
        <f t="shared" si="1175"/>
        <v>FY 25/26</v>
      </c>
      <c r="F3904" s="23">
        <v>2025</v>
      </c>
      <c r="G3904" s="23">
        <v>4</v>
      </c>
      <c r="H3904" s="29"/>
      <c r="I3904" s="204" t="str">
        <f t="shared" si="1177"/>
        <v>Q1</v>
      </c>
      <c r="J3904" s="188" t="s">
        <v>3688</v>
      </c>
      <c r="K3904" s="29" t="s">
        <v>1830</v>
      </c>
      <c r="L3904" s="24" t="s">
        <v>92</v>
      </c>
      <c r="M3904" s="13" t="s">
        <v>60</v>
      </c>
      <c r="N3904" s="22">
        <v>1</v>
      </c>
      <c r="O3904" s="22"/>
      <c r="P3904" s="202" t="str">
        <f t="shared" si="1186"/>
        <v>MAIN UNIT</v>
      </c>
      <c r="Q3904" s="22" t="s">
        <v>61</v>
      </c>
      <c r="R3904" s="22" t="s">
        <v>62</v>
      </c>
      <c r="S3904" s="22" t="s">
        <v>50</v>
      </c>
      <c r="T3904" s="22" t="s">
        <v>93</v>
      </c>
      <c r="U3904" s="22" t="s">
        <v>70</v>
      </c>
      <c r="V3904" s="22" t="s">
        <v>102</v>
      </c>
      <c r="W3904" s="22" t="s">
        <v>64</v>
      </c>
      <c r="X3904" s="104">
        <v>750000</v>
      </c>
      <c r="Y3904" s="195" t="str">
        <f t="shared" si="1189"/>
        <v>1.13</v>
      </c>
      <c r="Z3904" s="196">
        <f t="shared" si="1188"/>
        <v>750000</v>
      </c>
      <c r="AA3904" s="22">
        <v>1.0669999999999999</v>
      </c>
      <c r="AB3904" s="197">
        <f t="shared" si="1174"/>
        <v>708185.84070796473</v>
      </c>
      <c r="AC3904" s="198">
        <f t="shared" si="1178"/>
        <v>84982.300884955766</v>
      </c>
      <c r="AD3904" s="169">
        <v>0.12</v>
      </c>
      <c r="AE3904" s="199">
        <f t="shared" si="1179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30253303.159292053</v>
      </c>
      <c r="AJ3904" s="200">
        <f t="shared" si="1173"/>
        <v>3630396.3791150413</v>
      </c>
      <c r="AK3904" s="201">
        <f t="shared" si="1180"/>
        <v>0.11999999999999983</v>
      </c>
      <c r="AL3904" s="24"/>
      <c r="AM3904" s="24"/>
      <c r="AN3904" s="24"/>
      <c r="AO3904" s="24"/>
      <c r="AP3904" s="165" t="str">
        <f t="shared" si="1181"/>
        <v>20254</v>
      </c>
      <c r="AQ3904" s="203" t="str">
        <f t="shared" si="1182"/>
        <v>20254RMB</v>
      </c>
      <c r="AR3904" s="206" t="str">
        <f t="shared" si="1183"/>
        <v>YAMAHA_Mounter</v>
      </c>
      <c r="AS3904" s="22">
        <f t="shared" si="1184"/>
        <v>3</v>
      </c>
      <c r="AT3904" s="24" t="str">
        <f t="shared" si="1185"/>
        <v>0-3 months</v>
      </c>
      <c r="AU3904" s="22" t="s">
        <v>3240</v>
      </c>
    </row>
    <row r="3905" spans="1:47">
      <c r="A3905" s="33" t="str">
        <f t="shared" si="1176"/>
        <v>FY 24/25</v>
      </c>
      <c r="B3905" s="23">
        <v>2025</v>
      </c>
      <c r="C3905" s="23">
        <v>1</v>
      </c>
      <c r="D3905" s="202" t="str">
        <f t="shared" si="1187"/>
        <v>Q4</v>
      </c>
      <c r="E3905" s="33" t="str">
        <f t="shared" si="1175"/>
        <v>FY 25/26</v>
      </c>
      <c r="F3905" s="23">
        <v>2025</v>
      </c>
      <c r="G3905" s="23">
        <v>4</v>
      </c>
      <c r="H3905" s="29"/>
      <c r="I3905" s="204" t="str">
        <f t="shared" si="1177"/>
        <v>Q1</v>
      </c>
      <c r="J3905" s="188" t="s">
        <v>3688</v>
      </c>
      <c r="K3905" s="29" t="s">
        <v>1830</v>
      </c>
      <c r="L3905" s="24" t="s">
        <v>92</v>
      </c>
      <c r="M3905" s="13" t="s">
        <v>60</v>
      </c>
      <c r="N3905" s="22">
        <v>1</v>
      </c>
      <c r="O3905" s="22"/>
      <c r="P3905" s="202" t="str">
        <f t="shared" si="1186"/>
        <v>MAIN UNIT</v>
      </c>
      <c r="Q3905" s="22" t="s">
        <v>61</v>
      </c>
      <c r="R3905" s="22" t="s">
        <v>62</v>
      </c>
      <c r="S3905" s="22" t="s">
        <v>50</v>
      </c>
      <c r="T3905" s="22" t="s">
        <v>93</v>
      </c>
      <c r="U3905" s="22" t="s">
        <v>70</v>
      </c>
      <c r="V3905" s="22" t="s">
        <v>102</v>
      </c>
      <c r="W3905" s="22" t="s">
        <v>64</v>
      </c>
      <c r="X3905" s="104">
        <v>750000</v>
      </c>
      <c r="Y3905" s="195" t="str">
        <f t="shared" si="1189"/>
        <v>1.13</v>
      </c>
      <c r="Z3905" s="196">
        <f t="shared" si="1188"/>
        <v>750000</v>
      </c>
      <c r="AA3905" s="22">
        <v>1.0669999999999999</v>
      </c>
      <c r="AB3905" s="197">
        <f t="shared" si="1174"/>
        <v>708185.84070796473</v>
      </c>
      <c r="AC3905" s="198">
        <f t="shared" si="1178"/>
        <v>84982.300884955766</v>
      </c>
      <c r="AD3905" s="169">
        <v>0.12</v>
      </c>
      <c r="AE3905" s="199">
        <f t="shared" si="1179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30253303.159292053</v>
      </c>
      <c r="AJ3905" s="200">
        <f t="shared" si="1173"/>
        <v>3630396.3791150413</v>
      </c>
      <c r="AK3905" s="201">
        <f t="shared" si="1180"/>
        <v>0.11999999999999983</v>
      </c>
      <c r="AL3905" s="24"/>
      <c r="AM3905" s="24"/>
      <c r="AN3905" s="24"/>
      <c r="AO3905" s="24"/>
      <c r="AP3905" s="165" t="str">
        <f t="shared" si="1181"/>
        <v>20254</v>
      </c>
      <c r="AQ3905" s="203" t="str">
        <f t="shared" si="1182"/>
        <v>20254RMB</v>
      </c>
      <c r="AR3905" s="206" t="str">
        <f t="shared" si="1183"/>
        <v>YAMAHA_Mounter</v>
      </c>
      <c r="AS3905" s="22">
        <f t="shared" si="1184"/>
        <v>3</v>
      </c>
      <c r="AT3905" s="24" t="str">
        <f t="shared" si="1185"/>
        <v>0-3 months</v>
      </c>
      <c r="AU3905" s="22" t="s">
        <v>3240</v>
      </c>
    </row>
    <row r="3906" spans="1:47">
      <c r="A3906" s="33" t="str">
        <f t="shared" si="1176"/>
        <v>FY 24/25</v>
      </c>
      <c r="B3906" s="23">
        <v>2025</v>
      </c>
      <c r="C3906" s="23">
        <v>1</v>
      </c>
      <c r="D3906" s="202" t="str">
        <f t="shared" si="1187"/>
        <v>Q4</v>
      </c>
      <c r="E3906" s="33" t="str">
        <f t="shared" si="1175"/>
        <v>FY 25/26</v>
      </c>
      <c r="F3906" s="23">
        <v>2025</v>
      </c>
      <c r="G3906" s="23">
        <v>4</v>
      </c>
      <c r="H3906" s="29"/>
      <c r="I3906" s="204" t="str">
        <f t="shared" si="1177"/>
        <v>Q1</v>
      </c>
      <c r="J3906" s="188" t="s">
        <v>3688</v>
      </c>
      <c r="K3906" s="29" t="s">
        <v>1830</v>
      </c>
      <c r="L3906" s="24" t="s">
        <v>67</v>
      </c>
      <c r="M3906" s="13" t="s">
        <v>60</v>
      </c>
      <c r="N3906" s="22">
        <v>1</v>
      </c>
      <c r="O3906" s="22"/>
      <c r="P3906" s="202" t="str">
        <f t="shared" si="1186"/>
        <v>MAIN UNIT</v>
      </c>
      <c r="Q3906" s="22" t="s">
        <v>61</v>
      </c>
      <c r="R3906" s="22" t="s">
        <v>62</v>
      </c>
      <c r="S3906" s="22" t="s">
        <v>50</v>
      </c>
      <c r="T3906" s="22" t="s">
        <v>93</v>
      </c>
      <c r="U3906" s="22" t="s">
        <v>70</v>
      </c>
      <c r="V3906" s="22" t="s">
        <v>102</v>
      </c>
      <c r="W3906" s="22" t="s">
        <v>64</v>
      </c>
      <c r="X3906" s="104">
        <v>734670</v>
      </c>
      <c r="Y3906" s="195" t="str">
        <f t="shared" si="1189"/>
        <v>1.13</v>
      </c>
      <c r="Z3906" s="196">
        <f t="shared" si="1188"/>
        <v>734670</v>
      </c>
      <c r="AA3906" s="22">
        <v>1.0669999999999999</v>
      </c>
      <c r="AB3906" s="197">
        <f t="shared" si="1174"/>
        <v>693710.52212389384</v>
      </c>
      <c r="AC3906" s="198">
        <f t="shared" si="1178"/>
        <v>83245.262654867256</v>
      </c>
      <c r="AD3906" s="169">
        <v>0.12</v>
      </c>
      <c r="AE3906" s="199">
        <f t="shared" si="1179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8">IF(P3906="C66 SERVICE","",SUMIFS(AB:AB,F:F,F3906,G:G,G3906,E:E,E3906))</f>
        <v>30253303.159292053</v>
      </c>
      <c r="AJ3906" s="200">
        <f t="shared" ref="AJ3906:AJ3969" si="1199">IF(P3906="C66 SERVICE","",SUMIFS(AC:AC,F:F,F3906,G:G,G3906,E:E,E3906))</f>
        <v>3630396.3791150413</v>
      </c>
      <c r="AK3906" s="201">
        <f t="shared" si="1180"/>
        <v>0.11999999999999983</v>
      </c>
      <c r="AL3906" s="24"/>
      <c r="AM3906" s="24"/>
      <c r="AN3906" s="24"/>
      <c r="AO3906" s="24"/>
      <c r="AP3906" s="165" t="str">
        <f t="shared" si="1181"/>
        <v>20254</v>
      </c>
      <c r="AQ3906" s="203" t="str">
        <f t="shared" si="1182"/>
        <v>20254RMB</v>
      </c>
      <c r="AR3906" s="206" t="str">
        <f t="shared" si="1183"/>
        <v>YAMAHA_Mounter</v>
      </c>
      <c r="AS3906" s="22">
        <f t="shared" si="1184"/>
        <v>3</v>
      </c>
      <c r="AT3906" s="24" t="str">
        <f t="shared" si="1185"/>
        <v>0-3 months</v>
      </c>
      <c r="AU3906" s="22" t="s">
        <v>3240</v>
      </c>
    </row>
    <row r="3907" spans="1:47">
      <c r="A3907" s="33" t="str">
        <f t="shared" si="1176"/>
        <v>FY 24/25</v>
      </c>
      <c r="B3907" s="23">
        <v>2025</v>
      </c>
      <c r="C3907" s="23">
        <v>1</v>
      </c>
      <c r="D3907" s="202" t="str">
        <f t="shared" si="1187"/>
        <v>Q4</v>
      </c>
      <c r="E3907" s="33" t="str">
        <f t="shared" si="1175"/>
        <v>FY 25/26</v>
      </c>
      <c r="F3907" s="23">
        <v>2025</v>
      </c>
      <c r="G3907" s="23">
        <v>4</v>
      </c>
      <c r="H3907" s="29"/>
      <c r="I3907" s="204" t="str">
        <f t="shared" si="1177"/>
        <v>Q1</v>
      </c>
      <c r="J3907" s="188" t="s">
        <v>3688</v>
      </c>
      <c r="K3907" s="29" t="s">
        <v>1830</v>
      </c>
      <c r="L3907" s="24" t="s">
        <v>67</v>
      </c>
      <c r="M3907" s="13" t="s">
        <v>60</v>
      </c>
      <c r="N3907" s="22">
        <v>1</v>
      </c>
      <c r="O3907" s="22"/>
      <c r="P3907" s="202" t="str">
        <f t="shared" si="1186"/>
        <v>MAIN UNIT</v>
      </c>
      <c r="Q3907" s="22" t="s">
        <v>61</v>
      </c>
      <c r="R3907" s="22" t="s">
        <v>62</v>
      </c>
      <c r="S3907" s="22" t="s">
        <v>50</v>
      </c>
      <c r="T3907" s="22" t="s">
        <v>93</v>
      </c>
      <c r="U3907" s="22" t="s">
        <v>70</v>
      </c>
      <c r="V3907" s="22" t="s">
        <v>102</v>
      </c>
      <c r="W3907" s="22" t="s">
        <v>64</v>
      </c>
      <c r="X3907" s="104">
        <v>734670</v>
      </c>
      <c r="Y3907" s="195" t="str">
        <f t="shared" si="1189"/>
        <v>1.13</v>
      </c>
      <c r="Z3907" s="196">
        <f t="shared" si="1188"/>
        <v>734670</v>
      </c>
      <c r="AA3907" s="22">
        <v>1.0669999999999999</v>
      </c>
      <c r="AB3907" s="197">
        <f t="shared" si="1174"/>
        <v>693710.52212389384</v>
      </c>
      <c r="AC3907" s="198">
        <f t="shared" si="1178"/>
        <v>83245.262654867256</v>
      </c>
      <c r="AD3907" s="169">
        <v>0.12</v>
      </c>
      <c r="AE3907" s="199">
        <f t="shared" si="1179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8"/>
        <v>30253303.159292053</v>
      </c>
      <c r="AJ3907" s="200">
        <f t="shared" si="1199"/>
        <v>3630396.3791150413</v>
      </c>
      <c r="AK3907" s="201">
        <f t="shared" si="1180"/>
        <v>0.11999999999999983</v>
      </c>
      <c r="AL3907" s="24"/>
      <c r="AM3907" s="24"/>
      <c r="AN3907" s="24"/>
      <c r="AO3907" s="24"/>
      <c r="AP3907" s="165" t="str">
        <f t="shared" si="1181"/>
        <v>20254</v>
      </c>
      <c r="AQ3907" s="203" t="str">
        <f t="shared" si="1182"/>
        <v>20254RMB</v>
      </c>
      <c r="AR3907" s="206" t="str">
        <f t="shared" si="1183"/>
        <v>YAMAHA_Mounter</v>
      </c>
      <c r="AS3907" s="22">
        <f t="shared" si="1184"/>
        <v>3</v>
      </c>
      <c r="AT3907" s="24" t="str">
        <f t="shared" si="1185"/>
        <v>0-3 months</v>
      </c>
      <c r="AU3907" s="22" t="s">
        <v>3240</v>
      </c>
    </row>
    <row r="3908" spans="1:47">
      <c r="A3908" s="33" t="str">
        <f t="shared" si="1176"/>
        <v>FY 24/25</v>
      </c>
      <c r="B3908" s="23">
        <v>2025</v>
      </c>
      <c r="C3908" s="23">
        <v>1</v>
      </c>
      <c r="D3908" s="202" t="str">
        <f t="shared" si="1187"/>
        <v>Q4</v>
      </c>
      <c r="E3908" s="33" t="str">
        <f t="shared" si="1175"/>
        <v>FY 25/26</v>
      </c>
      <c r="F3908" s="23">
        <v>2025</v>
      </c>
      <c r="G3908" s="23">
        <v>4</v>
      </c>
      <c r="H3908" s="29"/>
      <c r="I3908" s="204" t="str">
        <f t="shared" si="1177"/>
        <v>Q1</v>
      </c>
      <c r="J3908" s="188" t="s">
        <v>3688</v>
      </c>
      <c r="K3908" s="29" t="s">
        <v>1830</v>
      </c>
      <c r="L3908" s="24" t="s">
        <v>3690</v>
      </c>
      <c r="M3908" s="13" t="s">
        <v>60</v>
      </c>
      <c r="N3908" s="22">
        <v>1</v>
      </c>
      <c r="O3908" s="22"/>
      <c r="P3908" s="202" t="str">
        <f t="shared" si="1186"/>
        <v>MAIN UNIT</v>
      </c>
      <c r="Q3908" s="22" t="s">
        <v>61</v>
      </c>
      <c r="R3908" s="22" t="s">
        <v>2055</v>
      </c>
      <c r="S3908" s="22" t="s">
        <v>50</v>
      </c>
      <c r="T3908" s="22" t="s">
        <v>93</v>
      </c>
      <c r="U3908" s="22" t="s">
        <v>70</v>
      </c>
      <c r="V3908" s="22" t="s">
        <v>102</v>
      </c>
      <c r="W3908" s="22" t="s">
        <v>64</v>
      </c>
      <c r="X3908" s="104">
        <v>636660</v>
      </c>
      <c r="Y3908" s="195" t="str">
        <f t="shared" si="1189"/>
        <v>1.13</v>
      </c>
      <c r="Z3908" s="196">
        <f t="shared" si="1188"/>
        <v>636660</v>
      </c>
      <c r="AA3908" s="22">
        <v>1.0669999999999999</v>
      </c>
      <c r="AB3908" s="197">
        <f t="shared" si="1174"/>
        <v>601164.79646017705</v>
      </c>
      <c r="AC3908" s="198">
        <f t="shared" si="1178"/>
        <v>72139.77557522124</v>
      </c>
      <c r="AD3908" s="169">
        <v>0.12</v>
      </c>
      <c r="AE3908" s="199">
        <f t="shared" si="1179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8"/>
        <v>30253303.159292053</v>
      </c>
      <c r="AJ3908" s="200">
        <f t="shared" si="1199"/>
        <v>3630396.3791150413</v>
      </c>
      <c r="AK3908" s="201">
        <f t="shared" si="1180"/>
        <v>0.11999999999999983</v>
      </c>
      <c r="AL3908" s="24"/>
      <c r="AM3908" s="24"/>
      <c r="AN3908" s="24"/>
      <c r="AO3908" s="24"/>
      <c r="AP3908" s="165" t="str">
        <f t="shared" si="1181"/>
        <v>20254</v>
      </c>
      <c r="AQ3908" s="203" t="str">
        <f t="shared" si="1182"/>
        <v>20254RMB</v>
      </c>
      <c r="AR3908" s="206" t="str">
        <f t="shared" si="1183"/>
        <v>YAMAHA_Non_Mounter</v>
      </c>
      <c r="AS3908" s="22">
        <f t="shared" si="1184"/>
        <v>3</v>
      </c>
      <c r="AT3908" s="24" t="str">
        <f t="shared" si="1185"/>
        <v>0-3 months</v>
      </c>
      <c r="AU3908" s="22" t="s">
        <v>3240</v>
      </c>
    </row>
    <row r="3909" spans="1:47">
      <c r="A3909" s="33" t="str">
        <f t="shared" si="1176"/>
        <v>FY 24/25</v>
      </c>
      <c r="B3909" s="23">
        <v>2025</v>
      </c>
      <c r="C3909" s="23">
        <v>1</v>
      </c>
      <c r="D3909" s="202" t="str">
        <f t="shared" si="1187"/>
        <v>Q4</v>
      </c>
      <c r="E3909" s="33" t="str">
        <f t="shared" si="1175"/>
        <v>FY 25/26</v>
      </c>
      <c r="F3909" s="23">
        <v>2025</v>
      </c>
      <c r="G3909" s="23">
        <v>4</v>
      </c>
      <c r="H3909" s="29"/>
      <c r="I3909" s="204" t="str">
        <f t="shared" si="1177"/>
        <v>Q1</v>
      </c>
      <c r="J3909" s="188" t="s">
        <v>3688</v>
      </c>
      <c r="K3909" s="29" t="s">
        <v>1830</v>
      </c>
      <c r="L3909" s="24" t="s">
        <v>3690</v>
      </c>
      <c r="M3909" s="13" t="s">
        <v>60</v>
      </c>
      <c r="N3909" s="22">
        <v>1</v>
      </c>
      <c r="O3909" s="22"/>
      <c r="P3909" s="202" t="str">
        <f t="shared" si="1186"/>
        <v>MAIN UNIT</v>
      </c>
      <c r="Q3909" s="22" t="s">
        <v>61</v>
      </c>
      <c r="R3909" s="22" t="s">
        <v>2055</v>
      </c>
      <c r="S3909" s="22" t="s">
        <v>50</v>
      </c>
      <c r="T3909" s="22" t="s">
        <v>93</v>
      </c>
      <c r="U3909" s="22" t="s">
        <v>70</v>
      </c>
      <c r="V3909" s="22" t="s">
        <v>102</v>
      </c>
      <c r="W3909" s="22" t="s">
        <v>64</v>
      </c>
      <c r="X3909" s="104">
        <v>636660</v>
      </c>
      <c r="Y3909" s="195" t="str">
        <f t="shared" si="1189"/>
        <v>1.13</v>
      </c>
      <c r="Z3909" s="196">
        <f t="shared" si="1188"/>
        <v>636660</v>
      </c>
      <c r="AA3909" s="22">
        <v>1.0669999999999999</v>
      </c>
      <c r="AB3909" s="197">
        <f t="shared" si="1174"/>
        <v>601164.79646017705</v>
      </c>
      <c r="AC3909" s="198">
        <f t="shared" si="1178"/>
        <v>72139.77557522124</v>
      </c>
      <c r="AD3909" s="169">
        <v>0.12</v>
      </c>
      <c r="AE3909" s="199">
        <f t="shared" si="1179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8"/>
        <v>30253303.159292053</v>
      </c>
      <c r="AJ3909" s="200">
        <f t="shared" si="1199"/>
        <v>3630396.3791150413</v>
      </c>
      <c r="AK3909" s="201">
        <f t="shared" si="1180"/>
        <v>0.11999999999999983</v>
      </c>
      <c r="AL3909" s="24"/>
      <c r="AM3909" s="24"/>
      <c r="AN3909" s="24"/>
      <c r="AO3909" s="24"/>
      <c r="AP3909" s="165" t="str">
        <f t="shared" si="1181"/>
        <v>20254</v>
      </c>
      <c r="AQ3909" s="203" t="str">
        <f t="shared" si="1182"/>
        <v>20254RMB</v>
      </c>
      <c r="AR3909" s="206" t="str">
        <f t="shared" si="1183"/>
        <v>YAMAHA_Non_Mounter</v>
      </c>
      <c r="AS3909" s="22">
        <f t="shared" si="1184"/>
        <v>3</v>
      </c>
      <c r="AT3909" s="24" t="str">
        <f t="shared" si="1185"/>
        <v>0-3 months</v>
      </c>
      <c r="AU3909" s="22" t="s">
        <v>3240</v>
      </c>
    </row>
    <row r="3910" spans="1:47">
      <c r="A3910" s="33" t="str">
        <f t="shared" si="1176"/>
        <v>FY 24/25</v>
      </c>
      <c r="B3910" s="23">
        <v>2025</v>
      </c>
      <c r="C3910" s="23">
        <v>1</v>
      </c>
      <c r="D3910" s="202" t="str">
        <f t="shared" si="1187"/>
        <v>Q4</v>
      </c>
      <c r="E3910" s="33" t="str">
        <f t="shared" si="1175"/>
        <v>FY 25/26</v>
      </c>
      <c r="F3910" s="23">
        <v>2025</v>
      </c>
      <c r="G3910" s="23">
        <v>4</v>
      </c>
      <c r="H3910" s="29"/>
      <c r="I3910" s="204" t="str">
        <f t="shared" si="1177"/>
        <v>Q1</v>
      </c>
      <c r="J3910" s="188" t="s">
        <v>3688</v>
      </c>
      <c r="K3910" s="29" t="s">
        <v>1830</v>
      </c>
      <c r="L3910" s="24" t="s">
        <v>3690</v>
      </c>
      <c r="M3910" s="13" t="s">
        <v>60</v>
      </c>
      <c r="N3910" s="22">
        <v>1</v>
      </c>
      <c r="O3910" s="22"/>
      <c r="P3910" s="202" t="str">
        <f t="shared" si="1186"/>
        <v>MAIN UNIT</v>
      </c>
      <c r="Q3910" s="22" t="s">
        <v>61</v>
      </c>
      <c r="R3910" s="22" t="s">
        <v>2055</v>
      </c>
      <c r="S3910" s="22" t="s">
        <v>50</v>
      </c>
      <c r="T3910" s="22" t="s">
        <v>93</v>
      </c>
      <c r="U3910" s="22" t="s">
        <v>70</v>
      </c>
      <c r="V3910" s="22" t="s">
        <v>102</v>
      </c>
      <c r="W3910" s="22" t="s">
        <v>64</v>
      </c>
      <c r="X3910" s="104">
        <v>636660</v>
      </c>
      <c r="Y3910" s="195" t="str">
        <f t="shared" si="1189"/>
        <v>1.13</v>
      </c>
      <c r="Z3910" s="196">
        <f t="shared" si="1188"/>
        <v>636660</v>
      </c>
      <c r="AA3910" s="22">
        <v>1.0669999999999999</v>
      </c>
      <c r="AB3910" s="197">
        <f t="shared" si="1174"/>
        <v>601164.79646017705</v>
      </c>
      <c r="AC3910" s="198">
        <f t="shared" si="1178"/>
        <v>72139.77557522124</v>
      </c>
      <c r="AD3910" s="169">
        <v>0.12</v>
      </c>
      <c r="AE3910" s="199">
        <f t="shared" si="1179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8"/>
        <v>30253303.159292053</v>
      </c>
      <c r="AJ3910" s="200">
        <f t="shared" si="1199"/>
        <v>3630396.3791150413</v>
      </c>
      <c r="AK3910" s="201">
        <f t="shared" si="1180"/>
        <v>0.11999999999999983</v>
      </c>
      <c r="AL3910" s="24"/>
      <c r="AM3910" s="24"/>
      <c r="AN3910" s="24"/>
      <c r="AO3910" s="24"/>
      <c r="AP3910" s="165" t="str">
        <f t="shared" si="1181"/>
        <v>20254</v>
      </c>
      <c r="AQ3910" s="203" t="str">
        <f t="shared" si="1182"/>
        <v>20254RMB</v>
      </c>
      <c r="AR3910" s="206" t="str">
        <f t="shared" si="1183"/>
        <v>YAMAHA_Non_Mounter</v>
      </c>
      <c r="AS3910" s="22">
        <f t="shared" si="1184"/>
        <v>3</v>
      </c>
      <c r="AT3910" s="24" t="str">
        <f t="shared" si="1185"/>
        <v>0-3 months</v>
      </c>
      <c r="AU3910" s="22" t="s">
        <v>3240</v>
      </c>
    </row>
    <row r="3911" spans="1:47">
      <c r="A3911" s="33" t="str">
        <f t="shared" si="1176"/>
        <v>FY 24/25</v>
      </c>
      <c r="B3911" s="23">
        <v>2025</v>
      </c>
      <c r="C3911" s="23">
        <v>1</v>
      </c>
      <c r="D3911" s="202" t="str">
        <f t="shared" si="1187"/>
        <v>Q4</v>
      </c>
      <c r="E3911" s="33" t="str">
        <f t="shared" si="1175"/>
        <v>FY 25/26</v>
      </c>
      <c r="F3911" s="23">
        <v>2025</v>
      </c>
      <c r="G3911" s="23">
        <v>4</v>
      </c>
      <c r="H3911" s="29"/>
      <c r="I3911" s="204" t="str">
        <f t="shared" si="1177"/>
        <v>Q1</v>
      </c>
      <c r="J3911" s="188" t="s">
        <v>3688</v>
      </c>
      <c r="K3911" s="29" t="s">
        <v>1830</v>
      </c>
      <c r="L3911" s="24" t="s">
        <v>3690</v>
      </c>
      <c r="M3911" s="13" t="s">
        <v>60</v>
      </c>
      <c r="N3911" s="22">
        <v>1</v>
      </c>
      <c r="O3911" s="22"/>
      <c r="P3911" s="202" t="str">
        <f t="shared" si="1186"/>
        <v>MAIN UNIT</v>
      </c>
      <c r="Q3911" s="22" t="s">
        <v>61</v>
      </c>
      <c r="R3911" s="22" t="s">
        <v>2055</v>
      </c>
      <c r="S3911" s="22" t="s">
        <v>50</v>
      </c>
      <c r="T3911" s="22" t="s">
        <v>93</v>
      </c>
      <c r="U3911" s="22" t="s">
        <v>70</v>
      </c>
      <c r="V3911" s="22" t="s">
        <v>102</v>
      </c>
      <c r="W3911" s="22" t="s">
        <v>64</v>
      </c>
      <c r="X3911" s="104">
        <v>636660</v>
      </c>
      <c r="Y3911" s="195" t="str">
        <f t="shared" si="1189"/>
        <v>1.13</v>
      </c>
      <c r="Z3911" s="196">
        <f t="shared" si="1188"/>
        <v>636660</v>
      </c>
      <c r="AA3911" s="22">
        <v>1.0669999999999999</v>
      </c>
      <c r="AB3911" s="197">
        <f t="shared" si="1174"/>
        <v>601164.79646017705</v>
      </c>
      <c r="AC3911" s="198">
        <f t="shared" si="1178"/>
        <v>72139.77557522124</v>
      </c>
      <c r="AD3911" s="169">
        <v>0.12</v>
      </c>
      <c r="AE3911" s="199">
        <f t="shared" si="1179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8"/>
        <v>30253303.159292053</v>
      </c>
      <c r="AJ3911" s="200">
        <f t="shared" si="1199"/>
        <v>3630396.3791150413</v>
      </c>
      <c r="AK3911" s="201">
        <f t="shared" si="1180"/>
        <v>0.11999999999999983</v>
      </c>
      <c r="AL3911" s="24"/>
      <c r="AM3911" s="24"/>
      <c r="AN3911" s="24"/>
      <c r="AO3911" s="24"/>
      <c r="AP3911" s="165" t="str">
        <f t="shared" si="1181"/>
        <v>20254</v>
      </c>
      <c r="AQ3911" s="203" t="str">
        <f t="shared" si="1182"/>
        <v>20254RMB</v>
      </c>
      <c r="AR3911" s="206" t="str">
        <f t="shared" si="1183"/>
        <v>YAMAHA_Non_Mounter</v>
      </c>
      <c r="AS3911" s="22">
        <f t="shared" si="1184"/>
        <v>3</v>
      </c>
      <c r="AT3911" s="24" t="str">
        <f t="shared" si="1185"/>
        <v>0-3 months</v>
      </c>
      <c r="AU3911" s="22" t="s">
        <v>3240</v>
      </c>
    </row>
    <row r="3912" spans="1:47">
      <c r="A3912" s="33" t="str">
        <f t="shared" si="1176"/>
        <v>FY 24/25</v>
      </c>
      <c r="B3912" s="23">
        <v>2025</v>
      </c>
      <c r="C3912" s="23">
        <v>1</v>
      </c>
      <c r="D3912" s="202" t="str">
        <f t="shared" si="1187"/>
        <v>Q4</v>
      </c>
      <c r="E3912" s="33" t="str">
        <f t="shared" si="1175"/>
        <v>FY 25/26</v>
      </c>
      <c r="F3912" s="23">
        <v>2025</v>
      </c>
      <c r="G3912" s="23">
        <v>4</v>
      </c>
      <c r="H3912" s="29"/>
      <c r="I3912" s="204" t="str">
        <f t="shared" si="1177"/>
        <v>Q1</v>
      </c>
      <c r="J3912" s="188" t="s">
        <v>3688</v>
      </c>
      <c r="K3912" s="29" t="s">
        <v>1830</v>
      </c>
      <c r="L3912" s="24" t="s">
        <v>3690</v>
      </c>
      <c r="M3912" s="13" t="s">
        <v>60</v>
      </c>
      <c r="N3912" s="22">
        <v>1</v>
      </c>
      <c r="O3912" s="22"/>
      <c r="P3912" s="202" t="str">
        <f t="shared" si="1186"/>
        <v>MAIN UNIT</v>
      </c>
      <c r="Q3912" s="22" t="s">
        <v>61</v>
      </c>
      <c r="R3912" s="22" t="s">
        <v>2055</v>
      </c>
      <c r="S3912" s="22" t="s">
        <v>50</v>
      </c>
      <c r="T3912" s="22" t="s">
        <v>93</v>
      </c>
      <c r="U3912" s="22" t="s">
        <v>70</v>
      </c>
      <c r="V3912" s="22" t="s">
        <v>102</v>
      </c>
      <c r="W3912" s="22" t="s">
        <v>64</v>
      </c>
      <c r="X3912" s="104">
        <v>636660</v>
      </c>
      <c r="Y3912" s="195" t="str">
        <f t="shared" si="1189"/>
        <v>1.13</v>
      </c>
      <c r="Z3912" s="196">
        <f t="shared" si="1188"/>
        <v>636660</v>
      </c>
      <c r="AA3912" s="22">
        <v>1.0669999999999999</v>
      </c>
      <c r="AB3912" s="197">
        <f t="shared" si="1174"/>
        <v>601164.79646017705</v>
      </c>
      <c r="AC3912" s="198">
        <f t="shared" si="1178"/>
        <v>72139.77557522124</v>
      </c>
      <c r="AD3912" s="169">
        <v>0.12</v>
      </c>
      <c r="AE3912" s="199">
        <f t="shared" si="1179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8"/>
        <v>30253303.159292053</v>
      </c>
      <c r="AJ3912" s="200">
        <f t="shared" si="1199"/>
        <v>3630396.3791150413</v>
      </c>
      <c r="AK3912" s="201">
        <f t="shared" si="1180"/>
        <v>0.11999999999999983</v>
      </c>
      <c r="AL3912" s="24"/>
      <c r="AM3912" s="24"/>
      <c r="AN3912" s="24"/>
      <c r="AO3912" s="24"/>
      <c r="AP3912" s="165" t="str">
        <f t="shared" si="1181"/>
        <v>20254</v>
      </c>
      <c r="AQ3912" s="203" t="str">
        <f t="shared" si="1182"/>
        <v>20254RMB</v>
      </c>
      <c r="AR3912" s="206" t="str">
        <f t="shared" si="1183"/>
        <v>YAMAHA_Non_Mounter</v>
      </c>
      <c r="AS3912" s="22">
        <f t="shared" si="1184"/>
        <v>3</v>
      </c>
      <c r="AT3912" s="24" t="str">
        <f t="shared" si="1185"/>
        <v>0-3 months</v>
      </c>
      <c r="AU3912" s="22" t="s">
        <v>3240</v>
      </c>
    </row>
    <row r="3913" spans="1:47">
      <c r="A3913" s="33" t="str">
        <f t="shared" si="1176"/>
        <v>FY 24/25</v>
      </c>
      <c r="B3913" s="23">
        <v>2025</v>
      </c>
      <c r="C3913" s="23">
        <v>1</v>
      </c>
      <c r="D3913" s="202" t="str">
        <f t="shared" si="1187"/>
        <v>Q4</v>
      </c>
      <c r="E3913" s="33" t="str">
        <f t="shared" si="1175"/>
        <v>FY 25/26</v>
      </c>
      <c r="F3913" s="23">
        <v>2025</v>
      </c>
      <c r="G3913" s="23">
        <v>4</v>
      </c>
      <c r="H3913" s="29"/>
      <c r="I3913" s="204" t="str">
        <f t="shared" si="1177"/>
        <v>Q1</v>
      </c>
      <c r="J3913" s="188" t="s">
        <v>3688</v>
      </c>
      <c r="K3913" s="29" t="s">
        <v>1830</v>
      </c>
      <c r="L3913" s="24" t="s">
        <v>3453</v>
      </c>
      <c r="M3913" s="22" t="s">
        <v>2607</v>
      </c>
      <c r="N3913" s="22">
        <v>1</v>
      </c>
      <c r="O3913" s="22"/>
      <c r="P3913" s="202" t="str">
        <f t="shared" si="1186"/>
        <v>MAIN UNIT</v>
      </c>
      <c r="Q3913" s="22" t="s">
        <v>61</v>
      </c>
      <c r="R3913" s="22" t="s">
        <v>2055</v>
      </c>
      <c r="S3913" s="22" t="s">
        <v>50</v>
      </c>
      <c r="T3913" s="22" t="s">
        <v>93</v>
      </c>
      <c r="U3913" s="22" t="s">
        <v>70</v>
      </c>
      <c r="V3913" s="22" t="s">
        <v>102</v>
      </c>
      <c r="W3913" s="22" t="s">
        <v>64</v>
      </c>
      <c r="X3913" s="104">
        <v>544605</v>
      </c>
      <c r="Y3913" s="195" t="str">
        <f t="shared" si="1189"/>
        <v>1.13</v>
      </c>
      <c r="Z3913" s="196">
        <f t="shared" si="1188"/>
        <v>544605</v>
      </c>
      <c r="AA3913" s="22">
        <v>1.0669999999999999</v>
      </c>
      <c r="AB3913" s="197">
        <f t="shared" si="1174"/>
        <v>514242.06637168146</v>
      </c>
      <c r="AC3913" s="198">
        <f t="shared" si="1178"/>
        <v>61709.04796460177</v>
      </c>
      <c r="AD3913" s="169">
        <v>0.12</v>
      </c>
      <c r="AE3913" s="199">
        <f t="shared" si="1179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8"/>
        <v>30253303.159292053</v>
      </c>
      <c r="AJ3913" s="200">
        <f t="shared" si="1199"/>
        <v>3630396.3791150413</v>
      </c>
      <c r="AK3913" s="201">
        <f t="shared" si="1180"/>
        <v>0.11999999999999983</v>
      </c>
      <c r="AL3913" s="24"/>
      <c r="AM3913" s="24"/>
      <c r="AN3913" s="24"/>
      <c r="AO3913" s="24"/>
      <c r="AP3913" s="165" t="str">
        <f t="shared" si="1181"/>
        <v>20254</v>
      </c>
      <c r="AQ3913" s="203" t="str">
        <f t="shared" si="1182"/>
        <v>20254RMB</v>
      </c>
      <c r="AR3913" s="206" t="str">
        <f t="shared" si="1183"/>
        <v>HELLER</v>
      </c>
      <c r="AS3913" s="22">
        <f t="shared" si="1184"/>
        <v>3</v>
      </c>
      <c r="AT3913" s="24" t="str">
        <f t="shared" si="1185"/>
        <v>0-3 months</v>
      </c>
      <c r="AU3913" s="22" t="s">
        <v>3240</v>
      </c>
    </row>
    <row r="3914" spans="1:47">
      <c r="A3914" s="33" t="str">
        <f t="shared" si="1176"/>
        <v>FY 24/25</v>
      </c>
      <c r="B3914" s="23">
        <v>2025</v>
      </c>
      <c r="C3914" s="23">
        <v>1</v>
      </c>
      <c r="D3914" s="202" t="str">
        <f t="shared" si="1187"/>
        <v>Q4</v>
      </c>
      <c r="E3914" s="33" t="str">
        <f>IF(G3896="Cancel","Cancel",IF(G3896="TBA","TBA",IFERROR(IF(I3914="Q4","FY "&amp;RIGHT(F3914,2)-1&amp;"/"&amp;RIGHT(F3914,2),"FY "&amp;RIGHT(F3914,2)&amp;"/"&amp;RIGHT(F3914,2)+1),"")))</f>
        <v>FY 25/26</v>
      </c>
      <c r="F3914" s="23">
        <v>2025</v>
      </c>
      <c r="G3914" s="23">
        <v>4</v>
      </c>
      <c r="H3914" s="29"/>
      <c r="I3914" s="204" t="str">
        <f>IFERROR(IF(F3914="","",IF(F3914="TBA","TBA",IF(F3914="Cancel","Cancel",IF(AND(G3896&gt;=10,G3896&lt;=12),"Q3",IF(AND(G3896&gt;=1,G3896&lt;=3),"Q4",IF(AND(G3896&gt;=7,G3896&lt;=9),"Q2",IF(AND(G3896&gt;=4,G3896&lt;=6),"Q1"))))))),"")</f>
        <v>Q1</v>
      </c>
      <c r="J3914" s="188" t="s">
        <v>3688</v>
      </c>
      <c r="K3914" s="29" t="s">
        <v>1830</v>
      </c>
      <c r="L3914" s="24" t="s">
        <v>3453</v>
      </c>
      <c r="M3914" s="22" t="s">
        <v>2607</v>
      </c>
      <c r="N3914" s="22">
        <v>1</v>
      </c>
      <c r="O3914" s="22"/>
      <c r="P3914" s="202" t="str">
        <f t="shared" si="1186"/>
        <v>MAIN UNIT</v>
      </c>
      <c r="Q3914" s="22" t="s">
        <v>61</v>
      </c>
      <c r="R3914" s="22" t="s">
        <v>2055</v>
      </c>
      <c r="S3914" s="22" t="s">
        <v>50</v>
      </c>
      <c r="T3914" s="22" t="s">
        <v>93</v>
      </c>
      <c r="U3914" s="22" t="s">
        <v>70</v>
      </c>
      <c r="V3914" s="22" t="s">
        <v>102</v>
      </c>
      <c r="W3914" s="22" t="s">
        <v>64</v>
      </c>
      <c r="X3914" s="104">
        <v>544605</v>
      </c>
      <c r="Y3914" s="195" t="str">
        <f t="shared" si="1189"/>
        <v>1.13</v>
      </c>
      <c r="Z3914" s="196">
        <f t="shared" si="1188"/>
        <v>544605</v>
      </c>
      <c r="AA3914" s="22">
        <v>1.0669999999999999</v>
      </c>
      <c r="AB3914" s="197">
        <f t="shared" si="1174"/>
        <v>514242.06637168146</v>
      </c>
      <c r="AC3914" s="198">
        <f t="shared" si="1178"/>
        <v>61709.04796460177</v>
      </c>
      <c r="AD3914" s="169">
        <v>0.12</v>
      </c>
      <c r="AE3914" s="199">
        <f t="shared" si="1179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IF(G3896="","",IF(AND(COUNTIFS($J$18:J3914,J3914)=1,G3896&lt;&gt;""),1,""))</f>
        <v/>
      </c>
      <c r="AI3914" s="200">
        <f>IF(P3914="C66 SERVICE","",SUMIFS(AB:AB,F:F,F3914,G:G,G3896,E:E,E3914))</f>
        <v>30253303.159292053</v>
      </c>
      <c r="AJ3914" s="200">
        <f>IF(P3914="C66 SERVICE","",SUMIFS(AC:AC,F:F,F3914,G:G,G3896,E:E,E3914))</f>
        <v>3630396.3791150413</v>
      </c>
      <c r="AK3914" s="201">
        <f t="shared" si="1180"/>
        <v>0.11999999999999983</v>
      </c>
      <c r="AL3914" s="24"/>
      <c r="AM3914" s="24"/>
      <c r="AN3914" s="24"/>
      <c r="AO3914" s="24"/>
      <c r="AP3914" s="165" t="str">
        <f>IF(F3914="","",F3914&amp;G3896)</f>
        <v>20254</v>
      </c>
      <c r="AQ3914" s="203" t="str">
        <f>IF(W3914="","",F3914&amp;G3896&amp;W3914)</f>
        <v>20254RMB</v>
      </c>
      <c r="AR3914" s="206" t="str">
        <f t="shared" si="1183"/>
        <v>HELLER</v>
      </c>
      <c r="AS3914" s="22">
        <f>IFERROR(IF(OR(G3896="TBA", G3896=""), "", DATEDIF(DATE(B3914, C3914, 1), DATE(F3914, G3896, 1), "M")),"")</f>
        <v>3</v>
      </c>
      <c r="AT3914" s="24" t="str">
        <f t="shared" si="1185"/>
        <v>0-3 months</v>
      </c>
      <c r="AU3914" s="22" t="s">
        <v>3240</v>
      </c>
    </row>
    <row r="3915" spans="1:47">
      <c r="A3915" s="33" t="str">
        <f t="shared" si="1176"/>
        <v>FY 24/25</v>
      </c>
      <c r="B3915" s="23">
        <v>2025</v>
      </c>
      <c r="C3915" s="23">
        <v>1</v>
      </c>
      <c r="D3915" s="202" t="str">
        <f t="shared" si="1187"/>
        <v>Q4</v>
      </c>
      <c r="E3915" s="33" t="str">
        <f t="shared" si="1175"/>
        <v>FY 24/25</v>
      </c>
      <c r="F3915" s="23">
        <v>2025</v>
      </c>
      <c r="G3915" s="23">
        <v>2</v>
      </c>
      <c r="H3915" s="29"/>
      <c r="I3915" s="204" t="str">
        <f t="shared" si="1177"/>
        <v>Q4</v>
      </c>
      <c r="J3915" s="188" t="s">
        <v>3691</v>
      </c>
      <c r="K3915" s="29" t="s">
        <v>1446</v>
      </c>
      <c r="L3915" s="24" t="s">
        <v>67</v>
      </c>
      <c r="M3915" s="13" t="s">
        <v>60</v>
      </c>
      <c r="N3915" s="22">
        <v>1</v>
      </c>
      <c r="O3915" s="22"/>
      <c r="P3915" s="202" t="str">
        <f t="shared" si="1186"/>
        <v>MAIN UNIT</v>
      </c>
      <c r="Q3915" s="22" t="s">
        <v>68</v>
      </c>
      <c r="R3915" s="22" t="s">
        <v>62</v>
      </c>
      <c r="S3915" s="22" t="s">
        <v>52</v>
      </c>
      <c r="T3915" s="22" t="s">
        <v>1659</v>
      </c>
      <c r="U3915" s="22" t="s">
        <v>177</v>
      </c>
      <c r="V3915" s="22" t="s">
        <v>178</v>
      </c>
      <c r="W3915" s="22" t="s">
        <v>64</v>
      </c>
      <c r="X3915" s="246">
        <v>431522</v>
      </c>
      <c r="Y3915" s="195" t="str">
        <f t="shared" si="1189"/>
        <v>1.13</v>
      </c>
      <c r="Z3915" s="196">
        <f t="shared" si="1188"/>
        <v>431522</v>
      </c>
      <c r="AA3915" s="22">
        <v>1.073</v>
      </c>
      <c r="AB3915" s="197">
        <f t="shared" si="1174"/>
        <v>409754.96106194693</v>
      </c>
      <c r="AC3915" s="198">
        <f t="shared" si="1178"/>
        <v>33722.833295398232</v>
      </c>
      <c r="AD3915" s="170">
        <v>8.2299999999999998E-2</v>
      </c>
      <c r="AE3915" s="199">
        <f t="shared" si="1179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si="1198"/>
        <v>30691842.970796466</v>
      </c>
      <c r="AJ3915" s="200">
        <f t="shared" si="1199"/>
        <v>4088324.205777524</v>
      </c>
      <c r="AK3915" s="201">
        <f t="shared" si="1180"/>
        <v>0.1332055624573473</v>
      </c>
      <c r="AL3915" s="24"/>
      <c r="AM3915" s="24"/>
      <c r="AN3915" s="24"/>
      <c r="AO3915" s="24"/>
      <c r="AP3915" s="165" t="str">
        <f t="shared" si="1181"/>
        <v>20252</v>
      </c>
      <c r="AQ3915" s="203" t="str">
        <f t="shared" si="1182"/>
        <v>20252RMB</v>
      </c>
      <c r="AR3915" s="206" t="str">
        <f t="shared" si="1183"/>
        <v>YAMAHA_Mounter</v>
      </c>
      <c r="AS3915" s="22">
        <f t="shared" si="1184"/>
        <v>1</v>
      </c>
      <c r="AT3915" s="24" t="str">
        <f t="shared" si="1185"/>
        <v>0-3 months</v>
      </c>
      <c r="AU3915" s="22" t="s">
        <v>3240</v>
      </c>
    </row>
    <row r="3916" spans="1:47">
      <c r="A3916" s="33" t="str">
        <f t="shared" si="1176"/>
        <v>FY 24/25</v>
      </c>
      <c r="B3916" s="23">
        <v>2025</v>
      </c>
      <c r="C3916" s="23">
        <v>1</v>
      </c>
      <c r="D3916" s="202" t="str">
        <f t="shared" si="1187"/>
        <v>Q4</v>
      </c>
      <c r="E3916" s="33" t="str">
        <f t="shared" si="1175"/>
        <v>FY 24/25</v>
      </c>
      <c r="F3916" s="23">
        <v>2025</v>
      </c>
      <c r="G3916" s="23">
        <v>2</v>
      </c>
      <c r="H3916" s="29"/>
      <c r="I3916" s="204" t="str">
        <f t="shared" si="1177"/>
        <v>Q4</v>
      </c>
      <c r="J3916" s="188" t="s">
        <v>3691</v>
      </c>
      <c r="K3916" s="29" t="s">
        <v>1446</v>
      </c>
      <c r="L3916" s="24" t="s">
        <v>67</v>
      </c>
      <c r="M3916" s="13" t="s">
        <v>60</v>
      </c>
      <c r="N3916" s="22">
        <v>1</v>
      </c>
      <c r="O3916" s="22"/>
      <c r="P3916" s="202" t="str">
        <f t="shared" si="1186"/>
        <v>MAIN UNIT</v>
      </c>
      <c r="Q3916" s="22" t="s">
        <v>68</v>
      </c>
      <c r="R3916" s="22" t="s">
        <v>62</v>
      </c>
      <c r="S3916" s="22" t="s">
        <v>52</v>
      </c>
      <c r="T3916" s="22" t="s">
        <v>1659</v>
      </c>
      <c r="U3916" s="22" t="s">
        <v>177</v>
      </c>
      <c r="V3916" s="22" t="s">
        <v>178</v>
      </c>
      <c r="W3916" s="22" t="s">
        <v>64</v>
      </c>
      <c r="X3916" s="246">
        <v>431522</v>
      </c>
      <c r="Y3916" s="195" t="str">
        <f t="shared" si="1189"/>
        <v>1.13</v>
      </c>
      <c r="Z3916" s="196">
        <f t="shared" si="1188"/>
        <v>431522</v>
      </c>
      <c r="AA3916" s="22">
        <v>1.073</v>
      </c>
      <c r="AB3916" s="197">
        <f t="shared" si="1174"/>
        <v>409754.96106194693</v>
      </c>
      <c r="AC3916" s="198">
        <f t="shared" si="1178"/>
        <v>33722.833295398232</v>
      </c>
      <c r="AD3916" s="170">
        <v>8.2299999999999998E-2</v>
      </c>
      <c r="AE3916" s="199">
        <f t="shared" si="1179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8"/>
        <v>30691842.970796466</v>
      </c>
      <c r="AJ3916" s="200">
        <f t="shared" si="1199"/>
        <v>4088324.205777524</v>
      </c>
      <c r="AK3916" s="201">
        <f t="shared" si="1180"/>
        <v>0.1332055624573473</v>
      </c>
      <c r="AL3916" s="24"/>
      <c r="AM3916" s="24"/>
      <c r="AN3916" s="24"/>
      <c r="AO3916" s="24"/>
      <c r="AP3916" s="165" t="str">
        <f t="shared" si="1181"/>
        <v>20252</v>
      </c>
      <c r="AQ3916" s="203" t="str">
        <f t="shared" si="1182"/>
        <v>20252RMB</v>
      </c>
      <c r="AR3916" s="206" t="str">
        <f t="shared" si="1183"/>
        <v>YAMAHA_Mounter</v>
      </c>
      <c r="AS3916" s="22">
        <f t="shared" si="1184"/>
        <v>1</v>
      </c>
      <c r="AT3916" s="24" t="str">
        <f t="shared" si="1185"/>
        <v>0-3 months</v>
      </c>
      <c r="AU3916" s="22" t="s">
        <v>3240</v>
      </c>
    </row>
    <row r="3917" spans="1:47">
      <c r="A3917" s="33" t="str">
        <f t="shared" si="1176"/>
        <v>FY 24/25</v>
      </c>
      <c r="B3917" s="23">
        <v>2025</v>
      </c>
      <c r="C3917" s="23">
        <v>1</v>
      </c>
      <c r="D3917" s="202" t="str">
        <f t="shared" si="1187"/>
        <v>Q4</v>
      </c>
      <c r="E3917" s="33" t="str">
        <f t="shared" si="1175"/>
        <v>FY 25/26</v>
      </c>
      <c r="F3917" s="23">
        <v>2025</v>
      </c>
      <c r="G3917" s="23">
        <v>4</v>
      </c>
      <c r="H3917" s="29"/>
      <c r="I3917" s="204" t="str">
        <f t="shared" si="1177"/>
        <v>Q1</v>
      </c>
      <c r="J3917" s="188" t="s">
        <v>3692</v>
      </c>
      <c r="K3917" s="29" t="s">
        <v>1488</v>
      </c>
      <c r="L3917" s="24" t="s">
        <v>2620</v>
      </c>
      <c r="M3917" s="13" t="s">
        <v>60</v>
      </c>
      <c r="N3917" s="22">
        <v>1</v>
      </c>
      <c r="O3917" s="22"/>
      <c r="P3917" s="202" t="str">
        <f t="shared" si="1186"/>
        <v>MAIN UNIT</v>
      </c>
      <c r="Q3917" s="22" t="s">
        <v>61</v>
      </c>
      <c r="R3917" s="22" t="s">
        <v>2055</v>
      </c>
      <c r="S3917" s="22" t="s">
        <v>52</v>
      </c>
      <c r="T3917" s="22" t="s">
        <v>412</v>
      </c>
      <c r="U3917" s="22" t="s">
        <v>1077</v>
      </c>
      <c r="V3917" s="22" t="s">
        <v>143</v>
      </c>
      <c r="W3917" s="22" t="s">
        <v>64</v>
      </c>
      <c r="X3917" s="104">
        <v>450000</v>
      </c>
      <c r="Y3917" s="195" t="str">
        <f t="shared" si="1189"/>
        <v>1.13</v>
      </c>
      <c r="Z3917" s="196">
        <f t="shared" si="1188"/>
        <v>450000</v>
      </c>
      <c r="AA3917" s="22">
        <v>1.0669999999999999</v>
      </c>
      <c r="AB3917" s="197">
        <f t="shared" si="1174"/>
        <v>424911.50442477874</v>
      </c>
      <c r="AC3917" s="198">
        <f t="shared" si="1178"/>
        <v>50989.380530973445</v>
      </c>
      <c r="AD3917" s="169">
        <v>0.12</v>
      </c>
      <c r="AE3917" s="199">
        <f t="shared" si="1179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8"/>
        <v>30253303.159292053</v>
      </c>
      <c r="AJ3917" s="200">
        <f t="shared" si="1199"/>
        <v>3630396.3791150413</v>
      </c>
      <c r="AK3917" s="201">
        <f t="shared" si="1180"/>
        <v>0.11999999999999983</v>
      </c>
      <c r="AL3917" s="24"/>
      <c r="AM3917" s="24"/>
      <c r="AN3917" s="24"/>
      <c r="AO3917" s="24"/>
      <c r="AP3917" s="165" t="str">
        <f t="shared" si="1181"/>
        <v>20254</v>
      </c>
      <c r="AQ3917" s="203" t="str">
        <f t="shared" si="1182"/>
        <v>20254RMB</v>
      </c>
      <c r="AR3917" s="206" t="str">
        <f t="shared" si="1183"/>
        <v>YAMAHA_Non_Mounter</v>
      </c>
      <c r="AS3917" s="22">
        <f t="shared" si="1184"/>
        <v>3</v>
      </c>
      <c r="AT3917" s="24" t="str">
        <f t="shared" si="1185"/>
        <v>0-3 months</v>
      </c>
      <c r="AU3917" s="22" t="s">
        <v>3240</v>
      </c>
    </row>
    <row r="3918" spans="1:47">
      <c r="A3918" s="33" t="str">
        <f t="shared" si="1176"/>
        <v>FY 24/25</v>
      </c>
      <c r="B3918" s="23">
        <v>2025</v>
      </c>
      <c r="C3918" s="23">
        <v>1</v>
      </c>
      <c r="D3918" s="202" t="str">
        <f t="shared" si="1187"/>
        <v>Q4</v>
      </c>
      <c r="E3918" s="33" t="str">
        <f t="shared" si="1175"/>
        <v>FY 25/26</v>
      </c>
      <c r="F3918" s="23">
        <v>2025</v>
      </c>
      <c r="G3918" s="23">
        <v>4</v>
      </c>
      <c r="H3918" s="29"/>
      <c r="I3918" s="204" t="str">
        <f t="shared" si="1177"/>
        <v>Q1</v>
      </c>
      <c r="J3918" s="188" t="s">
        <v>3692</v>
      </c>
      <c r="K3918" s="29" t="s">
        <v>1488</v>
      </c>
      <c r="L3918" s="24" t="s">
        <v>2620</v>
      </c>
      <c r="M3918" s="13" t="s">
        <v>60</v>
      </c>
      <c r="N3918" s="22">
        <v>1</v>
      </c>
      <c r="O3918" s="22"/>
      <c r="P3918" s="202" t="str">
        <f t="shared" si="1186"/>
        <v>MAIN UNIT</v>
      </c>
      <c r="Q3918" s="22" t="s">
        <v>61</v>
      </c>
      <c r="R3918" s="22" t="s">
        <v>2055</v>
      </c>
      <c r="S3918" s="22" t="s">
        <v>52</v>
      </c>
      <c r="T3918" s="22" t="s">
        <v>412</v>
      </c>
      <c r="U3918" s="22" t="s">
        <v>1077</v>
      </c>
      <c r="V3918" s="22" t="s">
        <v>143</v>
      </c>
      <c r="W3918" s="22" t="s">
        <v>64</v>
      </c>
      <c r="X3918" s="104">
        <v>450000</v>
      </c>
      <c r="Y3918" s="195" t="str">
        <f t="shared" si="1189"/>
        <v>1.13</v>
      </c>
      <c r="Z3918" s="196">
        <f t="shared" si="1188"/>
        <v>450000</v>
      </c>
      <c r="AA3918" s="22">
        <v>1.0669999999999999</v>
      </c>
      <c r="AB3918" s="197">
        <f t="shared" si="1174"/>
        <v>424911.50442477874</v>
      </c>
      <c r="AC3918" s="198">
        <f t="shared" si="1178"/>
        <v>50989.380530973445</v>
      </c>
      <c r="AD3918" s="169">
        <v>0.12</v>
      </c>
      <c r="AE3918" s="199">
        <f t="shared" si="1179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8"/>
        <v>30253303.159292053</v>
      </c>
      <c r="AJ3918" s="200">
        <f t="shared" si="1199"/>
        <v>3630396.3791150413</v>
      </c>
      <c r="AK3918" s="201">
        <f t="shared" si="1180"/>
        <v>0.11999999999999983</v>
      </c>
      <c r="AL3918" s="24"/>
      <c r="AM3918" s="24"/>
      <c r="AN3918" s="24"/>
      <c r="AO3918" s="24"/>
      <c r="AP3918" s="165" t="str">
        <f t="shared" si="1181"/>
        <v>20254</v>
      </c>
      <c r="AQ3918" s="203" t="str">
        <f t="shared" si="1182"/>
        <v>20254RMB</v>
      </c>
      <c r="AR3918" s="206" t="str">
        <f t="shared" si="1183"/>
        <v>YAMAHA_Non_Mounter</v>
      </c>
      <c r="AS3918" s="22">
        <f t="shared" si="1184"/>
        <v>3</v>
      </c>
      <c r="AT3918" s="24" t="str">
        <f t="shared" si="1185"/>
        <v>0-3 months</v>
      </c>
      <c r="AU3918" s="22" t="s">
        <v>3240</v>
      </c>
    </row>
    <row r="3919" spans="1:47">
      <c r="A3919" s="33" t="str">
        <f t="shared" si="1176"/>
        <v>FY 24/25</v>
      </c>
      <c r="B3919" s="23">
        <v>2025</v>
      </c>
      <c r="C3919" s="23">
        <v>1</v>
      </c>
      <c r="D3919" s="202" t="str">
        <f t="shared" si="1187"/>
        <v>Q4</v>
      </c>
      <c r="E3919" s="33" t="str">
        <f t="shared" si="1175"/>
        <v>FY 25/26</v>
      </c>
      <c r="F3919" s="23">
        <v>2025</v>
      </c>
      <c r="G3919" s="23">
        <v>4</v>
      </c>
      <c r="H3919" s="29"/>
      <c r="I3919" s="204" t="str">
        <f t="shared" si="1177"/>
        <v>Q1</v>
      </c>
      <c r="J3919" s="188">
        <v>71375</v>
      </c>
      <c r="K3919" s="29" t="s">
        <v>2608</v>
      </c>
      <c r="L3919" s="24" t="s">
        <v>3453</v>
      </c>
      <c r="M3919" s="22" t="s">
        <v>2607</v>
      </c>
      <c r="N3919" s="22">
        <v>1</v>
      </c>
      <c r="O3919" s="22"/>
      <c r="P3919" s="202" t="str">
        <f t="shared" si="1186"/>
        <v>MAIN UNIT</v>
      </c>
      <c r="Q3919" s="22" t="s">
        <v>61</v>
      </c>
      <c r="R3919" s="22" t="s">
        <v>2055</v>
      </c>
      <c r="S3919" s="22" t="s">
        <v>51</v>
      </c>
      <c r="T3919" s="22" t="s">
        <v>992</v>
      </c>
      <c r="U3919" s="22" t="s">
        <v>149</v>
      </c>
      <c r="V3919" s="22" t="s">
        <v>134</v>
      </c>
      <c r="W3919" s="22" t="s">
        <v>901</v>
      </c>
      <c r="X3919" s="104">
        <v>96900</v>
      </c>
      <c r="Y3919" s="195" t="str">
        <f t="shared" si="1189"/>
        <v>1</v>
      </c>
      <c r="Z3919" s="196">
        <f t="shared" si="1188"/>
        <v>96900</v>
      </c>
      <c r="AA3919" s="22">
        <v>7.8</v>
      </c>
      <c r="AB3919" s="197">
        <f t="shared" si="1174"/>
        <v>755820</v>
      </c>
      <c r="AC3919" s="198">
        <f t="shared" si="1178"/>
        <v>90698.4</v>
      </c>
      <c r="AD3919" s="169">
        <v>0.12</v>
      </c>
      <c r="AE3919" s="199">
        <f t="shared" si="1179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8"/>
        <v>30253303.159292053</v>
      </c>
      <c r="AJ3919" s="200">
        <f t="shared" si="1199"/>
        <v>3630396.3791150413</v>
      </c>
      <c r="AK3919" s="201">
        <f t="shared" si="1180"/>
        <v>0.11999999999999983</v>
      </c>
      <c r="AL3919" s="24"/>
      <c r="AM3919" s="24"/>
      <c r="AN3919" s="24"/>
      <c r="AO3919" s="24"/>
      <c r="AP3919" s="165" t="str">
        <f t="shared" si="1181"/>
        <v>20254</v>
      </c>
      <c r="AQ3919" s="203" t="str">
        <f t="shared" si="1182"/>
        <v>20254USD</v>
      </c>
      <c r="AR3919" s="206" t="str">
        <f t="shared" si="1183"/>
        <v>HELLER</v>
      </c>
      <c r="AS3919" s="22">
        <f t="shared" si="1184"/>
        <v>3</v>
      </c>
      <c r="AT3919" s="24" t="str">
        <f t="shared" si="1185"/>
        <v>0-3 months</v>
      </c>
      <c r="AU3919" s="22" t="s">
        <v>3240</v>
      </c>
    </row>
    <row r="3920" spans="1:47" ht="39.6">
      <c r="A3920" s="33" t="str">
        <f t="shared" si="1176"/>
        <v/>
      </c>
      <c r="B3920" s="23"/>
      <c r="C3920" s="23"/>
      <c r="D3920" s="202" t="str">
        <f t="shared" si="1187"/>
        <v/>
      </c>
      <c r="E3920" s="33" t="s">
        <v>3172</v>
      </c>
      <c r="F3920" s="23">
        <v>2025</v>
      </c>
      <c r="G3920" s="23">
        <v>1</v>
      </c>
      <c r="H3920" s="29"/>
      <c r="I3920" s="204" t="str">
        <f t="shared" si="1177"/>
        <v>Q4</v>
      </c>
      <c r="J3920" s="188"/>
      <c r="K3920" s="29"/>
      <c r="L3920" s="24" t="s">
        <v>43</v>
      </c>
      <c r="M3920" s="22" t="s">
        <v>43</v>
      </c>
      <c r="N3920" s="22">
        <v>0</v>
      </c>
      <c r="O3920" s="22"/>
      <c r="P3920" s="202" t="str">
        <f t="shared" si="1186"/>
        <v>C66 SERVICE/OTHERS</v>
      </c>
      <c r="Q3920" s="22" t="s">
        <v>45</v>
      </c>
      <c r="R3920" s="22" t="s">
        <v>45</v>
      </c>
      <c r="S3920" s="22" t="s">
        <v>52</v>
      </c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>
        <v>3000</v>
      </c>
      <c r="AC3920" s="198">
        <f t="shared" si="1178"/>
        <v>900</v>
      </c>
      <c r="AD3920" s="162">
        <v>0.3</v>
      </c>
      <c r="AE3920" s="199">
        <f t="shared" si="1179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8"/>
        <v>16190947.162761064</v>
      </c>
      <c r="AJ3920" s="200">
        <f t="shared" si="1199"/>
        <v>2256328.1660673413</v>
      </c>
      <c r="AK3920" s="201">
        <f t="shared" si="1180"/>
        <v>0.13935739171929745</v>
      </c>
      <c r="AL3920" s="24"/>
      <c r="AM3920" s="24"/>
      <c r="AN3920" s="24"/>
      <c r="AO3920" s="24"/>
      <c r="AP3920" s="165" t="str">
        <f t="shared" si="1181"/>
        <v>20251</v>
      </c>
      <c r="AQ3920" s="203" t="str">
        <f t="shared" si="1182"/>
        <v/>
      </c>
      <c r="AR3920" s="206" t="str">
        <f t="shared" si="1183"/>
        <v>C66 SERVICE</v>
      </c>
      <c r="AS3920" s="22" t="str">
        <f t="shared" si="1184"/>
        <v/>
      </c>
      <c r="AT3920" s="24" t="str">
        <f t="shared" si="1185"/>
        <v/>
      </c>
      <c r="AU3920" s="22">
        <v>0</v>
      </c>
    </row>
    <row r="3921" spans="1:47" ht="39.6">
      <c r="A3921" s="33" t="str">
        <f t="shared" si="1176"/>
        <v/>
      </c>
      <c r="B3921" s="23"/>
      <c r="C3921" s="23"/>
      <c r="D3921" s="202" t="str">
        <f t="shared" si="1187"/>
        <v/>
      </c>
      <c r="E3921" s="33" t="s">
        <v>3172</v>
      </c>
      <c r="F3921" s="23">
        <v>2025</v>
      </c>
      <c r="G3921" s="23">
        <v>1</v>
      </c>
      <c r="H3921" s="29"/>
      <c r="I3921" s="204" t="str">
        <f t="shared" si="1177"/>
        <v>Q4</v>
      </c>
      <c r="J3921" s="188"/>
      <c r="K3921" s="29"/>
      <c r="L3921" s="24" t="s">
        <v>43</v>
      </c>
      <c r="M3921" s="22" t="s">
        <v>43</v>
      </c>
      <c r="N3921" s="22">
        <v>0</v>
      </c>
      <c r="O3921" s="22"/>
      <c r="P3921" s="202" t="str">
        <f t="shared" si="1186"/>
        <v>C66 SERVICE/OTHERS</v>
      </c>
      <c r="Q3921" s="22" t="s">
        <v>45</v>
      </c>
      <c r="R3921" s="22" t="s">
        <v>45</v>
      </c>
      <c r="S3921" s="22" t="s">
        <v>51</v>
      </c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>
        <v>7000</v>
      </c>
      <c r="AC3921" s="198">
        <f t="shared" si="1178"/>
        <v>2100</v>
      </c>
      <c r="AD3921" s="162">
        <v>0.3</v>
      </c>
      <c r="AE3921" s="199">
        <f t="shared" si="1179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8"/>
        <v>16190947.162761064</v>
      </c>
      <c r="AJ3921" s="200">
        <f t="shared" si="1199"/>
        <v>2256328.1660673413</v>
      </c>
      <c r="AK3921" s="201">
        <f t="shared" si="1180"/>
        <v>0.13935739171929745</v>
      </c>
      <c r="AL3921" s="24"/>
      <c r="AM3921" s="24"/>
      <c r="AN3921" s="24"/>
      <c r="AO3921" s="24"/>
      <c r="AP3921" s="165" t="str">
        <f t="shared" si="1181"/>
        <v>20251</v>
      </c>
      <c r="AQ3921" s="203" t="str">
        <f t="shared" si="1182"/>
        <v/>
      </c>
      <c r="AR3921" s="206" t="str">
        <f t="shared" si="1183"/>
        <v>C66 SERVICE</v>
      </c>
      <c r="AS3921" s="22" t="str">
        <f t="shared" si="1184"/>
        <v/>
      </c>
      <c r="AT3921" s="24" t="str">
        <f t="shared" si="1185"/>
        <v/>
      </c>
      <c r="AU3921" s="22">
        <v>0</v>
      </c>
    </row>
    <row r="3922" spans="1:47" ht="39.6">
      <c r="A3922" s="33" t="str">
        <f t="shared" si="1176"/>
        <v/>
      </c>
      <c r="B3922" s="23"/>
      <c r="C3922" s="23"/>
      <c r="D3922" s="202" t="str">
        <f t="shared" si="1187"/>
        <v/>
      </c>
      <c r="E3922" s="33" t="s">
        <v>3172</v>
      </c>
      <c r="F3922" s="23">
        <v>2025</v>
      </c>
      <c r="G3922" s="23">
        <v>1</v>
      </c>
      <c r="H3922" s="29"/>
      <c r="I3922" s="204" t="str">
        <f t="shared" si="1177"/>
        <v>Q4</v>
      </c>
      <c r="J3922" s="188"/>
      <c r="K3922" s="29"/>
      <c r="L3922" s="24" t="s">
        <v>43</v>
      </c>
      <c r="M3922" s="22" t="s">
        <v>43</v>
      </c>
      <c r="N3922" s="22">
        <v>0</v>
      </c>
      <c r="O3922" s="22"/>
      <c r="P3922" s="202" t="str">
        <f t="shared" si="1186"/>
        <v>C66 SERVICE/OTHERS</v>
      </c>
      <c r="Q3922" s="22" t="s">
        <v>45</v>
      </c>
      <c r="R3922" s="22" t="s">
        <v>45</v>
      </c>
      <c r="S3922" s="22" t="s">
        <v>50</v>
      </c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>
        <v>34000</v>
      </c>
      <c r="AC3922" s="198">
        <f t="shared" si="1178"/>
        <v>10200</v>
      </c>
      <c r="AD3922" s="162">
        <v>0.3</v>
      </c>
      <c r="AE3922" s="199">
        <f t="shared" si="1179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8"/>
        <v>16190947.162761064</v>
      </c>
      <c r="AJ3922" s="200">
        <f t="shared" si="1199"/>
        <v>2256328.1660673413</v>
      </c>
      <c r="AK3922" s="201">
        <f t="shared" si="1180"/>
        <v>0.13935739171929745</v>
      </c>
      <c r="AL3922" s="24"/>
      <c r="AM3922" s="24"/>
      <c r="AN3922" s="24"/>
      <c r="AO3922" s="24"/>
      <c r="AP3922" s="165" t="str">
        <f t="shared" si="1181"/>
        <v>20251</v>
      </c>
      <c r="AQ3922" s="203" t="str">
        <f t="shared" si="1182"/>
        <v/>
      </c>
      <c r="AR3922" s="206" t="str">
        <f t="shared" si="1183"/>
        <v>C66 SERVICE</v>
      </c>
      <c r="AS3922" s="22" t="str">
        <f t="shared" si="1184"/>
        <v/>
      </c>
      <c r="AT3922" s="24" t="str">
        <f t="shared" si="1185"/>
        <v/>
      </c>
      <c r="AU3922" s="22">
        <v>0</v>
      </c>
    </row>
    <row r="3923" spans="1:47" ht="39.6">
      <c r="A3923" s="33" t="str">
        <f t="shared" si="1176"/>
        <v/>
      </c>
      <c r="B3923" s="23"/>
      <c r="C3923" s="23"/>
      <c r="D3923" s="202" t="str">
        <f t="shared" si="1187"/>
        <v/>
      </c>
      <c r="E3923" s="33" t="s">
        <v>3172</v>
      </c>
      <c r="F3923" s="23">
        <v>2025</v>
      </c>
      <c r="G3923" s="23">
        <v>1</v>
      </c>
      <c r="H3923" s="29"/>
      <c r="I3923" s="204" t="str">
        <f t="shared" si="1177"/>
        <v>Q4</v>
      </c>
      <c r="J3923" s="188"/>
      <c r="K3923" s="29"/>
      <c r="L3923" s="24" t="s">
        <v>43</v>
      </c>
      <c r="M3923" s="22" t="s">
        <v>43</v>
      </c>
      <c r="N3923" s="22">
        <v>0</v>
      </c>
      <c r="O3923" s="22"/>
      <c r="P3923" s="202" t="str">
        <f t="shared" si="1186"/>
        <v>C66 SERVICE/OTHERS</v>
      </c>
      <c r="Q3923" s="22" t="s">
        <v>45</v>
      </c>
      <c r="R3923" s="22" t="s">
        <v>45</v>
      </c>
      <c r="S3923" s="22" t="s">
        <v>49</v>
      </c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>
        <v>120000</v>
      </c>
      <c r="AC3923" s="198">
        <f t="shared" si="1178"/>
        <v>36000</v>
      </c>
      <c r="AD3923" s="162">
        <v>0.3</v>
      </c>
      <c r="AE3923" s="199">
        <f t="shared" si="1179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8"/>
        <v>16190947.162761064</v>
      </c>
      <c r="AJ3923" s="200">
        <f t="shared" si="1199"/>
        <v>2256328.1660673413</v>
      </c>
      <c r="AK3923" s="201">
        <f t="shared" si="1180"/>
        <v>0.13935739171929745</v>
      </c>
      <c r="AL3923" s="24"/>
      <c r="AM3923" s="24"/>
      <c r="AN3923" s="24"/>
      <c r="AO3923" s="24"/>
      <c r="AP3923" s="165" t="str">
        <f t="shared" si="1181"/>
        <v>20251</v>
      </c>
      <c r="AQ3923" s="203" t="str">
        <f t="shared" si="1182"/>
        <v/>
      </c>
      <c r="AR3923" s="206" t="str">
        <f t="shared" si="1183"/>
        <v>C66 SERVICE</v>
      </c>
      <c r="AS3923" s="22" t="str">
        <f t="shared" si="1184"/>
        <v/>
      </c>
      <c r="AT3923" s="24" t="str">
        <f t="shared" si="1185"/>
        <v/>
      </c>
      <c r="AU3923" s="22">
        <v>0</v>
      </c>
    </row>
    <row r="3924" spans="1:47">
      <c r="A3924" s="33" t="str">
        <f t="shared" si="1176"/>
        <v>FY 24/25</v>
      </c>
      <c r="B3924" s="23">
        <v>2025</v>
      </c>
      <c r="C3924" s="23">
        <v>1</v>
      </c>
      <c r="D3924" s="202" t="str">
        <f t="shared" si="1187"/>
        <v>Q4</v>
      </c>
      <c r="E3924" s="33" t="str">
        <f t="shared" si="1175"/>
        <v>FY 24/25</v>
      </c>
      <c r="F3924" s="23">
        <v>2025</v>
      </c>
      <c r="G3924" s="23">
        <v>3</v>
      </c>
      <c r="H3924" s="29"/>
      <c r="I3924" s="204" t="str">
        <f t="shared" si="1177"/>
        <v>Q4</v>
      </c>
      <c r="J3924" s="188" t="s">
        <v>3693</v>
      </c>
      <c r="K3924" s="29" t="s">
        <v>3694</v>
      </c>
      <c r="L3924" s="24" t="s">
        <v>92</v>
      </c>
      <c r="M3924" s="13" t="s">
        <v>60</v>
      </c>
      <c r="N3924" s="22">
        <v>1</v>
      </c>
      <c r="O3924" s="22"/>
      <c r="P3924" s="202" t="str">
        <f t="shared" si="1186"/>
        <v>MAIN UNIT</v>
      </c>
      <c r="Q3924" s="22" t="s">
        <v>61</v>
      </c>
      <c r="R3924" s="22" t="s">
        <v>62</v>
      </c>
      <c r="S3924" s="22" t="s">
        <v>51</v>
      </c>
      <c r="T3924" s="22" t="s">
        <v>219</v>
      </c>
      <c r="U3924" s="22" t="s">
        <v>149</v>
      </c>
      <c r="V3924" s="22" t="s">
        <v>134</v>
      </c>
      <c r="W3924" s="22" t="s">
        <v>64</v>
      </c>
      <c r="X3924" s="104">
        <v>750000</v>
      </c>
      <c r="Y3924" s="195" t="str">
        <f t="shared" si="1189"/>
        <v>1.13</v>
      </c>
      <c r="Z3924" s="196">
        <f t="shared" si="1188"/>
        <v>750000</v>
      </c>
      <c r="AA3924" s="22">
        <v>1.0669999999999999</v>
      </c>
      <c r="AB3924" s="197">
        <f t="shared" ref="AB3924:AB3985" si="1200">IF(AND(R3924&lt;&gt;"C66",R3924&lt;&gt;""),Z3924/Y3924*AA3924,"")</f>
        <v>708185.84070796473</v>
      </c>
      <c r="AC3924" s="198">
        <f t="shared" si="1178"/>
        <v>84982.300884955766</v>
      </c>
      <c r="AD3924" s="169">
        <v>0.12</v>
      </c>
      <c r="AE3924" s="199">
        <f t="shared" si="1179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8"/>
        <v>16976608.654867265</v>
      </c>
      <c r="AJ3924" s="200">
        <f t="shared" si="1199"/>
        <v>2037193.0385840707</v>
      </c>
      <c r="AK3924" s="201">
        <f t="shared" si="1180"/>
        <v>0.11999999999999994</v>
      </c>
      <c r="AL3924" s="24"/>
      <c r="AM3924" s="24"/>
      <c r="AN3924" s="24"/>
      <c r="AO3924" s="24"/>
      <c r="AP3924" s="165" t="str">
        <f t="shared" si="1181"/>
        <v>20253</v>
      </c>
      <c r="AQ3924" s="203" t="str">
        <f t="shared" si="1182"/>
        <v>20253RMB</v>
      </c>
      <c r="AR3924" s="206" t="str">
        <f t="shared" si="1183"/>
        <v>YAMAHA_Mounter</v>
      </c>
      <c r="AS3924" s="22">
        <f t="shared" si="1184"/>
        <v>2</v>
      </c>
      <c r="AT3924" s="24" t="str">
        <f t="shared" si="1185"/>
        <v>0-3 months</v>
      </c>
      <c r="AU3924" s="22" t="s">
        <v>3240</v>
      </c>
    </row>
    <row r="3925" spans="1:47">
      <c r="A3925" s="33" t="str">
        <f t="shared" si="1176"/>
        <v>FY 24/25</v>
      </c>
      <c r="B3925" s="23">
        <v>2025</v>
      </c>
      <c r="C3925" s="23">
        <v>1</v>
      </c>
      <c r="D3925" s="202" t="str">
        <f t="shared" si="1187"/>
        <v>Q4</v>
      </c>
      <c r="E3925" s="33" t="str">
        <f t="shared" si="1175"/>
        <v>FY 24/25</v>
      </c>
      <c r="F3925" s="23">
        <v>2025</v>
      </c>
      <c r="G3925" s="23">
        <v>3</v>
      </c>
      <c r="H3925" s="29"/>
      <c r="I3925" s="204" t="str">
        <f t="shared" si="1177"/>
        <v>Q4</v>
      </c>
      <c r="J3925" s="188" t="s">
        <v>3693</v>
      </c>
      <c r="K3925" s="29" t="s">
        <v>3694</v>
      </c>
      <c r="L3925" s="24" t="s">
        <v>67</v>
      </c>
      <c r="M3925" s="13" t="s">
        <v>60</v>
      </c>
      <c r="N3925" s="22">
        <v>1</v>
      </c>
      <c r="O3925" s="22"/>
      <c r="P3925" s="202" t="str">
        <f t="shared" si="1186"/>
        <v>MAIN UNIT</v>
      </c>
      <c r="Q3925" s="22" t="s">
        <v>61</v>
      </c>
      <c r="R3925" s="22" t="s">
        <v>62</v>
      </c>
      <c r="S3925" s="22" t="s">
        <v>51</v>
      </c>
      <c r="T3925" s="22" t="s">
        <v>219</v>
      </c>
      <c r="U3925" s="22" t="s">
        <v>149</v>
      </c>
      <c r="V3925" s="22" t="s">
        <v>134</v>
      </c>
      <c r="W3925" s="22" t="s">
        <v>64</v>
      </c>
      <c r="X3925" s="104">
        <v>620000</v>
      </c>
      <c r="Y3925" s="195" t="str">
        <f t="shared" si="1189"/>
        <v>1.13</v>
      </c>
      <c r="Z3925" s="196">
        <f t="shared" si="1188"/>
        <v>620000</v>
      </c>
      <c r="AA3925" s="22">
        <v>1.0669999999999999</v>
      </c>
      <c r="AB3925" s="197">
        <f t="shared" si="1200"/>
        <v>585433.62831858417</v>
      </c>
      <c r="AC3925" s="198">
        <f t="shared" si="1178"/>
        <v>70252.035398230102</v>
      </c>
      <c r="AD3925" s="169">
        <v>0.12</v>
      </c>
      <c r="AE3925" s="199">
        <f t="shared" si="1179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8"/>
        <v>16976608.654867265</v>
      </c>
      <c r="AJ3925" s="200">
        <f t="shared" si="1199"/>
        <v>2037193.0385840707</v>
      </c>
      <c r="AK3925" s="201">
        <f t="shared" si="1180"/>
        <v>0.11999999999999994</v>
      </c>
      <c r="AL3925" s="24"/>
      <c r="AM3925" s="24"/>
      <c r="AN3925" s="24"/>
      <c r="AO3925" s="24"/>
      <c r="AP3925" s="165" t="str">
        <f t="shared" si="1181"/>
        <v>20253</v>
      </c>
      <c r="AQ3925" s="203" t="str">
        <f t="shared" si="1182"/>
        <v>20253RMB</v>
      </c>
      <c r="AR3925" s="206" t="str">
        <f t="shared" si="1183"/>
        <v>YAMAHA_Mounter</v>
      </c>
      <c r="AS3925" s="22">
        <f t="shared" si="1184"/>
        <v>2</v>
      </c>
      <c r="AT3925" s="24" t="str">
        <f t="shared" si="1185"/>
        <v>0-3 months</v>
      </c>
      <c r="AU3925" s="22" t="s">
        <v>3240</v>
      </c>
    </row>
    <row r="3926" spans="1:47">
      <c r="A3926" s="33" t="str">
        <f t="shared" si="1176"/>
        <v>FY 24/25</v>
      </c>
      <c r="B3926" s="23">
        <v>2025</v>
      </c>
      <c r="C3926" s="23">
        <v>2</v>
      </c>
      <c r="D3926" s="202" t="str">
        <f t="shared" si="1187"/>
        <v>Q4</v>
      </c>
      <c r="E3926" s="33" t="str">
        <f t="shared" si="1175"/>
        <v>FY 24/25</v>
      </c>
      <c r="F3926" s="23">
        <v>2025</v>
      </c>
      <c r="G3926" s="23">
        <v>2</v>
      </c>
      <c r="H3926" s="29"/>
      <c r="I3926" s="204" t="str">
        <f t="shared" si="1177"/>
        <v>Q4</v>
      </c>
      <c r="J3926" s="188" t="s">
        <v>3697</v>
      </c>
      <c r="K3926" s="29" t="s">
        <v>3698</v>
      </c>
      <c r="L3926" s="24" t="s">
        <v>92</v>
      </c>
      <c r="M3926" s="13" t="s">
        <v>60</v>
      </c>
      <c r="N3926" s="22">
        <v>1</v>
      </c>
      <c r="O3926" s="22"/>
      <c r="P3926" s="202" t="str">
        <f t="shared" si="1186"/>
        <v>MAIN UNIT</v>
      </c>
      <c r="Q3926" s="22" t="s">
        <v>61</v>
      </c>
      <c r="R3926" s="22" t="s">
        <v>62</v>
      </c>
      <c r="S3926" s="22" t="s">
        <v>49</v>
      </c>
      <c r="T3926" s="22" t="s">
        <v>78</v>
      </c>
      <c r="U3926" s="22" t="s">
        <v>1071</v>
      </c>
      <c r="V3926" s="22" t="s">
        <v>121</v>
      </c>
      <c r="W3926" s="22" t="s">
        <v>64</v>
      </c>
      <c r="X3926" s="104">
        <v>670000</v>
      </c>
      <c r="Y3926" s="195" t="str">
        <f t="shared" si="1189"/>
        <v>1.13</v>
      </c>
      <c r="Z3926" s="196">
        <f t="shared" si="1188"/>
        <v>670000</v>
      </c>
      <c r="AA3926" s="22">
        <v>1.073</v>
      </c>
      <c r="AB3926" s="197">
        <f t="shared" si="1200"/>
        <v>636203.53982300893</v>
      </c>
      <c r="AC3926" s="198">
        <f t="shared" si="1178"/>
        <v>88814.014159292055</v>
      </c>
      <c r="AD3926" s="170">
        <v>0.1396</v>
      </c>
      <c r="AE3926" s="199">
        <f t="shared" si="1179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 t="shared" si="1198"/>
        <v>30691842.970796466</v>
      </c>
      <c r="AJ3926" s="200">
        <f t="shared" si="1199"/>
        <v>4088324.205777524</v>
      </c>
      <c r="AK3926" s="201">
        <f t="shared" si="1180"/>
        <v>0.1332055624573473</v>
      </c>
      <c r="AL3926" s="24"/>
      <c r="AM3926" s="24"/>
      <c r="AN3926" s="24"/>
      <c r="AO3926" s="24"/>
      <c r="AP3926" s="165" t="str">
        <f t="shared" si="1181"/>
        <v>20252</v>
      </c>
      <c r="AQ3926" s="203" t="str">
        <f t="shared" si="1182"/>
        <v>20252RMB</v>
      </c>
      <c r="AR3926" s="206" t="str">
        <f t="shared" si="1183"/>
        <v>YAMAHA_Mounter</v>
      </c>
      <c r="AS3926" s="22">
        <f t="shared" si="1184"/>
        <v>0</v>
      </c>
      <c r="AT3926" s="24" t="str">
        <f t="shared" si="1185"/>
        <v>0-3 months</v>
      </c>
      <c r="AU3926" s="22" t="s">
        <v>3757</v>
      </c>
    </row>
    <row r="3927" spans="1:47">
      <c r="A3927" s="33" t="str">
        <f t="shared" si="1176"/>
        <v>FY 24/25</v>
      </c>
      <c r="B3927" s="23">
        <v>2025</v>
      </c>
      <c r="C3927" s="23">
        <v>2</v>
      </c>
      <c r="D3927" s="202" t="str">
        <f t="shared" si="1187"/>
        <v>Q4</v>
      </c>
      <c r="E3927" s="33" t="str">
        <f t="shared" si="1175"/>
        <v>FY 25/26</v>
      </c>
      <c r="F3927" s="23">
        <v>2025</v>
      </c>
      <c r="G3927" s="23">
        <v>5</v>
      </c>
      <c r="H3927" s="29"/>
      <c r="I3927" s="204" t="str">
        <f t="shared" si="1177"/>
        <v>Q1</v>
      </c>
      <c r="J3927" s="188" t="s">
        <v>3699</v>
      </c>
      <c r="K3927" s="29" t="s">
        <v>3700</v>
      </c>
      <c r="L3927" s="24" t="s">
        <v>3703</v>
      </c>
      <c r="M3927" s="13" t="s">
        <v>60</v>
      </c>
      <c r="N3927" s="22">
        <v>1</v>
      </c>
      <c r="O3927" s="22"/>
      <c r="P3927" s="202" t="str">
        <f t="shared" si="1186"/>
        <v>MAIN UNIT</v>
      </c>
      <c r="Q3927" s="22" t="s">
        <v>61</v>
      </c>
      <c r="R3927" s="22" t="s">
        <v>62</v>
      </c>
      <c r="S3927" s="22" t="s">
        <v>49</v>
      </c>
      <c r="T3927" s="22" t="s">
        <v>78</v>
      </c>
      <c r="U3927" s="22" t="s">
        <v>78</v>
      </c>
      <c r="V3927" s="22" t="s">
        <v>126</v>
      </c>
      <c r="W3927" s="22" t="s">
        <v>109</v>
      </c>
      <c r="X3927" s="104">
        <v>29837877</v>
      </c>
      <c r="Y3927" s="195" t="str">
        <f t="shared" si="1189"/>
        <v>1</v>
      </c>
      <c r="Z3927" s="196">
        <f t="shared" si="1188"/>
        <v>29837877</v>
      </c>
      <c r="AA3927" s="22">
        <v>5.2999999999999999E-2</v>
      </c>
      <c r="AB3927" s="197">
        <f t="shared" si="1200"/>
        <v>1581407.4809999999</v>
      </c>
      <c r="AC3927" s="198">
        <f t="shared" si="1178"/>
        <v>189768.89771999998</v>
      </c>
      <c r="AD3927" s="169">
        <v>0.12</v>
      </c>
      <c r="AE3927" s="199">
        <f t="shared" si="1179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 t="shared" si="1198"/>
        <v>14766529.81520354</v>
      </c>
      <c r="AJ3927" s="200">
        <f t="shared" si="1199"/>
        <v>1771983.5778244243</v>
      </c>
      <c r="AK3927" s="201">
        <f t="shared" si="1180"/>
        <v>0.11999999999999997</v>
      </c>
      <c r="AL3927" s="24"/>
      <c r="AM3927" s="24"/>
      <c r="AN3927" s="24"/>
      <c r="AO3927" s="24"/>
      <c r="AP3927" s="165" t="str">
        <f t="shared" si="1181"/>
        <v>20255</v>
      </c>
      <c r="AQ3927" s="203" t="str">
        <f t="shared" si="1182"/>
        <v>20255JPY</v>
      </c>
      <c r="AR3927" s="206" t="str">
        <f t="shared" si="1183"/>
        <v>YAMAHA_Mounter</v>
      </c>
      <c r="AS3927" s="22">
        <f t="shared" si="1184"/>
        <v>3</v>
      </c>
      <c r="AT3927" s="24" t="str">
        <f t="shared" si="1185"/>
        <v>0-3 months</v>
      </c>
      <c r="AU3927" s="22" t="s">
        <v>3751</v>
      </c>
    </row>
    <row r="3928" spans="1:47">
      <c r="A3928" s="33" t="str">
        <f t="shared" si="1176"/>
        <v>FY 24/25</v>
      </c>
      <c r="B3928" s="23">
        <v>2025</v>
      </c>
      <c r="C3928" s="23">
        <v>2</v>
      </c>
      <c r="D3928" s="202" t="str">
        <f t="shared" si="1187"/>
        <v>Q4</v>
      </c>
      <c r="E3928" s="33" t="str">
        <f t="shared" ref="E3928:E3976" si="1201">IF(G3928="Cancel","Cancel",IF(G3928="TBA","TBA",IFERROR(IF(I3928="Q4","FY "&amp;RIGHT(F3928,2)-1&amp;"/"&amp;RIGHT(F3928,2),"FY "&amp;RIGHT(F3928,2)&amp;"/"&amp;RIGHT(F3928,2)+1),"")))</f>
        <v>FY 25/26</v>
      </c>
      <c r="F3928" s="23">
        <v>2025</v>
      </c>
      <c r="G3928" s="23">
        <v>5</v>
      </c>
      <c r="H3928" s="29"/>
      <c r="I3928" s="204" t="str">
        <f t="shared" si="1177"/>
        <v>Q1</v>
      </c>
      <c r="J3928" s="188" t="s">
        <v>3699</v>
      </c>
      <c r="K3928" s="29" t="s">
        <v>3700</v>
      </c>
      <c r="L3928" s="24" t="s">
        <v>3703</v>
      </c>
      <c r="M3928" s="13" t="s">
        <v>60</v>
      </c>
      <c r="N3928" s="22">
        <v>1</v>
      </c>
      <c r="O3928" s="22"/>
      <c r="P3928" s="202" t="str">
        <f t="shared" si="1186"/>
        <v>MAIN UNIT</v>
      </c>
      <c r="Q3928" s="22" t="s">
        <v>61</v>
      </c>
      <c r="R3928" s="22" t="s">
        <v>62</v>
      </c>
      <c r="S3928" s="22" t="s">
        <v>49</v>
      </c>
      <c r="T3928" s="22" t="s">
        <v>78</v>
      </c>
      <c r="U3928" s="22" t="s">
        <v>78</v>
      </c>
      <c r="V3928" s="22" t="s">
        <v>126</v>
      </c>
      <c r="W3928" s="22" t="s">
        <v>109</v>
      </c>
      <c r="X3928" s="104">
        <v>29837877</v>
      </c>
      <c r="Y3928" s="195" t="str">
        <f t="shared" si="1189"/>
        <v>1</v>
      </c>
      <c r="Z3928" s="196">
        <f t="shared" si="1188"/>
        <v>29837877</v>
      </c>
      <c r="AA3928" s="22">
        <v>5.2999999999999999E-2</v>
      </c>
      <c r="AB3928" s="197">
        <f t="shared" si="1200"/>
        <v>1581407.4809999999</v>
      </c>
      <c r="AC3928" s="198">
        <f t="shared" si="1178"/>
        <v>189768.89771999998</v>
      </c>
      <c r="AD3928" s="169">
        <v>0.12</v>
      </c>
      <c r="AE3928" s="199">
        <f t="shared" si="1179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8"/>
        <v>14766529.81520354</v>
      </c>
      <c r="AJ3928" s="200">
        <f t="shared" si="1199"/>
        <v>1771983.5778244243</v>
      </c>
      <c r="AK3928" s="201">
        <f t="shared" si="1180"/>
        <v>0.11999999999999997</v>
      </c>
      <c r="AL3928" s="24"/>
      <c r="AM3928" s="24"/>
      <c r="AN3928" s="24"/>
      <c r="AO3928" s="24"/>
      <c r="AP3928" s="165" t="str">
        <f t="shared" si="1181"/>
        <v>20255</v>
      </c>
      <c r="AQ3928" s="203" t="str">
        <f t="shared" si="1182"/>
        <v>20255JPY</v>
      </c>
      <c r="AR3928" s="206" t="str">
        <f t="shared" si="1183"/>
        <v>YAMAHA_Mounter</v>
      </c>
      <c r="AS3928" s="22">
        <f t="shared" si="1184"/>
        <v>3</v>
      </c>
      <c r="AT3928" s="24" t="str">
        <f t="shared" si="1185"/>
        <v>0-3 months</v>
      </c>
      <c r="AU3928" s="22" t="s">
        <v>3751</v>
      </c>
    </row>
    <row r="3929" spans="1:47">
      <c r="A3929" s="33" t="str">
        <f t="shared" si="1176"/>
        <v>FY 24/25</v>
      </c>
      <c r="B3929" s="23">
        <v>2025</v>
      </c>
      <c r="C3929" s="23">
        <v>2</v>
      </c>
      <c r="D3929" s="202" t="str">
        <f t="shared" si="1187"/>
        <v>Q4</v>
      </c>
      <c r="E3929" s="33" t="str">
        <f t="shared" si="1201"/>
        <v>FY 25/26</v>
      </c>
      <c r="F3929" s="23">
        <v>2025</v>
      </c>
      <c r="G3929" s="23">
        <v>5</v>
      </c>
      <c r="H3929" s="29"/>
      <c r="I3929" s="204" t="str">
        <f t="shared" si="1177"/>
        <v>Q1</v>
      </c>
      <c r="J3929" s="188" t="s">
        <v>3699</v>
      </c>
      <c r="K3929" s="29" t="s">
        <v>3700</v>
      </c>
      <c r="L3929" s="24" t="s">
        <v>3703</v>
      </c>
      <c r="M3929" s="13" t="s">
        <v>60</v>
      </c>
      <c r="N3929" s="22">
        <v>1</v>
      </c>
      <c r="O3929" s="22"/>
      <c r="P3929" s="202" t="str">
        <f t="shared" si="1186"/>
        <v>MAIN UNIT</v>
      </c>
      <c r="Q3929" s="22" t="s">
        <v>61</v>
      </c>
      <c r="R3929" s="22" t="s">
        <v>62</v>
      </c>
      <c r="S3929" s="22" t="s">
        <v>49</v>
      </c>
      <c r="T3929" s="22" t="s">
        <v>78</v>
      </c>
      <c r="U3929" s="22" t="s">
        <v>78</v>
      </c>
      <c r="V3929" s="22" t="s">
        <v>126</v>
      </c>
      <c r="W3929" s="22" t="s">
        <v>109</v>
      </c>
      <c r="X3929" s="104">
        <v>29837877</v>
      </c>
      <c r="Y3929" s="195" t="str">
        <f t="shared" si="1189"/>
        <v>1</v>
      </c>
      <c r="Z3929" s="196">
        <f t="shared" si="1188"/>
        <v>29837877</v>
      </c>
      <c r="AA3929" s="22">
        <v>5.2999999999999999E-2</v>
      </c>
      <c r="AB3929" s="197">
        <f t="shared" si="1200"/>
        <v>1581407.4809999999</v>
      </c>
      <c r="AC3929" s="198">
        <f t="shared" si="1178"/>
        <v>189768.89771999998</v>
      </c>
      <c r="AD3929" s="169">
        <v>0.12</v>
      </c>
      <c r="AE3929" s="199">
        <f t="shared" si="1179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8"/>
        <v>14766529.81520354</v>
      </c>
      <c r="AJ3929" s="200">
        <f t="shared" si="1199"/>
        <v>1771983.5778244243</v>
      </c>
      <c r="AK3929" s="201">
        <f t="shared" si="1180"/>
        <v>0.11999999999999997</v>
      </c>
      <c r="AL3929" s="24"/>
      <c r="AM3929" s="24"/>
      <c r="AN3929" s="24"/>
      <c r="AO3929" s="24"/>
      <c r="AP3929" s="165" t="str">
        <f t="shared" si="1181"/>
        <v>20255</v>
      </c>
      <c r="AQ3929" s="203" t="str">
        <f t="shared" si="1182"/>
        <v>20255JPY</v>
      </c>
      <c r="AR3929" s="206" t="str">
        <f t="shared" si="1183"/>
        <v>YAMAHA_Mounter</v>
      </c>
      <c r="AS3929" s="22">
        <f t="shared" si="1184"/>
        <v>3</v>
      </c>
      <c r="AT3929" s="24" t="str">
        <f t="shared" si="1185"/>
        <v>0-3 months</v>
      </c>
      <c r="AU3929" s="22" t="s">
        <v>3751</v>
      </c>
    </row>
    <row r="3930" spans="1:47">
      <c r="A3930" s="33" t="str">
        <f t="shared" si="1176"/>
        <v>FY 24/25</v>
      </c>
      <c r="B3930" s="23">
        <v>2025</v>
      </c>
      <c r="C3930" s="23">
        <v>2</v>
      </c>
      <c r="D3930" s="202" t="str">
        <f t="shared" si="1187"/>
        <v>Q4</v>
      </c>
      <c r="E3930" s="33" t="str">
        <f t="shared" si="1201"/>
        <v>FY 25/26</v>
      </c>
      <c r="F3930" s="23">
        <v>2025</v>
      </c>
      <c r="G3930" s="23">
        <v>5</v>
      </c>
      <c r="H3930" s="29"/>
      <c r="I3930" s="204" t="str">
        <f t="shared" si="1177"/>
        <v>Q1</v>
      </c>
      <c r="J3930" s="188" t="s">
        <v>3699</v>
      </c>
      <c r="K3930" s="29" t="s">
        <v>3700</v>
      </c>
      <c r="L3930" s="24" t="s">
        <v>3703</v>
      </c>
      <c r="M3930" s="13" t="s">
        <v>60</v>
      </c>
      <c r="N3930" s="22">
        <v>1</v>
      </c>
      <c r="O3930" s="22"/>
      <c r="P3930" s="202" t="str">
        <f t="shared" si="1186"/>
        <v>MAIN UNIT</v>
      </c>
      <c r="Q3930" s="22" t="s">
        <v>61</v>
      </c>
      <c r="R3930" s="22" t="s">
        <v>62</v>
      </c>
      <c r="S3930" s="22" t="s">
        <v>49</v>
      </c>
      <c r="T3930" s="22" t="s">
        <v>78</v>
      </c>
      <c r="U3930" s="22" t="s">
        <v>78</v>
      </c>
      <c r="V3930" s="22" t="s">
        <v>126</v>
      </c>
      <c r="W3930" s="22" t="s">
        <v>109</v>
      </c>
      <c r="X3930" s="104">
        <v>29837877</v>
      </c>
      <c r="Y3930" s="195" t="str">
        <f t="shared" si="1189"/>
        <v>1</v>
      </c>
      <c r="Z3930" s="196">
        <f t="shared" si="1188"/>
        <v>29837877</v>
      </c>
      <c r="AA3930" s="22">
        <v>5.2999999999999999E-2</v>
      </c>
      <c r="AB3930" s="197">
        <f t="shared" si="1200"/>
        <v>1581407.4809999999</v>
      </c>
      <c r="AC3930" s="198">
        <f t="shared" si="1178"/>
        <v>189768.89771999998</v>
      </c>
      <c r="AD3930" s="169">
        <v>0.12</v>
      </c>
      <c r="AE3930" s="199">
        <f t="shared" si="1179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8"/>
        <v>14766529.81520354</v>
      </c>
      <c r="AJ3930" s="200">
        <f t="shared" si="1199"/>
        <v>1771983.5778244243</v>
      </c>
      <c r="AK3930" s="201">
        <f t="shared" si="1180"/>
        <v>0.11999999999999997</v>
      </c>
      <c r="AL3930" s="24"/>
      <c r="AM3930" s="24"/>
      <c r="AN3930" s="24"/>
      <c r="AO3930" s="24"/>
      <c r="AP3930" s="165" t="str">
        <f t="shared" si="1181"/>
        <v>20255</v>
      </c>
      <c r="AQ3930" s="203" t="str">
        <f t="shared" si="1182"/>
        <v>20255JPY</v>
      </c>
      <c r="AR3930" s="206" t="str">
        <f t="shared" si="1183"/>
        <v>YAMAHA_Mounter</v>
      </c>
      <c r="AS3930" s="22">
        <f t="shared" si="1184"/>
        <v>3</v>
      </c>
      <c r="AT3930" s="24" t="str">
        <f t="shared" si="1185"/>
        <v>0-3 months</v>
      </c>
      <c r="AU3930" s="22" t="s">
        <v>3751</v>
      </c>
    </row>
    <row r="3931" spans="1:47">
      <c r="A3931" s="33" t="str">
        <f t="shared" si="1176"/>
        <v>FY 24/25</v>
      </c>
      <c r="B3931" s="23">
        <v>2025</v>
      </c>
      <c r="C3931" s="23">
        <v>2</v>
      </c>
      <c r="D3931" s="202" t="str">
        <f t="shared" si="1187"/>
        <v>Q4</v>
      </c>
      <c r="E3931" s="33" t="str">
        <f t="shared" si="1201"/>
        <v>FY 25/26</v>
      </c>
      <c r="F3931" s="23">
        <v>2025</v>
      </c>
      <c r="G3931" s="23">
        <v>5</v>
      </c>
      <c r="H3931" s="29"/>
      <c r="I3931" s="204" t="str">
        <f t="shared" si="1177"/>
        <v>Q1</v>
      </c>
      <c r="J3931" s="188" t="s">
        <v>3699</v>
      </c>
      <c r="K3931" s="29" t="s">
        <v>3700</v>
      </c>
      <c r="L3931" s="24" t="s">
        <v>3703</v>
      </c>
      <c r="M3931" s="13" t="s">
        <v>60</v>
      </c>
      <c r="N3931" s="22">
        <v>1</v>
      </c>
      <c r="O3931" s="22"/>
      <c r="P3931" s="202" t="str">
        <f t="shared" si="1186"/>
        <v>MAIN UNIT</v>
      </c>
      <c r="Q3931" s="22" t="s">
        <v>61</v>
      </c>
      <c r="R3931" s="22" t="s">
        <v>62</v>
      </c>
      <c r="S3931" s="22" t="s">
        <v>49</v>
      </c>
      <c r="T3931" s="22" t="s">
        <v>78</v>
      </c>
      <c r="U3931" s="22" t="s">
        <v>78</v>
      </c>
      <c r="V3931" s="22" t="s">
        <v>126</v>
      </c>
      <c r="W3931" s="22" t="s">
        <v>109</v>
      </c>
      <c r="X3931" s="104">
        <v>29837877</v>
      </c>
      <c r="Y3931" s="195" t="str">
        <f t="shared" si="1189"/>
        <v>1</v>
      </c>
      <c r="Z3931" s="196">
        <f t="shared" si="1188"/>
        <v>29837877</v>
      </c>
      <c r="AA3931" s="22">
        <v>5.2999999999999999E-2</v>
      </c>
      <c r="AB3931" s="197">
        <f t="shared" si="1200"/>
        <v>1581407.4809999999</v>
      </c>
      <c r="AC3931" s="198">
        <f t="shared" si="1178"/>
        <v>189768.89771999998</v>
      </c>
      <c r="AD3931" s="169">
        <v>0.12</v>
      </c>
      <c r="AE3931" s="199">
        <f t="shared" si="1179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8"/>
        <v>14766529.81520354</v>
      </c>
      <c r="AJ3931" s="200">
        <f t="shared" si="1199"/>
        <v>1771983.5778244243</v>
      </c>
      <c r="AK3931" s="201">
        <f t="shared" si="1180"/>
        <v>0.11999999999999997</v>
      </c>
      <c r="AL3931" s="24"/>
      <c r="AM3931" s="24"/>
      <c r="AN3931" s="24"/>
      <c r="AO3931" s="24"/>
      <c r="AP3931" s="165" t="str">
        <f t="shared" si="1181"/>
        <v>20255</v>
      </c>
      <c r="AQ3931" s="203" t="str">
        <f t="shared" si="1182"/>
        <v>20255JPY</v>
      </c>
      <c r="AR3931" s="206" t="str">
        <f t="shared" si="1183"/>
        <v>YAMAHA_Mounter</v>
      </c>
      <c r="AS3931" s="22">
        <f t="shared" si="1184"/>
        <v>3</v>
      </c>
      <c r="AT3931" s="24" t="str">
        <f t="shared" si="1185"/>
        <v>0-3 months</v>
      </c>
      <c r="AU3931" s="22" t="s">
        <v>3751</v>
      </c>
    </row>
    <row r="3932" spans="1:47">
      <c r="A3932" s="33" t="str">
        <f t="shared" si="1176"/>
        <v>FY 24/25</v>
      </c>
      <c r="B3932" s="23">
        <v>2025</v>
      </c>
      <c r="C3932" s="23">
        <v>2</v>
      </c>
      <c r="D3932" s="202" t="str">
        <f t="shared" si="1187"/>
        <v>Q4</v>
      </c>
      <c r="E3932" s="33" t="str">
        <f t="shared" si="1201"/>
        <v>FY 25/26</v>
      </c>
      <c r="F3932" s="23">
        <v>2025</v>
      </c>
      <c r="G3932" s="23">
        <v>5</v>
      </c>
      <c r="H3932" s="29"/>
      <c r="I3932" s="204" t="str">
        <f t="shared" si="1177"/>
        <v>Q1</v>
      </c>
      <c r="J3932" s="188" t="s">
        <v>3699</v>
      </c>
      <c r="K3932" s="29" t="s">
        <v>3700</v>
      </c>
      <c r="L3932" s="24" t="s">
        <v>3703</v>
      </c>
      <c r="M3932" s="13" t="s">
        <v>60</v>
      </c>
      <c r="N3932" s="22">
        <v>1</v>
      </c>
      <c r="O3932" s="22"/>
      <c r="P3932" s="202" t="str">
        <f t="shared" si="1186"/>
        <v>MAIN UNIT</v>
      </c>
      <c r="Q3932" s="22" t="s">
        <v>61</v>
      </c>
      <c r="R3932" s="22" t="s">
        <v>62</v>
      </c>
      <c r="S3932" s="22" t="s">
        <v>49</v>
      </c>
      <c r="T3932" s="22" t="s">
        <v>78</v>
      </c>
      <c r="U3932" s="22" t="s">
        <v>78</v>
      </c>
      <c r="V3932" s="22" t="s">
        <v>126</v>
      </c>
      <c r="W3932" s="22" t="s">
        <v>109</v>
      </c>
      <c r="X3932" s="104">
        <v>29837877</v>
      </c>
      <c r="Y3932" s="195" t="str">
        <f t="shared" si="1189"/>
        <v>1</v>
      </c>
      <c r="Z3932" s="196">
        <f t="shared" si="1188"/>
        <v>29837877</v>
      </c>
      <c r="AA3932" s="22">
        <v>5.2999999999999999E-2</v>
      </c>
      <c r="AB3932" s="197">
        <f t="shared" si="1200"/>
        <v>1581407.4809999999</v>
      </c>
      <c r="AC3932" s="198">
        <f t="shared" si="1178"/>
        <v>189768.89771999998</v>
      </c>
      <c r="AD3932" s="169">
        <v>0.12</v>
      </c>
      <c r="AE3932" s="199">
        <f t="shared" si="1179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8"/>
        <v>14766529.81520354</v>
      </c>
      <c r="AJ3932" s="200">
        <f t="shared" si="1199"/>
        <v>1771983.5778244243</v>
      </c>
      <c r="AK3932" s="201">
        <f t="shared" si="1180"/>
        <v>0.11999999999999997</v>
      </c>
      <c r="AL3932" s="24"/>
      <c r="AM3932" s="24"/>
      <c r="AN3932" s="24"/>
      <c r="AO3932" s="24"/>
      <c r="AP3932" s="165" t="str">
        <f t="shared" si="1181"/>
        <v>20255</v>
      </c>
      <c r="AQ3932" s="203" t="str">
        <f t="shared" si="1182"/>
        <v>20255JPY</v>
      </c>
      <c r="AR3932" s="206" t="str">
        <f t="shared" si="1183"/>
        <v>YAMAHA_Mounter</v>
      </c>
      <c r="AS3932" s="22">
        <f t="shared" si="1184"/>
        <v>3</v>
      </c>
      <c r="AT3932" s="24" t="str">
        <f t="shared" si="1185"/>
        <v>0-3 months</v>
      </c>
      <c r="AU3932" s="22" t="s">
        <v>3751</v>
      </c>
    </row>
    <row r="3933" spans="1:47">
      <c r="A3933" s="33" t="str">
        <f t="shared" si="1176"/>
        <v>FY 24/25</v>
      </c>
      <c r="B3933" s="23">
        <v>2025</v>
      </c>
      <c r="C3933" s="23">
        <v>2</v>
      </c>
      <c r="D3933" s="202" t="str">
        <f t="shared" si="1187"/>
        <v>Q4</v>
      </c>
      <c r="E3933" s="33" t="str">
        <f t="shared" si="1201"/>
        <v>FY 24/25</v>
      </c>
      <c r="F3933" s="23">
        <v>2025</v>
      </c>
      <c r="G3933" s="23">
        <v>3</v>
      </c>
      <c r="H3933" s="29"/>
      <c r="I3933" s="204" t="str">
        <f t="shared" si="1177"/>
        <v>Q4</v>
      </c>
      <c r="J3933" s="188" t="s">
        <v>3701</v>
      </c>
      <c r="K3933" s="248" t="s">
        <v>3702</v>
      </c>
      <c r="L3933" s="24" t="s">
        <v>67</v>
      </c>
      <c r="M3933" s="13" t="s">
        <v>60</v>
      </c>
      <c r="N3933" s="22">
        <v>1</v>
      </c>
      <c r="O3933" s="22"/>
      <c r="P3933" s="202" t="str">
        <f t="shared" si="1186"/>
        <v>MAIN UNIT</v>
      </c>
      <c r="Q3933" s="22" t="s">
        <v>61</v>
      </c>
      <c r="R3933" s="22" t="s">
        <v>62</v>
      </c>
      <c r="S3933" s="22" t="s">
        <v>50</v>
      </c>
      <c r="T3933" s="22" t="s">
        <v>93</v>
      </c>
      <c r="U3933" s="22" t="s">
        <v>70</v>
      </c>
      <c r="V3933" s="22" t="s">
        <v>71</v>
      </c>
      <c r="W3933" s="22" t="s">
        <v>64</v>
      </c>
      <c r="X3933" s="104">
        <v>423800</v>
      </c>
      <c r="Y3933" s="195" t="str">
        <f t="shared" si="1189"/>
        <v>1.13</v>
      </c>
      <c r="Z3933" s="196">
        <f t="shared" si="1188"/>
        <v>423800</v>
      </c>
      <c r="AA3933" s="22">
        <v>1.0669999999999999</v>
      </c>
      <c r="AB3933" s="197">
        <f t="shared" si="1200"/>
        <v>400172.2123893805</v>
      </c>
      <c r="AC3933" s="198">
        <f t="shared" si="1178"/>
        <v>48020.665486725658</v>
      </c>
      <c r="AD3933" s="169">
        <v>0.12</v>
      </c>
      <c r="AE3933" s="199">
        <f t="shared" si="1179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 t="shared" si="1198"/>
        <v>16976608.654867265</v>
      </c>
      <c r="AJ3933" s="200">
        <f t="shared" si="1199"/>
        <v>2037193.0385840707</v>
      </c>
      <c r="AK3933" s="201">
        <f t="shared" si="1180"/>
        <v>0.11999999999999994</v>
      </c>
      <c r="AL3933" s="24"/>
      <c r="AM3933" s="24"/>
      <c r="AN3933" s="24"/>
      <c r="AO3933" s="24"/>
      <c r="AP3933" s="165" t="str">
        <f t="shared" si="1181"/>
        <v>20253</v>
      </c>
      <c r="AQ3933" s="203" t="str">
        <f t="shared" si="1182"/>
        <v>20253RMB</v>
      </c>
      <c r="AR3933" s="206" t="str">
        <f t="shared" si="1183"/>
        <v>YAMAHA_Mounter</v>
      </c>
      <c r="AS3933" s="22">
        <f t="shared" si="1184"/>
        <v>1</v>
      </c>
      <c r="AT3933" s="24" t="str">
        <f t="shared" si="1185"/>
        <v>0-3 months</v>
      </c>
      <c r="AU3933" s="22" t="s">
        <v>3240</v>
      </c>
    </row>
    <row r="3934" spans="1:47">
      <c r="A3934" s="33" t="str">
        <f t="shared" si="1176"/>
        <v>FY 24/25</v>
      </c>
      <c r="B3934" s="23">
        <v>2025</v>
      </c>
      <c r="C3934" s="23">
        <v>2</v>
      </c>
      <c r="D3934" s="202" t="str">
        <f t="shared" si="1187"/>
        <v>Q4</v>
      </c>
      <c r="E3934" s="33" t="str">
        <f t="shared" si="1201"/>
        <v>FY 25/26</v>
      </c>
      <c r="F3934" s="23">
        <v>2025</v>
      </c>
      <c r="G3934" s="23">
        <v>5</v>
      </c>
      <c r="H3934" s="29"/>
      <c r="I3934" s="204" t="str">
        <f t="shared" si="1177"/>
        <v>Q1</v>
      </c>
      <c r="J3934" s="188" t="s">
        <v>3704</v>
      </c>
      <c r="K3934" s="29" t="s">
        <v>3705</v>
      </c>
      <c r="L3934" s="24" t="s">
        <v>3703</v>
      </c>
      <c r="M3934" s="13" t="s">
        <v>60</v>
      </c>
      <c r="N3934" s="22">
        <v>1</v>
      </c>
      <c r="O3934" s="22"/>
      <c r="P3934" s="202" t="str">
        <f t="shared" si="1186"/>
        <v>MAIN UNIT</v>
      </c>
      <c r="Q3934" s="22" t="s">
        <v>68</v>
      </c>
      <c r="R3934" s="22" t="s">
        <v>62</v>
      </c>
      <c r="S3934" s="22" t="s">
        <v>49</v>
      </c>
      <c r="T3934" s="22" t="s">
        <v>78</v>
      </c>
      <c r="U3934" s="22" t="s">
        <v>78</v>
      </c>
      <c r="V3934" s="22" t="s">
        <v>112</v>
      </c>
      <c r="W3934" s="22" t="s">
        <v>109</v>
      </c>
      <c r="X3934" s="104">
        <v>15000000</v>
      </c>
      <c r="Y3934" s="195" t="str">
        <f t="shared" si="1189"/>
        <v>1</v>
      </c>
      <c r="Z3934" s="196">
        <f t="shared" si="1188"/>
        <v>15000000</v>
      </c>
      <c r="AA3934" s="22">
        <v>5.2999999999999999E-2</v>
      </c>
      <c r="AB3934" s="197">
        <f t="shared" si="1200"/>
        <v>795000</v>
      </c>
      <c r="AC3934" s="198">
        <f t="shared" si="1178"/>
        <v>95400</v>
      </c>
      <c r="AD3934" s="169">
        <v>0.12</v>
      </c>
      <c r="AE3934" s="199">
        <f t="shared" si="1179"/>
        <v>1</v>
      </c>
      <c r="AF3934" s="199">
        <f>IF(AND(COUNTIFS($J$18:J3934,J3934)=1,AE3934=1),1,"")</f>
        <v>1</v>
      </c>
      <c r="AG3934" s="199">
        <f>IF(C3934="","",IF(AND(COUNTIFS($J$18:J3934,J3934)=1,C3934&lt;&gt;""),1,""))</f>
        <v>1</v>
      </c>
      <c r="AH3934" s="199">
        <f>IF(G3934="","",IF(AND(COUNTIFS($J$18:J3934,J3934)=1,G3934&lt;&gt;""),1,""))</f>
        <v>1</v>
      </c>
      <c r="AI3934" s="200">
        <f t="shared" si="1198"/>
        <v>14766529.81520354</v>
      </c>
      <c r="AJ3934" s="200">
        <f t="shared" si="1199"/>
        <v>1771983.5778244243</v>
      </c>
      <c r="AK3934" s="201">
        <f t="shared" si="1180"/>
        <v>0.11999999999999997</v>
      </c>
      <c r="AL3934" s="24"/>
      <c r="AM3934" s="24"/>
      <c r="AN3934" s="24"/>
      <c r="AO3934" s="24"/>
      <c r="AP3934" s="165" t="str">
        <f t="shared" si="1181"/>
        <v>20255</v>
      </c>
      <c r="AQ3934" s="203" t="str">
        <f t="shared" si="1182"/>
        <v>20255JPY</v>
      </c>
      <c r="AR3934" s="206" t="str">
        <f t="shared" si="1183"/>
        <v>YAMAHA_Mounter</v>
      </c>
      <c r="AS3934" s="22">
        <f t="shared" si="1184"/>
        <v>3</v>
      </c>
      <c r="AT3934" s="24" t="str">
        <f t="shared" si="1185"/>
        <v>0-3 months</v>
      </c>
      <c r="AU3934" s="22" t="s">
        <v>3751</v>
      </c>
    </row>
    <row r="3935" spans="1:47">
      <c r="A3935" s="33" t="str">
        <f t="shared" si="1176"/>
        <v>FY 24/25</v>
      </c>
      <c r="B3935" s="23">
        <v>2025</v>
      </c>
      <c r="C3935" s="23">
        <v>2</v>
      </c>
      <c r="D3935" s="202" t="str">
        <f t="shared" si="1187"/>
        <v>Q4</v>
      </c>
      <c r="E3935" s="33" t="str">
        <f t="shared" si="1201"/>
        <v>FY 25/26</v>
      </c>
      <c r="F3935" s="23">
        <v>2025</v>
      </c>
      <c r="G3935" s="23">
        <v>5</v>
      </c>
      <c r="H3935" s="29"/>
      <c r="I3935" s="204" t="str">
        <f t="shared" si="1177"/>
        <v>Q1</v>
      </c>
      <c r="J3935" s="188" t="s">
        <v>3704</v>
      </c>
      <c r="K3935" s="29" t="s">
        <v>3705</v>
      </c>
      <c r="L3935" s="24" t="s">
        <v>3703</v>
      </c>
      <c r="M3935" s="13" t="s">
        <v>60</v>
      </c>
      <c r="N3935" s="22">
        <v>1</v>
      </c>
      <c r="O3935" s="22"/>
      <c r="P3935" s="202" t="str">
        <f t="shared" si="1186"/>
        <v>MAIN UNIT</v>
      </c>
      <c r="Q3935" s="22" t="s">
        <v>68</v>
      </c>
      <c r="R3935" s="22" t="s">
        <v>62</v>
      </c>
      <c r="S3935" s="22" t="s">
        <v>49</v>
      </c>
      <c r="T3935" s="22" t="s">
        <v>78</v>
      </c>
      <c r="U3935" s="22" t="s">
        <v>78</v>
      </c>
      <c r="V3935" s="22" t="s">
        <v>112</v>
      </c>
      <c r="W3935" s="22" t="s">
        <v>109</v>
      </c>
      <c r="X3935" s="104">
        <v>15000000</v>
      </c>
      <c r="Y3935" s="195" t="str">
        <f t="shared" si="1189"/>
        <v>1</v>
      </c>
      <c r="Z3935" s="196">
        <f t="shared" si="1188"/>
        <v>15000000</v>
      </c>
      <c r="AA3935" s="22">
        <v>5.2999999999999999E-2</v>
      </c>
      <c r="AB3935" s="197">
        <f t="shared" si="1200"/>
        <v>795000</v>
      </c>
      <c r="AC3935" s="198">
        <f t="shared" si="1178"/>
        <v>95400</v>
      </c>
      <c r="AD3935" s="169">
        <v>0.12</v>
      </c>
      <c r="AE3935" s="199">
        <f t="shared" si="1179"/>
        <v>1</v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8"/>
        <v>14766529.81520354</v>
      </c>
      <c r="AJ3935" s="200">
        <f t="shared" si="1199"/>
        <v>1771983.5778244243</v>
      </c>
      <c r="AK3935" s="201">
        <f t="shared" si="1180"/>
        <v>0.11999999999999997</v>
      </c>
      <c r="AL3935" s="24"/>
      <c r="AM3935" s="24"/>
      <c r="AN3935" s="24"/>
      <c r="AO3935" s="24"/>
      <c r="AP3935" s="165" t="str">
        <f t="shared" si="1181"/>
        <v>20255</v>
      </c>
      <c r="AQ3935" s="203" t="str">
        <f t="shared" si="1182"/>
        <v>20255JPY</v>
      </c>
      <c r="AR3935" s="206" t="str">
        <f t="shared" si="1183"/>
        <v>YAMAHA_Mounter</v>
      </c>
      <c r="AS3935" s="22">
        <f t="shared" si="1184"/>
        <v>3</v>
      </c>
      <c r="AT3935" s="24" t="str">
        <f t="shared" si="1185"/>
        <v>0-3 months</v>
      </c>
      <c r="AU3935" s="22" t="s">
        <v>3751</v>
      </c>
    </row>
    <row r="3936" spans="1:47">
      <c r="A3936" s="33" t="str">
        <f t="shared" ref="A3936:A3994" si="1202">IF(C3936="cancel","cancel",IFERROR(IF(D3936="Q4","FY "&amp;RIGHT(B3936,2)-1&amp;"/"&amp;RIGHT(B3936,2),"FY "&amp;RIGHT(B3936,2)&amp;"/"&amp;RIGHT(B3936,2)+1),""))</f>
        <v>FY 24/25</v>
      </c>
      <c r="B3936" s="23">
        <v>2025</v>
      </c>
      <c r="C3936" s="23">
        <v>2</v>
      </c>
      <c r="D3936" s="202" t="str">
        <f t="shared" si="1187"/>
        <v>Q4</v>
      </c>
      <c r="E3936" s="33" t="str">
        <f t="shared" si="1201"/>
        <v>FY 25/26</v>
      </c>
      <c r="F3936" s="23">
        <v>2025</v>
      </c>
      <c r="G3936" s="23">
        <v>5</v>
      </c>
      <c r="H3936" s="29"/>
      <c r="I3936" s="204" t="str">
        <f t="shared" ref="I3936:I3997" si="1203">IFERROR(IF(F3936="","",IF(F3936="TBA","TBA",IF(F3936="Cancel","Cancel",IF(AND(G3936&gt;=10,G3936&lt;=12),"Q3",IF(AND(G3936&gt;=1,G3936&lt;=3),"Q4",IF(AND(G3936&gt;=7,G3936&lt;=9),"Q2",IF(AND(G3936&gt;=4,G3936&lt;=6),"Q1"))))))),"")</f>
        <v>Q1</v>
      </c>
      <c r="J3936" s="188" t="s">
        <v>3704</v>
      </c>
      <c r="K3936" s="29" t="s">
        <v>3705</v>
      </c>
      <c r="L3936" s="24" t="s">
        <v>67</v>
      </c>
      <c r="M3936" s="13" t="s">
        <v>60</v>
      </c>
      <c r="N3936" s="22">
        <v>1</v>
      </c>
      <c r="O3936" s="22"/>
      <c r="P3936" s="202" t="str">
        <f t="shared" si="1186"/>
        <v>MAIN UNIT</v>
      </c>
      <c r="Q3936" s="22" t="s">
        <v>68</v>
      </c>
      <c r="R3936" s="22" t="s">
        <v>62</v>
      </c>
      <c r="S3936" s="22" t="s">
        <v>49</v>
      </c>
      <c r="T3936" s="22" t="s">
        <v>78</v>
      </c>
      <c r="U3936" s="22" t="s">
        <v>78</v>
      </c>
      <c r="V3936" s="22" t="s">
        <v>112</v>
      </c>
      <c r="W3936" s="22" t="s">
        <v>109</v>
      </c>
      <c r="X3936" s="104">
        <v>8336500</v>
      </c>
      <c r="Y3936" s="195" t="str">
        <f t="shared" si="1189"/>
        <v>1</v>
      </c>
      <c r="Z3936" s="196">
        <f t="shared" si="1188"/>
        <v>8336500</v>
      </c>
      <c r="AA3936" s="22">
        <v>5.2999999999999999E-2</v>
      </c>
      <c r="AB3936" s="197">
        <f t="shared" si="1200"/>
        <v>441834.5</v>
      </c>
      <c r="AC3936" s="198">
        <f t="shared" ref="AC3936:AC3994" si="1204">IF(R3936&lt;&gt;"",AB3936*AD3936,"")</f>
        <v>53020.14</v>
      </c>
      <c r="AD3936" s="169">
        <v>0.12</v>
      </c>
      <c r="AE3936" s="199">
        <f t="shared" ref="AE3936:AE3994" si="1205">IF(Q3936="","",IF(Q3936="Yes",1,0))</f>
        <v>1</v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8"/>
        <v>14766529.81520354</v>
      </c>
      <c r="AJ3936" s="200">
        <f t="shared" si="1199"/>
        <v>1771983.5778244243</v>
      </c>
      <c r="AK3936" s="201">
        <f t="shared" ref="AK3936:AK3994" si="1206">IF(AJ3936&gt;0,AJ3936/AI3936,"")</f>
        <v>0.11999999999999997</v>
      </c>
      <c r="AL3936" s="24"/>
      <c r="AM3936" s="24"/>
      <c r="AN3936" s="24"/>
      <c r="AO3936" s="24"/>
      <c r="AP3936" s="165" t="str">
        <f t="shared" ref="AP3936:AP3996" si="1207">IF(F3936="","",F3936&amp;G3936)</f>
        <v>20255</v>
      </c>
      <c r="AQ3936" s="203" t="str">
        <f t="shared" ref="AQ3936:AQ3996" si="1208">IF(W3936="","",F3936&amp;G3936&amp;W3936)</f>
        <v>20255JPY</v>
      </c>
      <c r="AR3936" s="206" t="str">
        <f t="shared" ref="AR3936:AR3996" si="1209">IFERROR(IF(AND(M3936="YAMAHA", R3936="C28"), "YAMAHA_Non_Mounter", IF(AND(M3936="YAMAHA", R3936="C49"), "YAMAHA_Mounter", M3936)),"")</f>
        <v>YAMAHA_Mounter</v>
      </c>
      <c r="AS3936" s="22">
        <f t="shared" ref="AS3936:AS3996" si="1210">IFERROR(IF(OR(G3936="TBA", G3936=""), "", DATEDIF(DATE(B3936, C3936, 1), DATE(F3936, G3936, 1), "M")),"")</f>
        <v>3</v>
      </c>
      <c r="AT3936" s="24" t="str">
        <f t="shared" ref="AT3936:AT3996" si="1211">IF(ISNUMBER(AS3936), IF(AS3936&gt;=0, IF(AS3936&lt;=3, "0-3 months", IF(AS3936&lt;=6, "4-6 months", "&gt; 6 months"))), "")</f>
        <v>0-3 months</v>
      </c>
      <c r="AU3936" s="22" t="s">
        <v>3751</v>
      </c>
    </row>
    <row r="3937" spans="1:47">
      <c r="A3937" s="33" t="str">
        <f t="shared" si="1202"/>
        <v>FY 24/25</v>
      </c>
      <c r="B3937" s="23">
        <v>2025</v>
      </c>
      <c r="C3937" s="23">
        <v>2</v>
      </c>
      <c r="D3937" s="202" t="str">
        <f t="shared" si="1187"/>
        <v>Q4</v>
      </c>
      <c r="E3937" s="33" t="str">
        <f t="shared" si="1201"/>
        <v>FY 25/26</v>
      </c>
      <c r="F3937" s="23">
        <v>2025</v>
      </c>
      <c r="G3937" s="23">
        <v>5</v>
      </c>
      <c r="H3937" s="29"/>
      <c r="I3937" s="204" t="str">
        <f t="shared" si="1203"/>
        <v>Q1</v>
      </c>
      <c r="J3937" s="188" t="s">
        <v>3704</v>
      </c>
      <c r="K3937" s="29" t="s">
        <v>3705</v>
      </c>
      <c r="L3937" s="24" t="s">
        <v>67</v>
      </c>
      <c r="M3937" s="13" t="s">
        <v>60</v>
      </c>
      <c r="N3937" s="22">
        <v>1</v>
      </c>
      <c r="O3937" s="22"/>
      <c r="P3937" s="202" t="str">
        <f t="shared" ref="P3937:P3994" si="1212">IF(M3937="","",IF(AND(N3937&gt;0,L3937&lt;&gt;""),"MAIN UNIT",IF(AND(O3937&gt;0,L3937&lt;&gt;""),"SERVICE/ PARTS","C66 SERVICE/OTHERS")))</f>
        <v>MAIN UNIT</v>
      </c>
      <c r="Q3937" s="22" t="s">
        <v>68</v>
      </c>
      <c r="R3937" s="22" t="s">
        <v>62</v>
      </c>
      <c r="S3937" s="22" t="s">
        <v>49</v>
      </c>
      <c r="T3937" s="22" t="s">
        <v>78</v>
      </c>
      <c r="U3937" s="22" t="s">
        <v>78</v>
      </c>
      <c r="V3937" s="22" t="s">
        <v>112</v>
      </c>
      <c r="W3937" s="22" t="s">
        <v>109</v>
      </c>
      <c r="X3937" s="104">
        <v>8336500</v>
      </c>
      <c r="Y3937" s="195" t="str">
        <f t="shared" si="1189"/>
        <v>1</v>
      </c>
      <c r="Z3937" s="196">
        <f t="shared" si="1188"/>
        <v>8336500</v>
      </c>
      <c r="AA3937" s="22">
        <v>5.2999999999999999E-2</v>
      </c>
      <c r="AB3937" s="197">
        <f t="shared" si="1200"/>
        <v>441834.5</v>
      </c>
      <c r="AC3937" s="198">
        <f t="shared" si="1204"/>
        <v>53020.14</v>
      </c>
      <c r="AD3937" s="169">
        <v>0.12</v>
      </c>
      <c r="AE3937" s="199">
        <f t="shared" si="1205"/>
        <v>1</v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8"/>
        <v>14766529.81520354</v>
      </c>
      <c r="AJ3937" s="200">
        <f t="shared" si="1199"/>
        <v>1771983.5778244243</v>
      </c>
      <c r="AK3937" s="201">
        <f t="shared" si="1206"/>
        <v>0.11999999999999997</v>
      </c>
      <c r="AL3937" s="24"/>
      <c r="AM3937" s="24"/>
      <c r="AN3937" s="24"/>
      <c r="AO3937" s="24"/>
      <c r="AP3937" s="165" t="str">
        <f t="shared" si="1207"/>
        <v>20255</v>
      </c>
      <c r="AQ3937" s="203" t="str">
        <f t="shared" si="1208"/>
        <v>20255JPY</v>
      </c>
      <c r="AR3937" s="206" t="str">
        <f t="shared" si="1209"/>
        <v>YAMAHA_Mounter</v>
      </c>
      <c r="AS3937" s="22">
        <f t="shared" si="1210"/>
        <v>3</v>
      </c>
      <c r="AT3937" s="24" t="str">
        <f t="shared" si="1211"/>
        <v>0-3 months</v>
      </c>
      <c r="AU3937" s="22" t="s">
        <v>3751</v>
      </c>
    </row>
    <row r="3938" spans="1:47">
      <c r="A3938" s="33" t="str">
        <f t="shared" si="1202"/>
        <v>FY 24/25</v>
      </c>
      <c r="B3938" s="23">
        <v>2025</v>
      </c>
      <c r="C3938" s="23">
        <v>2</v>
      </c>
      <c r="D3938" s="202" t="str">
        <f t="shared" si="1187"/>
        <v>Q4</v>
      </c>
      <c r="E3938" s="33" t="str">
        <f t="shared" si="1201"/>
        <v>FY 24/25</v>
      </c>
      <c r="F3938" s="23">
        <v>2025</v>
      </c>
      <c r="G3938" s="23">
        <v>2</v>
      </c>
      <c r="H3938" s="29"/>
      <c r="I3938" s="204" t="str">
        <f t="shared" si="1203"/>
        <v>Q4</v>
      </c>
      <c r="J3938" s="188" t="s">
        <v>3706</v>
      </c>
      <c r="K3938" s="29" t="s">
        <v>3707</v>
      </c>
      <c r="L3938" s="24" t="s">
        <v>67</v>
      </c>
      <c r="M3938" s="13" t="s">
        <v>60</v>
      </c>
      <c r="N3938" s="22">
        <v>1</v>
      </c>
      <c r="O3938" s="22"/>
      <c r="P3938" s="202" t="str">
        <f t="shared" si="1212"/>
        <v>MAIN UNIT</v>
      </c>
      <c r="Q3938" s="22" t="s">
        <v>68</v>
      </c>
      <c r="R3938" s="22" t="s">
        <v>62</v>
      </c>
      <c r="S3938" s="22" t="s">
        <v>49</v>
      </c>
      <c r="T3938" s="22" t="s">
        <v>78</v>
      </c>
      <c r="U3938" s="22" t="s">
        <v>1071</v>
      </c>
      <c r="V3938" s="22" t="s">
        <v>311</v>
      </c>
      <c r="W3938" s="22" t="s">
        <v>109</v>
      </c>
      <c r="X3938" s="104">
        <v>11400000</v>
      </c>
      <c r="Y3938" s="195" t="str">
        <f t="shared" si="1189"/>
        <v>1</v>
      </c>
      <c r="Z3938" s="196">
        <f t="shared" si="1188"/>
        <v>11400000</v>
      </c>
      <c r="AA3938" s="22">
        <v>5.11E-2</v>
      </c>
      <c r="AB3938" s="197">
        <f t="shared" si="1200"/>
        <v>582540</v>
      </c>
      <c r="AC3938" s="198">
        <f t="shared" si="1204"/>
        <v>59710.35</v>
      </c>
      <c r="AD3938" s="170">
        <v>0.10249999999999999</v>
      </c>
      <c r="AE3938" s="199">
        <f t="shared" si="1205"/>
        <v>1</v>
      </c>
      <c r="AF3938" s="199">
        <f>IF(AND(COUNTIFS($J$18:J3938,J3938)=1,AE3938=1),1,"")</f>
        <v>1</v>
      </c>
      <c r="AG3938" s="199">
        <f>IF(C3938="","",IF(AND(COUNTIFS($J$18:J3938,J3938)=1,C3938&lt;&gt;""),1,""))</f>
        <v>1</v>
      </c>
      <c r="AH3938" s="199">
        <f>IF(G3938="","",IF(AND(COUNTIFS($J$18:J3938,J3938)=1,G3938&lt;&gt;""),1,""))</f>
        <v>1</v>
      </c>
      <c r="AI3938" s="200">
        <f t="shared" si="1198"/>
        <v>30691842.970796466</v>
      </c>
      <c r="AJ3938" s="200">
        <f t="shared" si="1199"/>
        <v>4088324.205777524</v>
      </c>
      <c r="AK3938" s="201">
        <f t="shared" si="1206"/>
        <v>0.1332055624573473</v>
      </c>
      <c r="AL3938" s="24"/>
      <c r="AM3938" s="24"/>
      <c r="AN3938" s="24"/>
      <c r="AO3938" s="24"/>
      <c r="AP3938" s="165" t="str">
        <f t="shared" si="1207"/>
        <v>20252</v>
      </c>
      <c r="AQ3938" s="203" t="str">
        <f t="shared" si="1208"/>
        <v>20252JPY</v>
      </c>
      <c r="AR3938" s="206" t="str">
        <f t="shared" si="1209"/>
        <v>YAMAHA_Mounter</v>
      </c>
      <c r="AS3938" s="22">
        <f t="shared" si="1210"/>
        <v>0</v>
      </c>
      <c r="AT3938" s="24" t="str">
        <f t="shared" si="1211"/>
        <v>0-3 months</v>
      </c>
      <c r="AU3938" s="22" t="s">
        <v>3751</v>
      </c>
    </row>
    <row r="3939" spans="1:47">
      <c r="A3939" s="33" t="str">
        <f t="shared" si="1202"/>
        <v>FY 24/25</v>
      </c>
      <c r="B3939" s="23">
        <v>2025</v>
      </c>
      <c r="C3939" s="23">
        <v>2</v>
      </c>
      <c r="D3939" s="202" t="str">
        <f t="shared" si="1187"/>
        <v>Q4</v>
      </c>
      <c r="E3939" s="33" t="str">
        <f t="shared" si="1201"/>
        <v>FY 24/25</v>
      </c>
      <c r="F3939" s="23">
        <v>2025</v>
      </c>
      <c r="G3939" s="23">
        <v>2</v>
      </c>
      <c r="H3939" s="29"/>
      <c r="I3939" s="204" t="str">
        <f t="shared" si="1203"/>
        <v>Q4</v>
      </c>
      <c r="J3939" s="188" t="s">
        <v>3708</v>
      </c>
      <c r="K3939" s="29" t="s">
        <v>3487</v>
      </c>
      <c r="L3939" s="24" t="s">
        <v>92</v>
      </c>
      <c r="M3939" s="13" t="s">
        <v>60</v>
      </c>
      <c r="N3939" s="22">
        <v>1</v>
      </c>
      <c r="O3939" s="22"/>
      <c r="P3939" s="202" t="str">
        <f t="shared" si="1212"/>
        <v>MAIN UNIT</v>
      </c>
      <c r="Q3939" s="22" t="s">
        <v>61</v>
      </c>
      <c r="R3939" s="22" t="s">
        <v>62</v>
      </c>
      <c r="S3939" s="22" t="s">
        <v>51</v>
      </c>
      <c r="T3939" s="22" t="s">
        <v>349</v>
      </c>
      <c r="U3939" s="22" t="s">
        <v>149</v>
      </c>
      <c r="V3939" s="22" t="s">
        <v>954</v>
      </c>
      <c r="W3939" s="22" t="s">
        <v>64</v>
      </c>
      <c r="X3939" s="104">
        <v>700000</v>
      </c>
      <c r="Y3939" s="195" t="str">
        <f t="shared" si="1189"/>
        <v>1.13</v>
      </c>
      <c r="Z3939" s="196">
        <f t="shared" si="1188"/>
        <v>700000</v>
      </c>
      <c r="AA3939" s="22">
        <v>1.073</v>
      </c>
      <c r="AB3939" s="197">
        <f t="shared" si="1200"/>
        <v>664690.26548672561</v>
      </c>
      <c r="AC3939" s="198">
        <f t="shared" si="1204"/>
        <v>44401.30973451327</v>
      </c>
      <c r="AD3939" s="170">
        <v>6.6799999999999998E-2</v>
      </c>
      <c r="AE3939" s="199">
        <f t="shared" si="1205"/>
        <v>0</v>
      </c>
      <c r="AF3939" s="199" t="str">
        <f>IF(AND(COUNTIFS($J$18:J3939,J3939)=1,AE3939=1),1,"")</f>
        <v/>
      </c>
      <c r="AG3939" s="199">
        <f>IF(C3939="","",IF(AND(COUNTIFS($J$18:J3939,J3939)=1,C3939&lt;&gt;""),1,""))</f>
        <v>1</v>
      </c>
      <c r="AH3939" s="199">
        <f>IF(G3939="","",IF(AND(COUNTIFS($J$18:J3939,J3939)=1,G3939&lt;&gt;""),1,""))</f>
        <v>1</v>
      </c>
      <c r="AI3939" s="200">
        <f t="shared" si="1198"/>
        <v>30691842.970796466</v>
      </c>
      <c r="AJ3939" s="200">
        <f t="shared" si="1199"/>
        <v>4088324.205777524</v>
      </c>
      <c r="AK3939" s="201">
        <f t="shared" si="1206"/>
        <v>0.1332055624573473</v>
      </c>
      <c r="AL3939" s="24"/>
      <c r="AM3939" s="24"/>
      <c r="AN3939" s="24"/>
      <c r="AO3939" s="24"/>
      <c r="AP3939" s="165" t="str">
        <f t="shared" si="1207"/>
        <v>20252</v>
      </c>
      <c r="AQ3939" s="203" t="str">
        <f t="shared" si="1208"/>
        <v>20252RMB</v>
      </c>
      <c r="AR3939" s="206" t="str">
        <f t="shared" si="1209"/>
        <v>YAMAHA_Mounter</v>
      </c>
      <c r="AS3939" s="22">
        <f t="shared" si="1210"/>
        <v>0</v>
      </c>
      <c r="AT3939" s="24" t="str">
        <f t="shared" si="1211"/>
        <v>0-3 months</v>
      </c>
      <c r="AU3939" s="22" t="s">
        <v>3240</v>
      </c>
    </row>
    <row r="3940" spans="1:47">
      <c r="A3940" s="33" t="str">
        <f t="shared" si="1202"/>
        <v>FY 24/25</v>
      </c>
      <c r="B3940" s="23">
        <v>2025</v>
      </c>
      <c r="C3940" s="23">
        <v>2</v>
      </c>
      <c r="D3940" s="202" t="str">
        <f t="shared" si="1187"/>
        <v>Q4</v>
      </c>
      <c r="E3940" s="33" t="str">
        <f t="shared" si="1201"/>
        <v>FY 24/25</v>
      </c>
      <c r="F3940" s="23">
        <v>2025</v>
      </c>
      <c r="G3940" s="23">
        <v>2</v>
      </c>
      <c r="H3940" s="29"/>
      <c r="I3940" s="204" t="str">
        <f t="shared" si="1203"/>
        <v>Q4</v>
      </c>
      <c r="J3940" s="188" t="s">
        <v>3708</v>
      </c>
      <c r="K3940" s="29" t="s">
        <v>3487</v>
      </c>
      <c r="L3940" s="24" t="s">
        <v>92</v>
      </c>
      <c r="M3940" s="13" t="s">
        <v>60</v>
      </c>
      <c r="N3940" s="22">
        <v>1</v>
      </c>
      <c r="O3940" s="22"/>
      <c r="P3940" s="202" t="str">
        <f t="shared" si="1212"/>
        <v>MAIN UNIT</v>
      </c>
      <c r="Q3940" s="22" t="s">
        <v>61</v>
      </c>
      <c r="R3940" s="22" t="s">
        <v>62</v>
      </c>
      <c r="S3940" s="22" t="s">
        <v>51</v>
      </c>
      <c r="T3940" s="22" t="s">
        <v>349</v>
      </c>
      <c r="U3940" s="22" t="s">
        <v>149</v>
      </c>
      <c r="V3940" s="22" t="s">
        <v>954</v>
      </c>
      <c r="W3940" s="22" t="s">
        <v>64</v>
      </c>
      <c r="X3940" s="104">
        <v>700000</v>
      </c>
      <c r="Y3940" s="195" t="str">
        <f t="shared" si="1189"/>
        <v>1.13</v>
      </c>
      <c r="Z3940" s="196">
        <f t="shared" si="1188"/>
        <v>700000</v>
      </c>
      <c r="AA3940" s="22">
        <v>1.073</v>
      </c>
      <c r="AB3940" s="197">
        <f t="shared" si="1200"/>
        <v>664690.26548672561</v>
      </c>
      <c r="AC3940" s="198">
        <f t="shared" si="1204"/>
        <v>44401.30973451327</v>
      </c>
      <c r="AD3940" s="170">
        <v>6.6799999999999998E-2</v>
      </c>
      <c r="AE3940" s="199">
        <f t="shared" si="1205"/>
        <v>0</v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8"/>
        <v>30691842.970796466</v>
      </c>
      <c r="AJ3940" s="200">
        <f t="shared" si="1199"/>
        <v>4088324.205777524</v>
      </c>
      <c r="AK3940" s="201">
        <f t="shared" si="1206"/>
        <v>0.1332055624573473</v>
      </c>
      <c r="AL3940" s="24"/>
      <c r="AM3940" s="24"/>
      <c r="AN3940" s="24"/>
      <c r="AO3940" s="24"/>
      <c r="AP3940" s="165" t="str">
        <f t="shared" si="1207"/>
        <v>20252</v>
      </c>
      <c r="AQ3940" s="203" t="str">
        <f t="shared" si="1208"/>
        <v>20252RMB</v>
      </c>
      <c r="AR3940" s="206" t="str">
        <f t="shared" si="1209"/>
        <v>YAMAHA_Mounter</v>
      </c>
      <c r="AS3940" s="22">
        <f t="shared" si="1210"/>
        <v>0</v>
      </c>
      <c r="AT3940" s="24" t="str">
        <f t="shared" si="1211"/>
        <v>0-3 months</v>
      </c>
      <c r="AU3940" s="22" t="s">
        <v>3240</v>
      </c>
    </row>
    <row r="3941" spans="1:47">
      <c r="A3941" s="33" t="str">
        <f t="shared" si="1202"/>
        <v>FY 24/25</v>
      </c>
      <c r="B3941" s="23">
        <v>2025</v>
      </c>
      <c r="C3941" s="23">
        <v>2</v>
      </c>
      <c r="D3941" s="202" t="str">
        <f t="shared" si="1187"/>
        <v>Q4</v>
      </c>
      <c r="E3941" s="33" t="str">
        <f t="shared" si="1201"/>
        <v>FY 24/25</v>
      </c>
      <c r="F3941" s="23">
        <v>2025</v>
      </c>
      <c r="G3941" s="23">
        <v>2</v>
      </c>
      <c r="H3941" s="29"/>
      <c r="I3941" s="204" t="str">
        <f t="shared" si="1203"/>
        <v>Q4</v>
      </c>
      <c r="J3941" s="188" t="s">
        <v>3708</v>
      </c>
      <c r="K3941" s="29" t="s">
        <v>3487</v>
      </c>
      <c r="L3941" s="24" t="s">
        <v>67</v>
      </c>
      <c r="M3941" s="13" t="s">
        <v>60</v>
      </c>
      <c r="N3941" s="22">
        <v>1</v>
      </c>
      <c r="O3941" s="22"/>
      <c r="P3941" s="202" t="str">
        <f t="shared" si="1212"/>
        <v>MAIN UNIT</v>
      </c>
      <c r="Q3941" s="22" t="s">
        <v>61</v>
      </c>
      <c r="R3941" s="22" t="s">
        <v>62</v>
      </c>
      <c r="S3941" s="22" t="s">
        <v>51</v>
      </c>
      <c r="T3941" s="22" t="s">
        <v>349</v>
      </c>
      <c r="U3941" s="22" t="s">
        <v>149</v>
      </c>
      <c r="V3941" s="22" t="s">
        <v>954</v>
      </c>
      <c r="W3941" s="22" t="s">
        <v>64</v>
      </c>
      <c r="X3941" s="104">
        <v>500000</v>
      </c>
      <c r="Y3941" s="195" t="str">
        <f t="shared" si="1189"/>
        <v>1.13</v>
      </c>
      <c r="Z3941" s="196">
        <f t="shared" si="1188"/>
        <v>500000</v>
      </c>
      <c r="AA3941" s="22">
        <v>1.073</v>
      </c>
      <c r="AB3941" s="197">
        <f t="shared" si="1200"/>
        <v>474778.76106194692</v>
      </c>
      <c r="AC3941" s="198">
        <f t="shared" si="1204"/>
        <v>31715.221238938055</v>
      </c>
      <c r="AD3941" s="170">
        <v>6.6799999999999998E-2</v>
      </c>
      <c r="AE3941" s="199">
        <f t="shared" si="1205"/>
        <v>0</v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8"/>
        <v>30691842.970796466</v>
      </c>
      <c r="AJ3941" s="200">
        <f t="shared" si="1199"/>
        <v>4088324.205777524</v>
      </c>
      <c r="AK3941" s="201">
        <f t="shared" si="1206"/>
        <v>0.1332055624573473</v>
      </c>
      <c r="AL3941" s="24"/>
      <c r="AM3941" s="24"/>
      <c r="AN3941" s="24"/>
      <c r="AO3941" s="24"/>
      <c r="AP3941" s="165" t="str">
        <f t="shared" si="1207"/>
        <v>20252</v>
      </c>
      <c r="AQ3941" s="203" t="str">
        <f t="shared" si="1208"/>
        <v>20252RMB</v>
      </c>
      <c r="AR3941" s="206" t="str">
        <f t="shared" si="1209"/>
        <v>YAMAHA_Mounter</v>
      </c>
      <c r="AS3941" s="22">
        <f t="shared" si="1210"/>
        <v>0</v>
      </c>
      <c r="AT3941" s="24" t="str">
        <f t="shared" si="1211"/>
        <v>0-3 months</v>
      </c>
      <c r="AU3941" s="22" t="s">
        <v>3240</v>
      </c>
    </row>
    <row r="3942" spans="1:47">
      <c r="A3942" s="33" t="str">
        <f t="shared" si="1202"/>
        <v>FY 24/25</v>
      </c>
      <c r="B3942" s="23">
        <v>2025</v>
      </c>
      <c r="C3942" s="23">
        <v>2</v>
      </c>
      <c r="D3942" s="202" t="str">
        <f t="shared" si="1187"/>
        <v>Q4</v>
      </c>
      <c r="E3942" s="33" t="str">
        <f t="shared" si="1201"/>
        <v>FY 25/26</v>
      </c>
      <c r="F3942" s="23">
        <v>2025</v>
      </c>
      <c r="G3942" s="23">
        <v>4</v>
      </c>
      <c r="H3942" s="29"/>
      <c r="I3942" s="204" t="str">
        <f t="shared" si="1203"/>
        <v>Q1</v>
      </c>
      <c r="J3942" s="188" t="s">
        <v>3709</v>
      </c>
      <c r="K3942" s="29" t="s">
        <v>3711</v>
      </c>
      <c r="L3942" s="24" t="s">
        <v>67</v>
      </c>
      <c r="M3942" s="13" t="s">
        <v>60</v>
      </c>
      <c r="N3942" s="22">
        <v>1</v>
      </c>
      <c r="O3942" s="22"/>
      <c r="P3942" s="202" t="str">
        <f t="shared" si="1212"/>
        <v>MAIN UNIT</v>
      </c>
      <c r="Q3942" s="22" t="s">
        <v>68</v>
      </c>
      <c r="R3942" s="22" t="s">
        <v>62</v>
      </c>
      <c r="S3942" s="22" t="s">
        <v>51</v>
      </c>
      <c r="T3942" s="22" t="s">
        <v>349</v>
      </c>
      <c r="U3942" s="22" t="s">
        <v>149</v>
      </c>
      <c r="V3942" s="22" t="s">
        <v>954</v>
      </c>
      <c r="W3942" s="22" t="s">
        <v>64</v>
      </c>
      <c r="X3942" s="104">
        <v>390000</v>
      </c>
      <c r="Y3942" s="195" t="str">
        <f t="shared" si="1189"/>
        <v>1.13</v>
      </c>
      <c r="Z3942" s="196">
        <f t="shared" si="1188"/>
        <v>390000</v>
      </c>
      <c r="AA3942" s="22">
        <v>1.0669999999999999</v>
      </c>
      <c r="AB3942" s="197">
        <f t="shared" si="1200"/>
        <v>368256.63716814161</v>
      </c>
      <c r="AC3942" s="198">
        <f t="shared" si="1204"/>
        <v>44190.796460176993</v>
      </c>
      <c r="AD3942" s="169">
        <v>0.12</v>
      </c>
      <c r="AE3942" s="199">
        <f t="shared" si="1205"/>
        <v>1</v>
      </c>
      <c r="AF3942" s="199">
        <f>IF(AND(COUNTIFS($J$18:J3942,J3942)=1,AE3942=1),1,"")</f>
        <v>1</v>
      </c>
      <c r="AG3942" s="199">
        <f>IF(C3942="","",IF(AND(COUNTIFS($J$18:J3942,J3942)=1,C3942&lt;&gt;""),1,""))</f>
        <v>1</v>
      </c>
      <c r="AH3942" s="199">
        <f>IF(G3942="","",IF(AND(COUNTIFS($J$18:J3942,J3942)=1,G3942&lt;&gt;""),1,""))</f>
        <v>1</v>
      </c>
      <c r="AI3942" s="200">
        <f t="shared" si="1198"/>
        <v>30253303.159292053</v>
      </c>
      <c r="AJ3942" s="200">
        <f t="shared" si="1199"/>
        <v>3630396.3791150413</v>
      </c>
      <c r="AK3942" s="201">
        <f t="shared" si="1206"/>
        <v>0.11999999999999983</v>
      </c>
      <c r="AL3942" s="24"/>
      <c r="AM3942" s="24"/>
      <c r="AN3942" s="24"/>
      <c r="AO3942" s="24"/>
      <c r="AP3942" s="165" t="str">
        <f t="shared" si="1207"/>
        <v>20254</v>
      </c>
      <c r="AQ3942" s="203" t="str">
        <f t="shared" si="1208"/>
        <v>20254RMB</v>
      </c>
      <c r="AR3942" s="206" t="str">
        <f t="shared" si="1209"/>
        <v>YAMAHA_Mounter</v>
      </c>
      <c r="AS3942" s="22">
        <f t="shared" si="1210"/>
        <v>2</v>
      </c>
      <c r="AT3942" s="24" t="str">
        <f t="shared" si="1211"/>
        <v>0-3 months</v>
      </c>
      <c r="AU3942" s="22" t="s">
        <v>3240</v>
      </c>
    </row>
    <row r="3943" spans="1:47">
      <c r="A3943" s="33" t="str">
        <f t="shared" si="1202"/>
        <v>FY 24/25</v>
      </c>
      <c r="B3943" s="23">
        <v>2025</v>
      </c>
      <c r="C3943" s="23">
        <v>2</v>
      </c>
      <c r="D3943" s="202" t="str">
        <f t="shared" si="1187"/>
        <v>Q4</v>
      </c>
      <c r="E3943" s="33" t="str">
        <f t="shared" si="1201"/>
        <v>FY 24/25</v>
      </c>
      <c r="F3943" s="23">
        <v>2025</v>
      </c>
      <c r="G3943" s="23">
        <v>3</v>
      </c>
      <c r="H3943" s="29"/>
      <c r="I3943" s="204" t="str">
        <f t="shared" si="1203"/>
        <v>Q4</v>
      </c>
      <c r="J3943" s="188" t="s">
        <v>3710</v>
      </c>
      <c r="K3943" s="29" t="s">
        <v>3588</v>
      </c>
      <c r="L3943" s="24" t="s">
        <v>92</v>
      </c>
      <c r="M3943" s="13" t="s">
        <v>60</v>
      </c>
      <c r="N3943" s="22">
        <v>1</v>
      </c>
      <c r="O3943" s="22"/>
      <c r="P3943" s="202" t="str">
        <f t="shared" si="1212"/>
        <v>MAIN UNIT</v>
      </c>
      <c r="Q3943" s="22" t="s">
        <v>61</v>
      </c>
      <c r="R3943" s="22" t="s">
        <v>62</v>
      </c>
      <c r="S3943" s="22" t="s">
        <v>51</v>
      </c>
      <c r="T3943" s="22" t="s">
        <v>3560</v>
      </c>
      <c r="U3943" s="22" t="s">
        <v>149</v>
      </c>
      <c r="V3943" s="22" t="s">
        <v>134</v>
      </c>
      <c r="W3943" s="22" t="s">
        <v>64</v>
      </c>
      <c r="X3943" s="104">
        <v>815000</v>
      </c>
      <c r="Y3943" s="195" t="str">
        <f t="shared" si="1189"/>
        <v>1.13</v>
      </c>
      <c r="Z3943" s="196">
        <f t="shared" si="1188"/>
        <v>815000</v>
      </c>
      <c r="AA3943" s="22">
        <v>1.0669999999999999</v>
      </c>
      <c r="AB3943" s="197">
        <f t="shared" si="1200"/>
        <v>769561.94690265495</v>
      </c>
      <c r="AC3943" s="198">
        <f t="shared" si="1204"/>
        <v>92347.433628318584</v>
      </c>
      <c r="AD3943" s="169">
        <v>0.12</v>
      </c>
      <c r="AE3943" s="199">
        <f t="shared" si="1205"/>
        <v>0</v>
      </c>
      <c r="AF3943" s="199" t="str">
        <f>IF(AND(COUNTIFS($J$18:J3943,J3943)=1,AE3943=1),1,"")</f>
        <v/>
      </c>
      <c r="AG3943" s="199">
        <f>IF(C3943="","",IF(AND(COUNTIFS($J$18:J3943,J3943)=1,C3943&lt;&gt;""),1,""))</f>
        <v>1</v>
      </c>
      <c r="AH3943" s="199">
        <f>IF(G3943="","",IF(AND(COUNTIFS($J$18:J3943,J3943)=1,G3943&lt;&gt;""),1,""))</f>
        <v>1</v>
      </c>
      <c r="AI3943" s="200">
        <f t="shared" si="1198"/>
        <v>16976608.654867265</v>
      </c>
      <c r="AJ3943" s="200">
        <f t="shared" si="1199"/>
        <v>2037193.0385840707</v>
      </c>
      <c r="AK3943" s="201">
        <f t="shared" si="1206"/>
        <v>0.11999999999999994</v>
      </c>
      <c r="AL3943" s="24"/>
      <c r="AM3943" s="24"/>
      <c r="AN3943" s="24"/>
      <c r="AO3943" s="24"/>
      <c r="AP3943" s="165" t="str">
        <f t="shared" si="1207"/>
        <v>20253</v>
      </c>
      <c r="AQ3943" s="203" t="str">
        <f t="shared" si="1208"/>
        <v>20253RMB</v>
      </c>
      <c r="AR3943" s="206" t="str">
        <f t="shared" si="1209"/>
        <v>YAMAHA_Mounter</v>
      </c>
      <c r="AS3943" s="22">
        <f t="shared" si="1210"/>
        <v>1</v>
      </c>
      <c r="AT3943" s="24" t="str">
        <f t="shared" si="1211"/>
        <v>0-3 months</v>
      </c>
      <c r="AU3943" s="22" t="s">
        <v>3240</v>
      </c>
    </row>
    <row r="3944" spans="1:47">
      <c r="A3944" s="33" t="str">
        <f t="shared" si="1202"/>
        <v>FY 24/25</v>
      </c>
      <c r="B3944" s="23">
        <v>2025</v>
      </c>
      <c r="C3944" s="23">
        <v>2</v>
      </c>
      <c r="D3944" s="202" t="str">
        <f t="shared" si="1187"/>
        <v>Q4</v>
      </c>
      <c r="E3944" s="33" t="str">
        <f t="shared" si="1201"/>
        <v>FY 24/25</v>
      </c>
      <c r="F3944" s="23">
        <v>2025</v>
      </c>
      <c r="G3944" s="23">
        <v>3</v>
      </c>
      <c r="H3944" s="29"/>
      <c r="I3944" s="204" t="str">
        <f t="shared" si="1203"/>
        <v>Q4</v>
      </c>
      <c r="J3944" s="188" t="s">
        <v>3710</v>
      </c>
      <c r="K3944" s="29" t="s">
        <v>3588</v>
      </c>
      <c r="L3944" s="24" t="s">
        <v>67</v>
      </c>
      <c r="M3944" s="13" t="s">
        <v>60</v>
      </c>
      <c r="N3944" s="22">
        <v>1</v>
      </c>
      <c r="O3944" s="22"/>
      <c r="P3944" s="202" t="str">
        <f t="shared" si="1212"/>
        <v>MAIN UNIT</v>
      </c>
      <c r="Q3944" s="22" t="s">
        <v>61</v>
      </c>
      <c r="R3944" s="22" t="s">
        <v>62</v>
      </c>
      <c r="S3944" s="22" t="s">
        <v>51</v>
      </c>
      <c r="T3944" s="22" t="s">
        <v>3560</v>
      </c>
      <c r="U3944" s="22" t="s">
        <v>149</v>
      </c>
      <c r="V3944" s="22" t="s">
        <v>134</v>
      </c>
      <c r="W3944" s="22" t="s">
        <v>64</v>
      </c>
      <c r="X3944" s="104">
        <v>720000</v>
      </c>
      <c r="Y3944" s="195" t="str">
        <f t="shared" si="1189"/>
        <v>1.13</v>
      </c>
      <c r="Z3944" s="196">
        <f t="shared" si="1188"/>
        <v>720000</v>
      </c>
      <c r="AA3944" s="22">
        <v>1.0669999999999999</v>
      </c>
      <c r="AB3944" s="197">
        <f t="shared" si="1200"/>
        <v>679858.40707964601</v>
      </c>
      <c r="AC3944" s="198">
        <f t="shared" si="1204"/>
        <v>81583.008849557518</v>
      </c>
      <c r="AD3944" s="169">
        <v>0.12</v>
      </c>
      <c r="AE3944" s="199">
        <f t="shared" si="1205"/>
        <v>0</v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8"/>
        <v>16976608.654867265</v>
      </c>
      <c r="AJ3944" s="200">
        <f t="shared" si="1199"/>
        <v>2037193.0385840707</v>
      </c>
      <c r="AK3944" s="201">
        <f t="shared" si="1206"/>
        <v>0.11999999999999994</v>
      </c>
      <c r="AL3944" s="24"/>
      <c r="AM3944" s="24"/>
      <c r="AN3944" s="24"/>
      <c r="AO3944" s="24"/>
      <c r="AP3944" s="165" t="str">
        <f t="shared" si="1207"/>
        <v>20253</v>
      </c>
      <c r="AQ3944" s="203" t="str">
        <f t="shared" si="1208"/>
        <v>20253RMB</v>
      </c>
      <c r="AR3944" s="206" t="str">
        <f t="shared" si="1209"/>
        <v>YAMAHA_Mounter</v>
      </c>
      <c r="AS3944" s="22">
        <f t="shared" si="1210"/>
        <v>1</v>
      </c>
      <c r="AT3944" s="24" t="str">
        <f t="shared" si="1211"/>
        <v>0-3 months</v>
      </c>
      <c r="AU3944" s="22" t="s">
        <v>3240</v>
      </c>
    </row>
    <row r="3945" spans="1:47">
      <c r="A3945" s="33" t="str">
        <f t="shared" si="1202"/>
        <v>FY 24/25</v>
      </c>
      <c r="B3945" s="23">
        <v>2025</v>
      </c>
      <c r="C3945" s="23">
        <v>2</v>
      </c>
      <c r="D3945" s="202" t="str">
        <f t="shared" si="1187"/>
        <v>Q4</v>
      </c>
      <c r="E3945" s="33" t="str">
        <f t="shared" si="1201"/>
        <v>FY 24/25</v>
      </c>
      <c r="F3945" s="23">
        <v>2025</v>
      </c>
      <c r="G3945" s="23">
        <v>2</v>
      </c>
      <c r="H3945" s="29"/>
      <c r="I3945" s="204" t="str">
        <f t="shared" si="1203"/>
        <v>Q4</v>
      </c>
      <c r="J3945" s="188" t="s">
        <v>3712</v>
      </c>
      <c r="K3945" s="29" t="s">
        <v>1968</v>
      </c>
      <c r="L3945" s="24" t="s">
        <v>67</v>
      </c>
      <c r="M3945" s="13" t="s">
        <v>60</v>
      </c>
      <c r="N3945" s="22">
        <v>1</v>
      </c>
      <c r="O3945" s="22"/>
      <c r="P3945" s="202" t="str">
        <f t="shared" si="1212"/>
        <v>MAIN UNIT</v>
      </c>
      <c r="Q3945" s="22" t="s">
        <v>61</v>
      </c>
      <c r="R3945" s="22" t="s">
        <v>62</v>
      </c>
      <c r="S3945" s="22" t="s">
        <v>49</v>
      </c>
      <c r="T3945" s="22" t="s">
        <v>78</v>
      </c>
      <c r="U3945" s="22" t="s">
        <v>78</v>
      </c>
      <c r="V3945" s="22" t="s">
        <v>1407</v>
      </c>
      <c r="W3945" s="22" t="s">
        <v>109</v>
      </c>
      <c r="X3945" s="104">
        <v>9800000</v>
      </c>
      <c r="Y3945" s="195" t="str">
        <f t="shared" si="1189"/>
        <v>1</v>
      </c>
      <c r="Z3945" s="196">
        <f t="shared" si="1188"/>
        <v>9800000</v>
      </c>
      <c r="AA3945" s="22">
        <v>5.11E-2</v>
      </c>
      <c r="AB3945" s="197">
        <f t="shared" si="1200"/>
        <v>500780</v>
      </c>
      <c r="AC3945" s="198">
        <f t="shared" si="1204"/>
        <v>55536.502</v>
      </c>
      <c r="AD3945" s="170">
        <v>0.1109</v>
      </c>
      <c r="AE3945" s="199">
        <f t="shared" si="1205"/>
        <v>0</v>
      </c>
      <c r="AF3945" s="199" t="str">
        <f>IF(AND(COUNTIFS($J$18:J3945,J3945)=1,AE3945=1),1,"")</f>
        <v/>
      </c>
      <c r="AG3945" s="199">
        <f>IF(C3945="","",IF(AND(COUNTIFS($J$18:J3945,J3945)=1,C3945&lt;&gt;""),1,""))</f>
        <v>1</v>
      </c>
      <c r="AH3945" s="199">
        <f>IF(G3945="","",IF(AND(COUNTIFS($J$18:J3945,J3945)=1,G3945&lt;&gt;""),1,""))</f>
        <v>1</v>
      </c>
      <c r="AI3945" s="200">
        <f t="shared" si="1198"/>
        <v>30691842.970796466</v>
      </c>
      <c r="AJ3945" s="200">
        <f t="shared" si="1199"/>
        <v>4088324.205777524</v>
      </c>
      <c r="AK3945" s="201">
        <f t="shared" si="1206"/>
        <v>0.1332055624573473</v>
      </c>
      <c r="AL3945" s="24"/>
      <c r="AM3945" s="24"/>
      <c r="AN3945" s="24"/>
      <c r="AO3945" s="24"/>
      <c r="AP3945" s="165" t="str">
        <f t="shared" si="1207"/>
        <v>20252</v>
      </c>
      <c r="AQ3945" s="203" t="str">
        <f t="shared" si="1208"/>
        <v>20252JPY</v>
      </c>
      <c r="AR3945" s="206" t="str">
        <f t="shared" si="1209"/>
        <v>YAMAHA_Mounter</v>
      </c>
      <c r="AS3945" s="22">
        <f t="shared" si="1210"/>
        <v>0</v>
      </c>
      <c r="AT3945" s="24" t="str">
        <f t="shared" si="1211"/>
        <v>0-3 months</v>
      </c>
      <c r="AU3945" s="22" t="s">
        <v>3751</v>
      </c>
    </row>
    <row r="3946" spans="1:47">
      <c r="A3946" s="33" t="str">
        <f t="shared" si="1202"/>
        <v>FY 24/25</v>
      </c>
      <c r="B3946" s="23">
        <v>2025</v>
      </c>
      <c r="C3946" s="23">
        <v>2</v>
      </c>
      <c r="D3946" s="202" t="str">
        <f t="shared" si="1187"/>
        <v>Q4</v>
      </c>
      <c r="E3946" s="33" t="str">
        <f t="shared" si="1201"/>
        <v>FY 24/25</v>
      </c>
      <c r="F3946" s="23">
        <v>2025</v>
      </c>
      <c r="G3946" s="23">
        <v>2</v>
      </c>
      <c r="H3946" s="29"/>
      <c r="I3946" s="204" t="str">
        <f t="shared" si="1203"/>
        <v>Q4</v>
      </c>
      <c r="J3946" s="188" t="s">
        <v>3713</v>
      </c>
      <c r="K3946" s="29" t="s">
        <v>3714</v>
      </c>
      <c r="L3946" s="24" t="s">
        <v>67</v>
      </c>
      <c r="M3946" s="13" t="s">
        <v>60</v>
      </c>
      <c r="N3946" s="22">
        <v>1</v>
      </c>
      <c r="O3946" s="22"/>
      <c r="P3946" s="202" t="str">
        <f t="shared" si="1212"/>
        <v>MAIN UNIT</v>
      </c>
      <c r="Q3946" s="22" t="s">
        <v>68</v>
      </c>
      <c r="R3946" s="22" t="s">
        <v>62</v>
      </c>
      <c r="S3946" s="22" t="s">
        <v>50</v>
      </c>
      <c r="T3946" s="22" t="s">
        <v>88</v>
      </c>
      <c r="U3946" s="22" t="s">
        <v>70</v>
      </c>
      <c r="V3946" s="22" t="s">
        <v>1010</v>
      </c>
      <c r="W3946" s="22" t="s">
        <v>64</v>
      </c>
      <c r="X3946" s="104">
        <v>700000</v>
      </c>
      <c r="Y3946" s="195" t="str">
        <f t="shared" si="1189"/>
        <v>1.13</v>
      </c>
      <c r="Z3946" s="196">
        <f t="shared" si="1188"/>
        <v>700000</v>
      </c>
      <c r="AA3946" s="22">
        <v>1.073</v>
      </c>
      <c r="AB3946" s="197">
        <f t="shared" si="1200"/>
        <v>664690.26548672561</v>
      </c>
      <c r="AC3946" s="198">
        <f t="shared" si="1204"/>
        <v>57362.769911504423</v>
      </c>
      <c r="AD3946" s="170">
        <v>8.6300000000000002E-2</v>
      </c>
      <c r="AE3946" s="199">
        <f t="shared" si="1205"/>
        <v>1</v>
      </c>
      <c r="AF3946" s="199">
        <f>IF(AND(COUNTIFS($J$18:J3946,J3946)=1,AE3946=1),1,"")</f>
        <v>1</v>
      </c>
      <c r="AG3946" s="199">
        <f>IF(C3946="","",IF(AND(COUNTIFS($J$18:J3946,J3946)=1,C3946&lt;&gt;""),1,""))</f>
        <v>1</v>
      </c>
      <c r="AH3946" s="199">
        <f>IF(G3946="","",IF(AND(COUNTIFS($J$18:J3946,J3946)=1,G3946&lt;&gt;""),1,""))</f>
        <v>1</v>
      </c>
      <c r="AI3946" s="200">
        <f t="shared" si="1198"/>
        <v>30691842.970796466</v>
      </c>
      <c r="AJ3946" s="200">
        <f t="shared" si="1199"/>
        <v>4088324.205777524</v>
      </c>
      <c r="AK3946" s="201">
        <f t="shared" si="1206"/>
        <v>0.1332055624573473</v>
      </c>
      <c r="AL3946" s="24"/>
      <c r="AM3946" s="24"/>
      <c r="AN3946" s="24"/>
      <c r="AO3946" s="24"/>
      <c r="AP3946" s="165" t="str">
        <f t="shared" si="1207"/>
        <v>20252</v>
      </c>
      <c r="AQ3946" s="203" t="str">
        <f t="shared" si="1208"/>
        <v>20252RMB</v>
      </c>
      <c r="AR3946" s="206" t="str">
        <f t="shared" si="1209"/>
        <v>YAMAHA_Mounter</v>
      </c>
      <c r="AS3946" s="22">
        <f t="shared" si="1210"/>
        <v>0</v>
      </c>
      <c r="AT3946" s="24" t="str">
        <f t="shared" si="1211"/>
        <v>0-3 months</v>
      </c>
      <c r="AU3946" s="22" t="s">
        <v>3240</v>
      </c>
    </row>
    <row r="3947" spans="1:47">
      <c r="A3947" s="33" t="str">
        <f t="shared" si="1202"/>
        <v>FY 24/25</v>
      </c>
      <c r="B3947" s="23">
        <v>2025</v>
      </c>
      <c r="C3947" s="23">
        <v>2</v>
      </c>
      <c r="D3947" s="202" t="str">
        <f t="shared" si="1187"/>
        <v>Q4</v>
      </c>
      <c r="E3947" s="33" t="str">
        <f t="shared" si="1201"/>
        <v>FY 24/25</v>
      </c>
      <c r="F3947" s="23">
        <v>2025</v>
      </c>
      <c r="G3947" s="23">
        <v>2</v>
      </c>
      <c r="H3947" s="29"/>
      <c r="I3947" s="204" t="str">
        <f t="shared" si="1203"/>
        <v>Q4</v>
      </c>
      <c r="J3947" s="188" t="s">
        <v>3713</v>
      </c>
      <c r="K3947" s="29" t="s">
        <v>3714</v>
      </c>
      <c r="L3947" s="24" t="s">
        <v>92</v>
      </c>
      <c r="M3947" s="13" t="s">
        <v>60</v>
      </c>
      <c r="N3947" s="22">
        <v>1</v>
      </c>
      <c r="O3947" s="22"/>
      <c r="P3947" s="202" t="str">
        <f t="shared" si="1212"/>
        <v>MAIN UNIT</v>
      </c>
      <c r="Q3947" s="22" t="s">
        <v>68</v>
      </c>
      <c r="R3947" s="22" t="s">
        <v>62</v>
      </c>
      <c r="S3947" s="22" t="s">
        <v>50</v>
      </c>
      <c r="T3947" s="22" t="s">
        <v>88</v>
      </c>
      <c r="U3947" s="22" t="s">
        <v>70</v>
      </c>
      <c r="V3947" s="22" t="s">
        <v>1010</v>
      </c>
      <c r="W3947" s="22" t="s">
        <v>64</v>
      </c>
      <c r="X3947" s="104">
        <v>450000</v>
      </c>
      <c r="Y3947" s="195" t="str">
        <f t="shared" si="1189"/>
        <v>1.13</v>
      </c>
      <c r="Z3947" s="196">
        <f t="shared" si="1188"/>
        <v>450000</v>
      </c>
      <c r="AA3947" s="22">
        <v>1.073</v>
      </c>
      <c r="AB3947" s="197">
        <f t="shared" si="1200"/>
        <v>427300.88495575223</v>
      </c>
      <c r="AC3947" s="198">
        <f t="shared" si="1204"/>
        <v>36876.066371681416</v>
      </c>
      <c r="AD3947" s="170">
        <v>8.6300000000000002E-2</v>
      </c>
      <c r="AE3947" s="199">
        <f t="shared" si="1205"/>
        <v>1</v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8"/>
        <v>30691842.970796466</v>
      </c>
      <c r="AJ3947" s="200">
        <f t="shared" si="1199"/>
        <v>4088324.205777524</v>
      </c>
      <c r="AK3947" s="201">
        <f t="shared" si="1206"/>
        <v>0.1332055624573473</v>
      </c>
      <c r="AL3947" s="24"/>
      <c r="AM3947" s="24"/>
      <c r="AN3947" s="24"/>
      <c r="AO3947" s="24"/>
      <c r="AP3947" s="165" t="str">
        <f t="shared" si="1207"/>
        <v>20252</v>
      </c>
      <c r="AQ3947" s="203" t="str">
        <f t="shared" si="1208"/>
        <v>20252RMB</v>
      </c>
      <c r="AR3947" s="206" t="str">
        <f t="shared" si="1209"/>
        <v>YAMAHA_Mounter</v>
      </c>
      <c r="AS3947" s="22">
        <f t="shared" si="1210"/>
        <v>0</v>
      </c>
      <c r="AT3947" s="24" t="str">
        <f t="shared" si="1211"/>
        <v>0-3 months</v>
      </c>
      <c r="AU3947" s="22" t="s">
        <v>3240</v>
      </c>
    </row>
    <row r="3948" spans="1:47">
      <c r="A3948" s="33" t="str">
        <f t="shared" si="1202"/>
        <v>FY 24/25</v>
      </c>
      <c r="B3948" s="23">
        <v>2025</v>
      </c>
      <c r="C3948" s="23">
        <v>2</v>
      </c>
      <c r="D3948" s="202" t="str">
        <f t="shared" si="1187"/>
        <v>Q4</v>
      </c>
      <c r="E3948" s="33" t="str">
        <f t="shared" si="1201"/>
        <v>FY 25/26</v>
      </c>
      <c r="F3948" s="23">
        <v>2025</v>
      </c>
      <c r="G3948" s="23">
        <v>5</v>
      </c>
      <c r="H3948" s="29"/>
      <c r="I3948" s="204" t="str">
        <f t="shared" si="1203"/>
        <v>Q1</v>
      </c>
      <c r="J3948" s="188" t="s">
        <v>3715</v>
      </c>
      <c r="K3948" s="29" t="s">
        <v>3142</v>
      </c>
      <c r="L3948" s="24" t="s">
        <v>293</v>
      </c>
      <c r="M3948" s="13" t="s">
        <v>60</v>
      </c>
      <c r="N3948" s="22">
        <v>1</v>
      </c>
      <c r="O3948" s="22"/>
      <c r="P3948" s="202" t="str">
        <f t="shared" si="1212"/>
        <v>MAIN UNIT</v>
      </c>
      <c r="Q3948" s="22" t="s">
        <v>61</v>
      </c>
      <c r="R3948" s="22" t="s">
        <v>62</v>
      </c>
      <c r="S3948" s="22" t="s">
        <v>49</v>
      </c>
      <c r="T3948" s="22" t="s">
        <v>78</v>
      </c>
      <c r="U3948" s="22" t="s">
        <v>78</v>
      </c>
      <c r="V3948" s="22" t="s">
        <v>3134</v>
      </c>
      <c r="W3948" s="22" t="s">
        <v>64</v>
      </c>
      <c r="X3948" s="104">
        <v>900000</v>
      </c>
      <c r="Y3948" s="195" t="str">
        <f t="shared" si="1189"/>
        <v>1.13</v>
      </c>
      <c r="Z3948" s="196">
        <f t="shared" si="1188"/>
        <v>900000</v>
      </c>
      <c r="AA3948" s="22">
        <v>1.0669999999999999</v>
      </c>
      <c r="AB3948" s="197">
        <f t="shared" si="1200"/>
        <v>849823.00884955749</v>
      </c>
      <c r="AC3948" s="198">
        <f t="shared" si="1204"/>
        <v>101978.76106194689</v>
      </c>
      <c r="AD3948" s="169">
        <v>0.12</v>
      </c>
      <c r="AE3948" s="199">
        <f t="shared" si="1205"/>
        <v>0</v>
      </c>
      <c r="AF3948" s="199" t="str">
        <f>IF(AND(COUNTIFS($J$18:J3948,J3948)=1,AE3948=1),1,"")</f>
        <v/>
      </c>
      <c r="AG3948" s="199">
        <f>IF(C3948="","",IF(AND(COUNTIFS($J$18:J3948,J3948)=1,C3948&lt;&gt;""),1,""))</f>
        <v>1</v>
      </c>
      <c r="AH3948" s="199">
        <f>IF(G3948="","",IF(AND(COUNTIFS($J$18:J3948,J3948)=1,G3948&lt;&gt;""),1,""))</f>
        <v>1</v>
      </c>
      <c r="AI3948" s="200">
        <f t="shared" si="1198"/>
        <v>14766529.81520354</v>
      </c>
      <c r="AJ3948" s="200">
        <f t="shared" si="1199"/>
        <v>1771983.5778244243</v>
      </c>
      <c r="AK3948" s="201">
        <f t="shared" si="1206"/>
        <v>0.11999999999999997</v>
      </c>
      <c r="AL3948" s="24"/>
      <c r="AM3948" s="24"/>
      <c r="AN3948" s="24"/>
      <c r="AO3948" s="24"/>
      <c r="AP3948" s="165" t="str">
        <f t="shared" si="1207"/>
        <v>20255</v>
      </c>
      <c r="AQ3948" s="203" t="str">
        <f t="shared" si="1208"/>
        <v>20255RMB</v>
      </c>
      <c r="AR3948" s="206" t="str">
        <f t="shared" si="1209"/>
        <v>YAMAHA_Mounter</v>
      </c>
      <c r="AS3948" s="22">
        <f t="shared" si="1210"/>
        <v>3</v>
      </c>
      <c r="AT3948" s="24" t="str">
        <f t="shared" si="1211"/>
        <v>0-3 months</v>
      </c>
      <c r="AU3948" s="22" t="s">
        <v>3757</v>
      </c>
    </row>
    <row r="3949" spans="1:47">
      <c r="A3949" s="33" t="str">
        <f t="shared" si="1202"/>
        <v>FY 24/25</v>
      </c>
      <c r="B3949" s="23">
        <v>2025</v>
      </c>
      <c r="C3949" s="23">
        <v>2</v>
      </c>
      <c r="D3949" s="202" t="str">
        <f t="shared" si="1187"/>
        <v>Q4</v>
      </c>
      <c r="E3949" s="33" t="str">
        <f t="shared" si="1201"/>
        <v>FY 25/26</v>
      </c>
      <c r="F3949" s="23">
        <v>2025</v>
      </c>
      <c r="G3949" s="23">
        <v>5</v>
      </c>
      <c r="H3949" s="29"/>
      <c r="I3949" s="204" t="str">
        <f t="shared" si="1203"/>
        <v>Q1</v>
      </c>
      <c r="J3949" s="188" t="s">
        <v>3715</v>
      </c>
      <c r="K3949" s="29" t="s">
        <v>3142</v>
      </c>
      <c r="L3949" s="24" t="s">
        <v>293</v>
      </c>
      <c r="M3949" s="13" t="s">
        <v>60</v>
      </c>
      <c r="N3949" s="22">
        <v>1</v>
      </c>
      <c r="O3949" s="22"/>
      <c r="P3949" s="202" t="str">
        <f t="shared" si="1212"/>
        <v>MAIN UNIT</v>
      </c>
      <c r="Q3949" s="22" t="s">
        <v>61</v>
      </c>
      <c r="R3949" s="22" t="s">
        <v>62</v>
      </c>
      <c r="S3949" s="22" t="s">
        <v>49</v>
      </c>
      <c r="T3949" s="22" t="s">
        <v>78</v>
      </c>
      <c r="U3949" s="22" t="s">
        <v>78</v>
      </c>
      <c r="V3949" s="22" t="s">
        <v>3134</v>
      </c>
      <c r="W3949" s="22" t="s">
        <v>64</v>
      </c>
      <c r="X3949" s="104">
        <v>900000</v>
      </c>
      <c r="Y3949" s="195" t="str">
        <f t="shared" si="1189"/>
        <v>1.13</v>
      </c>
      <c r="Z3949" s="196">
        <f t="shared" si="1188"/>
        <v>900000</v>
      </c>
      <c r="AA3949" s="22">
        <v>1.0669999999999999</v>
      </c>
      <c r="AB3949" s="197">
        <f t="shared" si="1200"/>
        <v>849823.00884955749</v>
      </c>
      <c r="AC3949" s="198">
        <f t="shared" si="1204"/>
        <v>101978.76106194689</v>
      </c>
      <c r="AD3949" s="169">
        <v>0.12</v>
      </c>
      <c r="AE3949" s="199">
        <f t="shared" si="1205"/>
        <v>0</v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8"/>
        <v>14766529.81520354</v>
      </c>
      <c r="AJ3949" s="200">
        <f t="shared" si="1199"/>
        <v>1771983.5778244243</v>
      </c>
      <c r="AK3949" s="201">
        <f t="shared" si="1206"/>
        <v>0.11999999999999997</v>
      </c>
      <c r="AL3949" s="24"/>
      <c r="AM3949" s="24"/>
      <c r="AN3949" s="24"/>
      <c r="AO3949" s="24"/>
      <c r="AP3949" s="165" t="str">
        <f t="shared" si="1207"/>
        <v>20255</v>
      </c>
      <c r="AQ3949" s="203" t="str">
        <f t="shared" si="1208"/>
        <v>20255RMB</v>
      </c>
      <c r="AR3949" s="206" t="str">
        <f t="shared" si="1209"/>
        <v>YAMAHA_Mounter</v>
      </c>
      <c r="AS3949" s="22">
        <f t="shared" si="1210"/>
        <v>3</v>
      </c>
      <c r="AT3949" s="24" t="str">
        <f t="shared" si="1211"/>
        <v>0-3 months</v>
      </c>
      <c r="AU3949" s="22" t="s">
        <v>3757</v>
      </c>
    </row>
    <row r="3950" spans="1:47">
      <c r="A3950" s="33" t="str">
        <f t="shared" si="1202"/>
        <v>FY 24/25</v>
      </c>
      <c r="B3950" s="23">
        <v>2025</v>
      </c>
      <c r="C3950" s="23">
        <v>2</v>
      </c>
      <c r="D3950" s="202" t="str">
        <f t="shared" si="1187"/>
        <v>Q4</v>
      </c>
      <c r="E3950" s="33" t="str">
        <f t="shared" si="1201"/>
        <v>FY 24/25</v>
      </c>
      <c r="F3950" s="23">
        <v>2025</v>
      </c>
      <c r="G3950" s="23">
        <v>3</v>
      </c>
      <c r="H3950" s="29"/>
      <c r="I3950" s="204" t="str">
        <f t="shared" si="1203"/>
        <v>Q4</v>
      </c>
      <c r="J3950" s="188" t="s">
        <v>3716</v>
      </c>
      <c r="K3950" s="29" t="s">
        <v>1065</v>
      </c>
      <c r="L3950" s="24" t="s">
        <v>67</v>
      </c>
      <c r="M3950" s="13" t="s">
        <v>60</v>
      </c>
      <c r="N3950" s="22">
        <v>1</v>
      </c>
      <c r="O3950" s="22"/>
      <c r="P3950" s="202" t="str">
        <f t="shared" si="1212"/>
        <v>MAIN UNIT</v>
      </c>
      <c r="Q3950" s="22" t="s">
        <v>61</v>
      </c>
      <c r="R3950" s="22" t="s">
        <v>62</v>
      </c>
      <c r="S3950" s="22" t="s">
        <v>49</v>
      </c>
      <c r="T3950" s="22" t="s">
        <v>78</v>
      </c>
      <c r="U3950" s="22" t="s">
        <v>78</v>
      </c>
      <c r="V3950" s="22" t="s">
        <v>126</v>
      </c>
      <c r="W3950" s="22" t="s">
        <v>64</v>
      </c>
      <c r="X3950" s="104">
        <v>391100</v>
      </c>
      <c r="Y3950" s="195" t="str">
        <f t="shared" si="1189"/>
        <v>1.13</v>
      </c>
      <c r="Z3950" s="196">
        <f t="shared" si="1188"/>
        <v>391100</v>
      </c>
      <c r="AA3950" s="22">
        <v>1.0669999999999999</v>
      </c>
      <c r="AB3950" s="197">
        <f t="shared" si="1200"/>
        <v>369295.30973451328</v>
      </c>
      <c r="AC3950" s="198">
        <f t="shared" si="1204"/>
        <v>44315.437168141594</v>
      </c>
      <c r="AD3950" s="169">
        <v>0.12</v>
      </c>
      <c r="AE3950" s="199">
        <f t="shared" si="1205"/>
        <v>0</v>
      </c>
      <c r="AF3950" s="199" t="str">
        <f>IF(AND(COUNTIFS($J$18:J3950,J3950)=1,AE3950=1),1,"")</f>
        <v/>
      </c>
      <c r="AG3950" s="199">
        <f>IF(C3950="","",IF(AND(COUNTIFS($J$18:J3950,J3950)=1,C3950&lt;&gt;""),1,""))</f>
        <v>1</v>
      </c>
      <c r="AH3950" s="199">
        <f>IF(G3950="","",IF(AND(COUNTIFS($J$18:J3950,J3950)=1,G3950&lt;&gt;""),1,""))</f>
        <v>1</v>
      </c>
      <c r="AI3950" s="200">
        <f t="shared" si="1198"/>
        <v>16976608.654867265</v>
      </c>
      <c r="AJ3950" s="200">
        <f t="shared" si="1199"/>
        <v>2037193.0385840707</v>
      </c>
      <c r="AK3950" s="201">
        <f t="shared" si="1206"/>
        <v>0.11999999999999994</v>
      </c>
      <c r="AL3950" s="24"/>
      <c r="AM3950" s="24"/>
      <c r="AN3950" s="24"/>
      <c r="AO3950" s="24"/>
      <c r="AP3950" s="165" t="str">
        <f t="shared" si="1207"/>
        <v>20253</v>
      </c>
      <c r="AQ3950" s="203" t="str">
        <f t="shared" si="1208"/>
        <v>20253RMB</v>
      </c>
      <c r="AR3950" s="206" t="str">
        <f t="shared" si="1209"/>
        <v>YAMAHA_Mounter</v>
      </c>
      <c r="AS3950" s="22">
        <f t="shared" si="1210"/>
        <v>1</v>
      </c>
      <c r="AT3950" s="24" t="str">
        <f t="shared" si="1211"/>
        <v>0-3 months</v>
      </c>
      <c r="AU3950" s="22" t="s">
        <v>3757</v>
      </c>
    </row>
    <row r="3951" spans="1:47">
      <c r="A3951" s="33" t="str">
        <f t="shared" si="1202"/>
        <v>FY 24/25</v>
      </c>
      <c r="B3951" s="23">
        <v>2025</v>
      </c>
      <c r="C3951" s="23">
        <v>2</v>
      </c>
      <c r="D3951" s="202" t="str">
        <f t="shared" si="1187"/>
        <v>Q4</v>
      </c>
      <c r="E3951" s="33" t="str">
        <f t="shared" si="1201"/>
        <v>FY 24/25</v>
      </c>
      <c r="F3951" s="23">
        <v>2025</v>
      </c>
      <c r="G3951" s="23">
        <v>3</v>
      </c>
      <c r="H3951" s="29"/>
      <c r="I3951" s="204" t="str">
        <f t="shared" si="1203"/>
        <v>Q4</v>
      </c>
      <c r="J3951" s="188" t="s">
        <v>3716</v>
      </c>
      <c r="K3951" s="29" t="s">
        <v>1065</v>
      </c>
      <c r="L3951" s="24" t="s">
        <v>67</v>
      </c>
      <c r="M3951" s="13" t="s">
        <v>60</v>
      </c>
      <c r="N3951" s="22">
        <v>1</v>
      </c>
      <c r="O3951" s="22"/>
      <c r="P3951" s="202" t="str">
        <f t="shared" si="1212"/>
        <v>MAIN UNIT</v>
      </c>
      <c r="Q3951" s="22" t="s">
        <v>61</v>
      </c>
      <c r="R3951" s="22" t="s">
        <v>62</v>
      </c>
      <c r="S3951" s="22" t="s">
        <v>49</v>
      </c>
      <c r="T3951" s="22" t="s">
        <v>78</v>
      </c>
      <c r="U3951" s="22" t="s">
        <v>78</v>
      </c>
      <c r="V3951" s="22" t="s">
        <v>126</v>
      </c>
      <c r="W3951" s="22" t="s">
        <v>64</v>
      </c>
      <c r="X3951" s="104">
        <v>391100</v>
      </c>
      <c r="Y3951" s="195" t="str">
        <f t="shared" si="1189"/>
        <v>1.13</v>
      </c>
      <c r="Z3951" s="196">
        <f t="shared" si="1188"/>
        <v>391100</v>
      </c>
      <c r="AA3951" s="22">
        <v>1.0669999999999999</v>
      </c>
      <c r="AB3951" s="197">
        <f t="shared" si="1200"/>
        <v>369295.30973451328</v>
      </c>
      <c r="AC3951" s="198">
        <f t="shared" si="1204"/>
        <v>44315.437168141594</v>
      </c>
      <c r="AD3951" s="169">
        <v>0.12</v>
      </c>
      <c r="AE3951" s="199">
        <f t="shared" si="1205"/>
        <v>0</v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8"/>
        <v>16976608.654867265</v>
      </c>
      <c r="AJ3951" s="200">
        <f t="shared" si="1199"/>
        <v>2037193.0385840707</v>
      </c>
      <c r="AK3951" s="201">
        <f t="shared" si="1206"/>
        <v>0.11999999999999994</v>
      </c>
      <c r="AL3951" s="24"/>
      <c r="AM3951" s="24"/>
      <c r="AN3951" s="24"/>
      <c r="AO3951" s="24"/>
      <c r="AP3951" s="165" t="str">
        <f t="shared" si="1207"/>
        <v>20253</v>
      </c>
      <c r="AQ3951" s="203" t="str">
        <f t="shared" si="1208"/>
        <v>20253RMB</v>
      </c>
      <c r="AR3951" s="206" t="str">
        <f t="shared" si="1209"/>
        <v>YAMAHA_Mounter</v>
      </c>
      <c r="AS3951" s="22">
        <f t="shared" si="1210"/>
        <v>1</v>
      </c>
      <c r="AT3951" s="24" t="str">
        <f t="shared" si="1211"/>
        <v>0-3 months</v>
      </c>
      <c r="AU3951" s="22" t="s">
        <v>3757</v>
      </c>
    </row>
    <row r="3952" spans="1:47">
      <c r="A3952" s="33" t="str">
        <f t="shared" si="1202"/>
        <v>FY 24/25</v>
      </c>
      <c r="B3952" s="23">
        <v>2025</v>
      </c>
      <c r="C3952" s="23">
        <v>2</v>
      </c>
      <c r="D3952" s="202" t="str">
        <f t="shared" si="1187"/>
        <v>Q4</v>
      </c>
      <c r="E3952" s="33" t="str">
        <f t="shared" si="1201"/>
        <v>FY 24/25</v>
      </c>
      <c r="F3952" s="23">
        <v>2025</v>
      </c>
      <c r="G3952" s="23">
        <v>3</v>
      </c>
      <c r="H3952" s="29"/>
      <c r="I3952" s="204" t="str">
        <f t="shared" si="1203"/>
        <v>Q4</v>
      </c>
      <c r="J3952" s="188" t="s">
        <v>3717</v>
      </c>
      <c r="K3952" s="29" t="s">
        <v>1739</v>
      </c>
      <c r="L3952" s="24" t="s">
        <v>67</v>
      </c>
      <c r="M3952" s="13" t="s">
        <v>60</v>
      </c>
      <c r="N3952" s="22">
        <v>1</v>
      </c>
      <c r="O3952" s="22"/>
      <c r="P3952" s="202" t="str">
        <f t="shared" si="1212"/>
        <v>MAIN UNIT</v>
      </c>
      <c r="Q3952" s="22" t="s">
        <v>61</v>
      </c>
      <c r="R3952" s="22" t="s">
        <v>62</v>
      </c>
      <c r="S3952" s="22" t="s">
        <v>49</v>
      </c>
      <c r="T3952" s="22" t="s">
        <v>78</v>
      </c>
      <c r="U3952" s="22" t="s">
        <v>1071</v>
      </c>
      <c r="V3952" s="22" t="s">
        <v>1407</v>
      </c>
      <c r="W3952" s="22" t="s">
        <v>64</v>
      </c>
      <c r="X3952" s="104">
        <v>370000</v>
      </c>
      <c r="Y3952" s="195" t="str">
        <f t="shared" si="1189"/>
        <v>1.13</v>
      </c>
      <c r="Z3952" s="196">
        <f t="shared" si="1188"/>
        <v>370000</v>
      </c>
      <c r="AA3952" s="22">
        <v>1.0669999999999999</v>
      </c>
      <c r="AB3952" s="197">
        <f t="shared" si="1200"/>
        <v>349371.68141592923</v>
      </c>
      <c r="AC3952" s="198">
        <f t="shared" si="1204"/>
        <v>41924.601769911504</v>
      </c>
      <c r="AD3952" s="169">
        <v>0.12</v>
      </c>
      <c r="AE3952" s="199">
        <f t="shared" si="1205"/>
        <v>0</v>
      </c>
      <c r="AF3952" s="199" t="str">
        <f>IF(AND(COUNTIFS($J$18:J3952,J3952)=1,AE3952=1),1,"")</f>
        <v/>
      </c>
      <c r="AG3952" s="199">
        <f>IF(C3952="","",IF(AND(COUNTIFS($J$18:J3952,J3952)=1,C3952&lt;&gt;""),1,""))</f>
        <v>1</v>
      </c>
      <c r="AH3952" s="199">
        <f>IF(G3952="","",IF(AND(COUNTIFS($J$18:J3952,J3952)=1,G3952&lt;&gt;""),1,""))</f>
        <v>1</v>
      </c>
      <c r="AI3952" s="200">
        <f t="shared" si="1198"/>
        <v>16976608.654867265</v>
      </c>
      <c r="AJ3952" s="200">
        <f t="shared" si="1199"/>
        <v>2037193.0385840707</v>
      </c>
      <c r="AK3952" s="201">
        <f t="shared" si="1206"/>
        <v>0.11999999999999994</v>
      </c>
      <c r="AL3952" s="24"/>
      <c r="AM3952" s="24"/>
      <c r="AN3952" s="24"/>
      <c r="AO3952" s="24"/>
      <c r="AP3952" s="165" t="str">
        <f t="shared" si="1207"/>
        <v>20253</v>
      </c>
      <c r="AQ3952" s="203" t="str">
        <f t="shared" si="1208"/>
        <v>20253RMB</v>
      </c>
      <c r="AR3952" s="206" t="str">
        <f t="shared" si="1209"/>
        <v>YAMAHA_Mounter</v>
      </c>
      <c r="AS3952" s="22">
        <f t="shared" si="1210"/>
        <v>1</v>
      </c>
      <c r="AT3952" s="24" t="str">
        <f t="shared" si="1211"/>
        <v>0-3 months</v>
      </c>
      <c r="AU3952" s="22" t="s">
        <v>3757</v>
      </c>
    </row>
    <row r="3953" spans="1:47">
      <c r="A3953" s="33" t="str">
        <f t="shared" si="1202"/>
        <v>FY 24/25</v>
      </c>
      <c r="B3953" s="23">
        <v>2025</v>
      </c>
      <c r="C3953" s="23">
        <v>2</v>
      </c>
      <c r="D3953" s="202" t="str">
        <f t="shared" si="1187"/>
        <v>Q4</v>
      </c>
      <c r="E3953" s="33" t="str">
        <f t="shared" si="1201"/>
        <v>FY 24/25</v>
      </c>
      <c r="F3953" s="23">
        <v>2025</v>
      </c>
      <c r="G3953" s="23">
        <v>3</v>
      </c>
      <c r="H3953" s="29"/>
      <c r="I3953" s="204" t="str">
        <f t="shared" si="1203"/>
        <v>Q4</v>
      </c>
      <c r="J3953" s="188" t="s">
        <v>3717</v>
      </c>
      <c r="K3953" s="29" t="s">
        <v>1739</v>
      </c>
      <c r="L3953" s="24" t="s">
        <v>67</v>
      </c>
      <c r="M3953" s="13" t="s">
        <v>60</v>
      </c>
      <c r="N3953" s="22">
        <v>1</v>
      </c>
      <c r="O3953" s="22"/>
      <c r="P3953" s="202" t="str">
        <f t="shared" si="1212"/>
        <v>MAIN UNIT</v>
      </c>
      <c r="Q3953" s="22" t="s">
        <v>61</v>
      </c>
      <c r="R3953" s="22" t="s">
        <v>62</v>
      </c>
      <c r="S3953" s="22" t="s">
        <v>49</v>
      </c>
      <c r="T3953" s="22" t="s">
        <v>78</v>
      </c>
      <c r="U3953" s="22" t="s">
        <v>1071</v>
      </c>
      <c r="V3953" s="22" t="s">
        <v>1407</v>
      </c>
      <c r="W3953" s="22" t="s">
        <v>64</v>
      </c>
      <c r="X3953" s="104">
        <v>370000</v>
      </c>
      <c r="Y3953" s="195" t="str">
        <f t="shared" si="1189"/>
        <v>1.13</v>
      </c>
      <c r="Z3953" s="196">
        <f t="shared" si="1188"/>
        <v>370000</v>
      </c>
      <c r="AA3953" s="22">
        <v>1.0669999999999999</v>
      </c>
      <c r="AB3953" s="197">
        <f t="shared" si="1200"/>
        <v>349371.68141592923</v>
      </c>
      <c r="AC3953" s="198">
        <f t="shared" si="1204"/>
        <v>41924.601769911504</v>
      </c>
      <c r="AD3953" s="169">
        <v>0.12</v>
      </c>
      <c r="AE3953" s="199">
        <f t="shared" si="1205"/>
        <v>0</v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8"/>
        <v>16976608.654867265</v>
      </c>
      <c r="AJ3953" s="200">
        <f t="shared" si="1199"/>
        <v>2037193.0385840707</v>
      </c>
      <c r="AK3953" s="201">
        <f t="shared" si="1206"/>
        <v>0.11999999999999994</v>
      </c>
      <c r="AL3953" s="24"/>
      <c r="AM3953" s="24"/>
      <c r="AN3953" s="24"/>
      <c r="AO3953" s="24"/>
      <c r="AP3953" s="165" t="str">
        <f t="shared" si="1207"/>
        <v>20253</v>
      </c>
      <c r="AQ3953" s="203" t="str">
        <f t="shared" si="1208"/>
        <v>20253RMB</v>
      </c>
      <c r="AR3953" s="206" t="str">
        <f t="shared" si="1209"/>
        <v>YAMAHA_Mounter</v>
      </c>
      <c r="AS3953" s="22">
        <f t="shared" si="1210"/>
        <v>1</v>
      </c>
      <c r="AT3953" s="24" t="str">
        <f t="shared" si="1211"/>
        <v>0-3 months</v>
      </c>
      <c r="AU3953" s="22" t="s">
        <v>3757</v>
      </c>
    </row>
    <row r="3954" spans="1:47">
      <c r="A3954" s="33" t="str">
        <f t="shared" si="1202"/>
        <v>FY 24/25</v>
      </c>
      <c r="B3954" s="23">
        <v>2025</v>
      </c>
      <c r="C3954" s="23">
        <v>2</v>
      </c>
      <c r="D3954" s="202" t="str">
        <f t="shared" ref="D3954:D3976" si="1213">IF(B3954="","",IF(AND(C3954&gt;=10,C3954&lt;=12),"Q3",IF(AND(C3954&gt;=1,C3954&lt;=3),"Q4",IF(AND(C3954&gt;=7,C3954&lt;=9),"Q2",IF(AND(C3954&gt;=4,C3954&lt;=6),"Q1")))))</f>
        <v>Q4</v>
      </c>
      <c r="E3954" s="33" t="str">
        <f t="shared" si="1201"/>
        <v>FY 25/26</v>
      </c>
      <c r="F3954" s="23">
        <v>2025</v>
      </c>
      <c r="G3954" s="23">
        <v>4</v>
      </c>
      <c r="H3954" s="29"/>
      <c r="I3954" s="204" t="str">
        <f t="shared" si="1203"/>
        <v>Q1</v>
      </c>
      <c r="J3954" s="188" t="s">
        <v>3719</v>
      </c>
      <c r="K3954" s="29" t="s">
        <v>3720</v>
      </c>
      <c r="L3954" s="24" t="s">
        <v>67</v>
      </c>
      <c r="M3954" s="13" t="s">
        <v>60</v>
      </c>
      <c r="N3954" s="22">
        <v>1</v>
      </c>
      <c r="O3954" s="22"/>
      <c r="P3954" s="202" t="str">
        <f t="shared" si="1212"/>
        <v>MAIN UNIT</v>
      </c>
      <c r="Q3954" s="22" t="s">
        <v>68</v>
      </c>
      <c r="R3954" s="22" t="s">
        <v>62</v>
      </c>
      <c r="S3954" s="22" t="s">
        <v>49</v>
      </c>
      <c r="T3954" s="22" t="s">
        <v>78</v>
      </c>
      <c r="U3954" s="22" t="s">
        <v>78</v>
      </c>
      <c r="V3954" s="22" t="s">
        <v>3095</v>
      </c>
      <c r="W3954" s="22" t="s">
        <v>109</v>
      </c>
      <c r="X3954" s="104">
        <v>8180000</v>
      </c>
      <c r="Y3954" s="195" t="str">
        <f t="shared" si="1189"/>
        <v>1</v>
      </c>
      <c r="Z3954" s="196">
        <f t="shared" ref="Z3954:Z3994" si="1214">IF(X3954="","",X3954*MAX(O3954,N3954))</f>
        <v>8180000</v>
      </c>
      <c r="AA3954" s="22">
        <v>5.2999999999999999E-2</v>
      </c>
      <c r="AB3954" s="197">
        <f t="shared" si="1200"/>
        <v>433540</v>
      </c>
      <c r="AC3954" s="198">
        <f t="shared" si="1204"/>
        <v>52024.799999999996</v>
      </c>
      <c r="AD3954" s="169">
        <v>0.12</v>
      </c>
      <c r="AE3954" s="199">
        <f t="shared" si="1205"/>
        <v>1</v>
      </c>
      <c r="AF3954" s="199">
        <f>IF(AND(COUNTIFS($J$18:J3954,J3954)=1,AE3954=1),1,"")</f>
        <v>1</v>
      </c>
      <c r="AG3954" s="199">
        <f>IF(C3954="","",IF(AND(COUNTIFS($J$18:J3954,J3954)=1,C3954&lt;&gt;""),1,""))</f>
        <v>1</v>
      </c>
      <c r="AH3954" s="199">
        <f>IF(G3954="","",IF(AND(COUNTIFS($J$18:J3954,J3954)=1,G3954&lt;&gt;""),1,""))</f>
        <v>1</v>
      </c>
      <c r="AI3954" s="200">
        <f t="shared" si="1198"/>
        <v>30253303.159292053</v>
      </c>
      <c r="AJ3954" s="200">
        <f t="shared" si="1199"/>
        <v>3630396.3791150413</v>
      </c>
      <c r="AK3954" s="201">
        <f t="shared" si="1206"/>
        <v>0.11999999999999983</v>
      </c>
      <c r="AL3954" s="24"/>
      <c r="AM3954" s="24"/>
      <c r="AN3954" s="24"/>
      <c r="AO3954" s="24"/>
      <c r="AP3954" s="165" t="str">
        <f t="shared" si="1207"/>
        <v>20254</v>
      </c>
      <c r="AQ3954" s="203" t="str">
        <f t="shared" si="1208"/>
        <v>20254JPY</v>
      </c>
      <c r="AR3954" s="206" t="str">
        <f t="shared" si="1209"/>
        <v>YAMAHA_Mounter</v>
      </c>
      <c r="AS3954" s="22">
        <f t="shared" si="1210"/>
        <v>2</v>
      </c>
      <c r="AT3954" s="24" t="str">
        <f t="shared" si="1211"/>
        <v>0-3 months</v>
      </c>
      <c r="AU3954" s="22" t="s">
        <v>3751</v>
      </c>
    </row>
    <row r="3955" spans="1:47">
      <c r="A3955" s="33" t="str">
        <f t="shared" si="1202"/>
        <v>FY 24/25</v>
      </c>
      <c r="B3955" s="23">
        <v>2025</v>
      </c>
      <c r="C3955" s="23">
        <v>2</v>
      </c>
      <c r="D3955" s="202" t="str">
        <f t="shared" si="1213"/>
        <v>Q4</v>
      </c>
      <c r="E3955" s="33" t="str">
        <f t="shared" si="1201"/>
        <v>FY 24/25</v>
      </c>
      <c r="F3955" s="23">
        <v>2025</v>
      </c>
      <c r="G3955" s="23">
        <v>3</v>
      </c>
      <c r="H3955" s="29"/>
      <c r="I3955" s="204" t="str">
        <f t="shared" si="1203"/>
        <v>Q4</v>
      </c>
      <c r="J3955" s="188" t="s">
        <v>3718</v>
      </c>
      <c r="K3955" s="29" t="s">
        <v>712</v>
      </c>
      <c r="L3955" s="24" t="s">
        <v>67</v>
      </c>
      <c r="M3955" s="13" t="s">
        <v>60</v>
      </c>
      <c r="N3955" s="22">
        <v>1</v>
      </c>
      <c r="O3955" s="22"/>
      <c r="P3955" s="202" t="str">
        <f t="shared" si="1212"/>
        <v>MAIN UNIT</v>
      </c>
      <c r="Q3955" s="22" t="s">
        <v>61</v>
      </c>
      <c r="R3955" s="22" t="s">
        <v>62</v>
      </c>
      <c r="S3955" s="22" t="s">
        <v>49</v>
      </c>
      <c r="T3955" s="22" t="s">
        <v>78</v>
      </c>
      <c r="U3955" s="22" t="s">
        <v>120</v>
      </c>
      <c r="V3955" s="22" t="s">
        <v>112</v>
      </c>
      <c r="W3955" s="22" t="s">
        <v>64</v>
      </c>
      <c r="X3955" s="104">
        <v>453250</v>
      </c>
      <c r="Y3955" s="195" t="str">
        <f t="shared" si="1189"/>
        <v>1.13</v>
      </c>
      <c r="Z3955" s="196">
        <f t="shared" si="1214"/>
        <v>453250</v>
      </c>
      <c r="AA3955" s="22">
        <v>1.0669999999999999</v>
      </c>
      <c r="AB3955" s="197">
        <f t="shared" si="1200"/>
        <v>427980.30973451328</v>
      </c>
      <c r="AC3955" s="198">
        <f t="shared" si="1204"/>
        <v>51357.637168141591</v>
      </c>
      <c r="AD3955" s="169">
        <v>0.12</v>
      </c>
      <c r="AE3955" s="199">
        <f t="shared" si="1205"/>
        <v>0</v>
      </c>
      <c r="AF3955" s="199" t="str">
        <f>IF(AND(COUNTIFS($J$18:J3955,J3955)=1,AE3955=1),1,"")</f>
        <v/>
      </c>
      <c r="AG3955" s="199">
        <f>IF(C3955="","",IF(AND(COUNTIFS($J$18:J3955,J3955)=1,C3955&lt;&gt;""),1,""))</f>
        <v>1</v>
      </c>
      <c r="AH3955" s="199">
        <f>IF(G3955="","",IF(AND(COUNTIFS($J$18:J3955,J3955)=1,G3955&lt;&gt;""),1,""))</f>
        <v>1</v>
      </c>
      <c r="AI3955" s="200">
        <f t="shared" si="1198"/>
        <v>16976608.654867265</v>
      </c>
      <c r="AJ3955" s="200">
        <f t="shared" si="1199"/>
        <v>2037193.0385840707</v>
      </c>
      <c r="AK3955" s="201">
        <f t="shared" si="1206"/>
        <v>0.11999999999999994</v>
      </c>
      <c r="AL3955" s="24"/>
      <c r="AM3955" s="24"/>
      <c r="AN3955" s="24"/>
      <c r="AO3955" s="24"/>
      <c r="AP3955" s="165" t="str">
        <f t="shared" si="1207"/>
        <v>20253</v>
      </c>
      <c r="AQ3955" s="203" t="str">
        <f t="shared" si="1208"/>
        <v>20253RMB</v>
      </c>
      <c r="AR3955" s="206" t="str">
        <f t="shared" si="1209"/>
        <v>YAMAHA_Mounter</v>
      </c>
      <c r="AS3955" s="22">
        <f t="shared" si="1210"/>
        <v>1</v>
      </c>
      <c r="AT3955" s="24" t="str">
        <f t="shared" si="1211"/>
        <v>0-3 months</v>
      </c>
      <c r="AU3955" s="22" t="s">
        <v>3757</v>
      </c>
    </row>
    <row r="3956" spans="1:47">
      <c r="A3956" s="33" t="str">
        <f t="shared" si="1202"/>
        <v>FY 24/25</v>
      </c>
      <c r="B3956" s="23">
        <v>2025</v>
      </c>
      <c r="C3956" s="23">
        <v>2</v>
      </c>
      <c r="D3956" s="202" t="str">
        <f t="shared" si="1213"/>
        <v>Q4</v>
      </c>
      <c r="E3956" s="33" t="str">
        <f t="shared" si="1201"/>
        <v>FY 24/25</v>
      </c>
      <c r="F3956" s="23">
        <v>2025</v>
      </c>
      <c r="G3956" s="23">
        <v>3</v>
      </c>
      <c r="H3956" s="29"/>
      <c r="I3956" s="204" t="str">
        <f t="shared" si="1203"/>
        <v>Q4</v>
      </c>
      <c r="J3956" s="188" t="s">
        <v>3718</v>
      </c>
      <c r="K3956" s="29" t="s">
        <v>712</v>
      </c>
      <c r="L3956" s="24" t="s">
        <v>67</v>
      </c>
      <c r="M3956" s="13" t="s">
        <v>60</v>
      </c>
      <c r="N3956" s="22">
        <v>1</v>
      </c>
      <c r="O3956" s="22"/>
      <c r="P3956" s="202" t="str">
        <f t="shared" si="1212"/>
        <v>MAIN UNIT</v>
      </c>
      <c r="Q3956" s="22" t="s">
        <v>61</v>
      </c>
      <c r="R3956" s="22" t="s">
        <v>62</v>
      </c>
      <c r="S3956" s="22" t="s">
        <v>49</v>
      </c>
      <c r="T3956" s="22" t="s">
        <v>78</v>
      </c>
      <c r="U3956" s="22" t="s">
        <v>120</v>
      </c>
      <c r="V3956" s="22" t="s">
        <v>112</v>
      </c>
      <c r="W3956" s="22" t="s">
        <v>64</v>
      </c>
      <c r="X3956" s="104">
        <v>453250</v>
      </c>
      <c r="Y3956" s="195" t="str">
        <f t="shared" ref="Y3956:Y3994" si="1215">IF(W3956="","",IF(W3956="RMB","1.13", "1"))</f>
        <v>1.13</v>
      </c>
      <c r="Z3956" s="196">
        <f t="shared" si="1214"/>
        <v>453250</v>
      </c>
      <c r="AA3956" s="22">
        <v>1.0669999999999999</v>
      </c>
      <c r="AB3956" s="197">
        <f t="shared" si="1200"/>
        <v>427980.30973451328</v>
      </c>
      <c r="AC3956" s="198">
        <f t="shared" si="1204"/>
        <v>51357.637168141591</v>
      </c>
      <c r="AD3956" s="169">
        <v>0.12</v>
      </c>
      <c r="AE3956" s="199">
        <f t="shared" si="1205"/>
        <v>0</v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8"/>
        <v>16976608.654867265</v>
      </c>
      <c r="AJ3956" s="200">
        <f t="shared" si="1199"/>
        <v>2037193.0385840707</v>
      </c>
      <c r="AK3956" s="201">
        <f t="shared" si="1206"/>
        <v>0.11999999999999994</v>
      </c>
      <c r="AL3956" s="24"/>
      <c r="AM3956" s="24"/>
      <c r="AN3956" s="24"/>
      <c r="AO3956" s="24"/>
      <c r="AP3956" s="165" t="str">
        <f t="shared" si="1207"/>
        <v>20253</v>
      </c>
      <c r="AQ3956" s="203" t="str">
        <f t="shared" si="1208"/>
        <v>20253RMB</v>
      </c>
      <c r="AR3956" s="206" t="str">
        <f t="shared" si="1209"/>
        <v>YAMAHA_Mounter</v>
      </c>
      <c r="AS3956" s="22">
        <f t="shared" si="1210"/>
        <v>1</v>
      </c>
      <c r="AT3956" s="24" t="str">
        <f t="shared" si="1211"/>
        <v>0-3 months</v>
      </c>
      <c r="AU3956" s="22" t="s">
        <v>3757</v>
      </c>
    </row>
    <row r="3957" spans="1:47">
      <c r="A3957" s="33" t="str">
        <f t="shared" si="1202"/>
        <v>FY 24/25</v>
      </c>
      <c r="B3957" s="23">
        <v>2025</v>
      </c>
      <c r="C3957" s="23">
        <v>2</v>
      </c>
      <c r="D3957" s="202" t="str">
        <f t="shared" si="1213"/>
        <v>Q4</v>
      </c>
      <c r="E3957" s="33" t="str">
        <f t="shared" si="1201"/>
        <v>FY 24/25</v>
      </c>
      <c r="F3957" s="23">
        <v>2025</v>
      </c>
      <c r="G3957" s="23">
        <v>3</v>
      </c>
      <c r="H3957" s="29"/>
      <c r="I3957" s="204" t="str">
        <f t="shared" si="1203"/>
        <v>Q4</v>
      </c>
      <c r="J3957" s="188" t="s">
        <v>3721</v>
      </c>
      <c r="K3957" s="164" t="s">
        <v>3724</v>
      </c>
      <c r="L3957" s="24" t="s">
        <v>92</v>
      </c>
      <c r="M3957" s="13" t="s">
        <v>60</v>
      </c>
      <c r="N3957" s="22">
        <v>1</v>
      </c>
      <c r="O3957" s="22"/>
      <c r="P3957" s="202" t="str">
        <f t="shared" si="1212"/>
        <v>MAIN UNIT</v>
      </c>
      <c r="Q3957" s="22" t="s">
        <v>61</v>
      </c>
      <c r="R3957" s="22" t="s">
        <v>62</v>
      </c>
      <c r="S3957" s="22" t="s">
        <v>50</v>
      </c>
      <c r="T3957" s="22" t="s">
        <v>88</v>
      </c>
      <c r="U3957" s="22" t="s">
        <v>70</v>
      </c>
      <c r="V3957" s="22" t="s">
        <v>1400</v>
      </c>
      <c r="W3957" s="22" t="s">
        <v>64</v>
      </c>
      <c r="X3957" s="104">
        <v>650000</v>
      </c>
      <c r="Y3957" s="195" t="str">
        <f t="shared" si="1215"/>
        <v>1.13</v>
      </c>
      <c r="Z3957" s="196">
        <f t="shared" si="1214"/>
        <v>650000</v>
      </c>
      <c r="AA3957" s="22">
        <v>1.0669999999999999</v>
      </c>
      <c r="AB3957" s="197">
        <f t="shared" si="1200"/>
        <v>613761.06194690266</v>
      </c>
      <c r="AC3957" s="198">
        <f t="shared" si="1204"/>
        <v>73651.327433628321</v>
      </c>
      <c r="AD3957" s="169">
        <v>0.12</v>
      </c>
      <c r="AE3957" s="199">
        <f t="shared" si="1205"/>
        <v>0</v>
      </c>
      <c r="AF3957" s="199" t="str">
        <f>IF(AND(COUNTIFS($J$18:J3957,J3957)=1,AE3957=1),1,"")</f>
        <v/>
      </c>
      <c r="AG3957" s="199">
        <f>IF(C3957="","",IF(AND(COUNTIFS($J$18:J3957,J3957)=1,C3957&lt;&gt;""),1,""))</f>
        <v>1</v>
      </c>
      <c r="AH3957" s="199">
        <f>IF(G3957="","",IF(AND(COUNTIFS($J$18:J3957,J3957)=1,G3957&lt;&gt;""),1,""))</f>
        <v>1</v>
      </c>
      <c r="AI3957" s="200">
        <f t="shared" si="1198"/>
        <v>16976608.654867265</v>
      </c>
      <c r="AJ3957" s="200">
        <f t="shared" si="1199"/>
        <v>2037193.0385840707</v>
      </c>
      <c r="AK3957" s="201">
        <f t="shared" si="1206"/>
        <v>0.11999999999999994</v>
      </c>
      <c r="AL3957" s="24"/>
      <c r="AM3957" s="24"/>
      <c r="AN3957" s="24"/>
      <c r="AO3957" s="24"/>
      <c r="AP3957" s="165" t="str">
        <f t="shared" si="1207"/>
        <v>20253</v>
      </c>
      <c r="AQ3957" s="203" t="str">
        <f t="shared" si="1208"/>
        <v>20253RMB</v>
      </c>
      <c r="AR3957" s="206" t="str">
        <f t="shared" si="1209"/>
        <v>YAMAHA_Mounter</v>
      </c>
      <c r="AS3957" s="22">
        <f t="shared" si="1210"/>
        <v>1</v>
      </c>
      <c r="AT3957" s="24" t="str">
        <f t="shared" si="1211"/>
        <v>0-3 months</v>
      </c>
      <c r="AU3957" s="22" t="s">
        <v>3240</v>
      </c>
    </row>
    <row r="3958" spans="1:47">
      <c r="A3958" s="33" t="str">
        <f t="shared" si="1202"/>
        <v>FY 24/25</v>
      </c>
      <c r="B3958" s="23">
        <v>2025</v>
      </c>
      <c r="C3958" s="23">
        <v>2</v>
      </c>
      <c r="D3958" s="202" t="str">
        <f t="shared" si="1213"/>
        <v>Q4</v>
      </c>
      <c r="E3958" s="33" t="str">
        <f t="shared" si="1201"/>
        <v>FY 24/25</v>
      </c>
      <c r="F3958" s="23">
        <v>2025</v>
      </c>
      <c r="G3958" s="23">
        <v>3</v>
      </c>
      <c r="H3958" s="29"/>
      <c r="I3958" s="204" t="str">
        <f t="shared" si="1203"/>
        <v>Q4</v>
      </c>
      <c r="J3958" s="188" t="s">
        <v>3721</v>
      </c>
      <c r="K3958" s="164" t="s">
        <v>3724</v>
      </c>
      <c r="L3958" s="24" t="s">
        <v>67</v>
      </c>
      <c r="M3958" s="13" t="s">
        <v>60</v>
      </c>
      <c r="N3958" s="22">
        <v>1</v>
      </c>
      <c r="O3958" s="22"/>
      <c r="P3958" s="202" t="str">
        <f t="shared" si="1212"/>
        <v>MAIN UNIT</v>
      </c>
      <c r="Q3958" s="22" t="s">
        <v>61</v>
      </c>
      <c r="R3958" s="22" t="s">
        <v>62</v>
      </c>
      <c r="S3958" s="22" t="s">
        <v>50</v>
      </c>
      <c r="T3958" s="22" t="s">
        <v>88</v>
      </c>
      <c r="U3958" s="22" t="s">
        <v>70</v>
      </c>
      <c r="V3958" s="22" t="s">
        <v>1400</v>
      </c>
      <c r="W3958" s="22" t="s">
        <v>64</v>
      </c>
      <c r="X3958" s="104">
        <v>389000</v>
      </c>
      <c r="Y3958" s="195" t="str">
        <f t="shared" si="1215"/>
        <v>1.13</v>
      </c>
      <c r="Z3958" s="196">
        <f t="shared" si="1214"/>
        <v>389000</v>
      </c>
      <c r="AA3958" s="22">
        <v>1.0669999999999999</v>
      </c>
      <c r="AB3958" s="197">
        <f t="shared" si="1200"/>
        <v>367312.38938053098</v>
      </c>
      <c r="AC3958" s="198">
        <f t="shared" si="1204"/>
        <v>44077.486725663715</v>
      </c>
      <c r="AD3958" s="169">
        <v>0.12</v>
      </c>
      <c r="AE3958" s="199">
        <f t="shared" si="1205"/>
        <v>0</v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8"/>
        <v>16976608.654867265</v>
      </c>
      <c r="AJ3958" s="200">
        <f t="shared" si="1199"/>
        <v>2037193.0385840707</v>
      </c>
      <c r="AK3958" s="201">
        <f t="shared" si="1206"/>
        <v>0.11999999999999994</v>
      </c>
      <c r="AL3958" s="24"/>
      <c r="AM3958" s="24"/>
      <c r="AN3958" s="24"/>
      <c r="AO3958" s="24"/>
      <c r="AP3958" s="165" t="str">
        <f t="shared" si="1207"/>
        <v>20253</v>
      </c>
      <c r="AQ3958" s="203" t="str">
        <f t="shared" si="1208"/>
        <v>20253RMB</v>
      </c>
      <c r="AR3958" s="206" t="str">
        <f t="shared" si="1209"/>
        <v>YAMAHA_Mounter</v>
      </c>
      <c r="AS3958" s="22">
        <f t="shared" si="1210"/>
        <v>1</v>
      </c>
      <c r="AT3958" s="24" t="str">
        <f t="shared" si="1211"/>
        <v>0-3 months</v>
      </c>
      <c r="AU3958" s="22" t="s">
        <v>3240</v>
      </c>
    </row>
    <row r="3959" spans="1:47" ht="26.4">
      <c r="A3959" s="33" t="str">
        <f t="shared" si="1202"/>
        <v>FY 24/25</v>
      </c>
      <c r="B3959" s="23">
        <v>2025</v>
      </c>
      <c r="C3959" s="23">
        <v>2</v>
      </c>
      <c r="D3959" s="202" t="str">
        <f t="shared" si="1213"/>
        <v>Q4</v>
      </c>
      <c r="E3959" s="33" t="str">
        <f t="shared" si="1201"/>
        <v>FY 24/25</v>
      </c>
      <c r="F3959" s="23">
        <v>2025</v>
      </c>
      <c r="G3959" s="23">
        <v>3</v>
      </c>
      <c r="H3959" s="29"/>
      <c r="I3959" s="204" t="str">
        <f t="shared" si="1203"/>
        <v>Q4</v>
      </c>
      <c r="J3959" s="188" t="s">
        <v>3721</v>
      </c>
      <c r="K3959" s="164" t="s">
        <v>3724</v>
      </c>
      <c r="L3959" s="24" t="s">
        <v>516</v>
      </c>
      <c r="M3959" s="13" t="s">
        <v>60</v>
      </c>
      <c r="N3959" s="22"/>
      <c r="O3959" s="22">
        <v>65</v>
      </c>
      <c r="P3959" s="202" t="str">
        <f t="shared" si="1212"/>
        <v>SERVICE/ PARTS</v>
      </c>
      <c r="Q3959" s="22" t="s">
        <v>61</v>
      </c>
      <c r="R3959" s="22" t="s">
        <v>62</v>
      </c>
      <c r="S3959" s="22" t="s">
        <v>50</v>
      </c>
      <c r="T3959" s="22" t="s">
        <v>88</v>
      </c>
      <c r="U3959" s="22" t="s">
        <v>70</v>
      </c>
      <c r="V3959" s="22" t="s">
        <v>1400</v>
      </c>
      <c r="W3959" s="22" t="s">
        <v>64</v>
      </c>
      <c r="X3959" s="104">
        <v>2476.9230769230771</v>
      </c>
      <c r="Y3959" s="195" t="str">
        <f t="shared" si="1215"/>
        <v>1.13</v>
      </c>
      <c r="Z3959" s="196">
        <f t="shared" si="1214"/>
        <v>161000</v>
      </c>
      <c r="AA3959" s="22">
        <v>1.0669999999999999</v>
      </c>
      <c r="AB3959" s="197">
        <f>IF(AND(R3959&lt;&gt;"C66",R3959&lt;&gt;""),Z3959/Y3959*AA3959,"")</f>
        <v>152023.89380530975</v>
      </c>
      <c r="AC3959" s="198">
        <f t="shared" si="1204"/>
        <v>18242.867256637168</v>
      </c>
      <c r="AD3959" s="169">
        <v>0.12</v>
      </c>
      <c r="AE3959" s="199">
        <f t="shared" si="1205"/>
        <v>0</v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8"/>
        <v>16976608.654867265</v>
      </c>
      <c r="AJ3959" s="200">
        <f t="shared" si="1199"/>
        <v>2037193.0385840707</v>
      </c>
      <c r="AK3959" s="201">
        <f t="shared" si="1206"/>
        <v>0.11999999999999994</v>
      </c>
      <c r="AL3959" s="24"/>
      <c r="AM3959" s="24"/>
      <c r="AN3959" s="24"/>
      <c r="AO3959" s="24"/>
      <c r="AP3959" s="165" t="str">
        <f t="shared" si="1207"/>
        <v>20253</v>
      </c>
      <c r="AQ3959" s="203" t="str">
        <f t="shared" si="1208"/>
        <v>20253RMB</v>
      </c>
      <c r="AR3959" s="206" t="str">
        <f t="shared" si="1209"/>
        <v>YAMAHA_Mounter</v>
      </c>
      <c r="AS3959" s="22">
        <f t="shared" si="1210"/>
        <v>1</v>
      </c>
      <c r="AT3959" s="24" t="str">
        <f t="shared" si="1211"/>
        <v>0-3 months</v>
      </c>
      <c r="AU3959" s="22" t="s">
        <v>3240</v>
      </c>
    </row>
    <row r="3960" spans="1:47">
      <c r="A3960" s="33" t="str">
        <f t="shared" si="1202"/>
        <v>FY 24/25</v>
      </c>
      <c r="B3960" s="23">
        <v>2025</v>
      </c>
      <c r="C3960" s="23">
        <v>2</v>
      </c>
      <c r="D3960" s="202" t="str">
        <f t="shared" si="1213"/>
        <v>Q4</v>
      </c>
      <c r="E3960" s="33" t="str">
        <f t="shared" si="1201"/>
        <v>FY 25/26</v>
      </c>
      <c r="F3960" s="23">
        <v>2025</v>
      </c>
      <c r="G3960" s="23">
        <v>5</v>
      </c>
      <c r="H3960" s="29"/>
      <c r="I3960" s="204" t="str">
        <f t="shared" si="1203"/>
        <v>Q1</v>
      </c>
      <c r="J3960" s="188" t="s">
        <v>3722</v>
      </c>
      <c r="K3960" s="164" t="s">
        <v>3725</v>
      </c>
      <c r="L3960" s="24" t="s">
        <v>3723</v>
      </c>
      <c r="M3960" s="13" t="s">
        <v>60</v>
      </c>
      <c r="N3960" s="22">
        <v>1</v>
      </c>
      <c r="O3960" s="22"/>
      <c r="P3960" s="202" t="str">
        <f t="shared" si="1212"/>
        <v>MAIN UNIT</v>
      </c>
      <c r="Q3960" s="22" t="s">
        <v>61</v>
      </c>
      <c r="R3960" s="22" t="s">
        <v>62</v>
      </c>
      <c r="S3960" s="22" t="s">
        <v>50</v>
      </c>
      <c r="T3960" s="22" t="s">
        <v>88</v>
      </c>
      <c r="U3960" s="22" t="s">
        <v>70</v>
      </c>
      <c r="V3960" s="22" t="s">
        <v>1010</v>
      </c>
      <c r="W3960" s="22" t="s">
        <v>64</v>
      </c>
      <c r="X3960" s="104">
        <v>750000</v>
      </c>
      <c r="Y3960" s="195" t="str">
        <f t="shared" si="1215"/>
        <v>1.13</v>
      </c>
      <c r="Z3960" s="196">
        <f t="shared" si="1214"/>
        <v>750000</v>
      </c>
      <c r="AA3960" s="22">
        <v>1.0669999999999999</v>
      </c>
      <c r="AB3960" s="197">
        <f t="shared" si="1200"/>
        <v>708185.84070796473</v>
      </c>
      <c r="AC3960" s="198">
        <f t="shared" si="1204"/>
        <v>84982.300884955766</v>
      </c>
      <c r="AD3960" s="169">
        <v>0.12</v>
      </c>
      <c r="AE3960" s="199">
        <f t="shared" si="1205"/>
        <v>0</v>
      </c>
      <c r="AF3960" s="199" t="str">
        <f>IF(AND(COUNTIFS($J$18:J3960,J3960)=1,AE3960=1),1,"")</f>
        <v/>
      </c>
      <c r="AG3960" s="199">
        <f>IF(C3960="","",IF(AND(COUNTIFS($J$18:J3960,J3960)=1,C3960&lt;&gt;""),1,""))</f>
        <v>1</v>
      </c>
      <c r="AH3960" s="199">
        <f>IF(G3960="","",IF(AND(COUNTIFS($J$18:J3960,J3960)=1,G3960&lt;&gt;""),1,""))</f>
        <v>1</v>
      </c>
      <c r="AI3960" s="200">
        <f t="shared" si="1198"/>
        <v>14766529.81520354</v>
      </c>
      <c r="AJ3960" s="200">
        <f t="shared" si="1199"/>
        <v>1771983.5778244243</v>
      </c>
      <c r="AK3960" s="201">
        <f t="shared" si="1206"/>
        <v>0.11999999999999997</v>
      </c>
      <c r="AL3960" s="24"/>
      <c r="AM3960" s="24"/>
      <c r="AN3960" s="24"/>
      <c r="AO3960" s="24"/>
      <c r="AP3960" s="165" t="str">
        <f t="shared" si="1207"/>
        <v>20255</v>
      </c>
      <c r="AQ3960" s="203" t="str">
        <f t="shared" si="1208"/>
        <v>20255RMB</v>
      </c>
      <c r="AR3960" s="206" t="str">
        <f t="shared" si="1209"/>
        <v>YAMAHA_Mounter</v>
      </c>
      <c r="AS3960" s="22">
        <f t="shared" si="1210"/>
        <v>3</v>
      </c>
      <c r="AT3960" s="24" t="str">
        <f t="shared" si="1211"/>
        <v>0-3 months</v>
      </c>
      <c r="AU3960" s="22" t="s">
        <v>3240</v>
      </c>
    </row>
    <row r="3961" spans="1:47">
      <c r="A3961" s="33" t="str">
        <f t="shared" si="1202"/>
        <v>FY 24/25</v>
      </c>
      <c r="B3961" s="23">
        <v>2025</v>
      </c>
      <c r="C3961" s="23">
        <v>2</v>
      </c>
      <c r="D3961" s="202" t="str">
        <f t="shared" si="1213"/>
        <v>Q4</v>
      </c>
      <c r="E3961" s="33" t="str">
        <f t="shared" si="1201"/>
        <v>FY 25/26</v>
      </c>
      <c r="F3961" s="23">
        <v>2025</v>
      </c>
      <c r="G3961" s="23">
        <v>5</v>
      </c>
      <c r="H3961" s="29"/>
      <c r="I3961" s="204" t="str">
        <f t="shared" si="1203"/>
        <v>Q1</v>
      </c>
      <c r="J3961" s="188" t="s">
        <v>3722</v>
      </c>
      <c r="K3961" s="164" t="s">
        <v>3725</v>
      </c>
      <c r="L3961" s="24" t="s">
        <v>67</v>
      </c>
      <c r="M3961" s="13" t="s">
        <v>60</v>
      </c>
      <c r="N3961" s="22">
        <v>1</v>
      </c>
      <c r="O3961" s="22"/>
      <c r="P3961" s="202" t="str">
        <f t="shared" si="1212"/>
        <v>MAIN UNIT</v>
      </c>
      <c r="Q3961" s="22" t="s">
        <v>61</v>
      </c>
      <c r="R3961" s="22" t="s">
        <v>62</v>
      </c>
      <c r="S3961" s="22" t="s">
        <v>50</v>
      </c>
      <c r="T3961" s="22" t="s">
        <v>88</v>
      </c>
      <c r="U3961" s="22" t="s">
        <v>70</v>
      </c>
      <c r="V3961" s="22" t="s">
        <v>1010</v>
      </c>
      <c r="W3961" s="22" t="s">
        <v>64</v>
      </c>
      <c r="X3961" s="104">
        <v>420000</v>
      </c>
      <c r="Y3961" s="195" t="str">
        <f t="shared" si="1215"/>
        <v>1.13</v>
      </c>
      <c r="Z3961" s="196">
        <f t="shared" si="1214"/>
        <v>420000</v>
      </c>
      <c r="AA3961" s="22">
        <v>1.0669999999999999</v>
      </c>
      <c r="AB3961" s="197">
        <f t="shared" si="1200"/>
        <v>396584.0707964602</v>
      </c>
      <c r="AC3961" s="198">
        <f t="shared" si="1204"/>
        <v>47590.088495575226</v>
      </c>
      <c r="AD3961" s="169">
        <v>0.12</v>
      </c>
      <c r="AE3961" s="199">
        <f t="shared" si="1205"/>
        <v>0</v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8"/>
        <v>14766529.81520354</v>
      </c>
      <c r="AJ3961" s="200">
        <f t="shared" si="1199"/>
        <v>1771983.5778244243</v>
      </c>
      <c r="AK3961" s="201">
        <f t="shared" si="1206"/>
        <v>0.11999999999999997</v>
      </c>
      <c r="AL3961" s="24"/>
      <c r="AM3961" s="24"/>
      <c r="AN3961" s="24"/>
      <c r="AO3961" s="24"/>
      <c r="AP3961" s="165" t="str">
        <f t="shared" si="1207"/>
        <v>20255</v>
      </c>
      <c r="AQ3961" s="203" t="str">
        <f t="shared" si="1208"/>
        <v>20255RMB</v>
      </c>
      <c r="AR3961" s="206" t="str">
        <f t="shared" si="1209"/>
        <v>YAMAHA_Mounter</v>
      </c>
      <c r="AS3961" s="22">
        <f t="shared" si="1210"/>
        <v>3</v>
      </c>
      <c r="AT3961" s="24" t="str">
        <f t="shared" si="1211"/>
        <v>0-3 months</v>
      </c>
      <c r="AU3961" s="22" t="s">
        <v>3240</v>
      </c>
    </row>
    <row r="3962" spans="1:47">
      <c r="A3962" s="33" t="str">
        <f t="shared" si="1202"/>
        <v>FY 24/25</v>
      </c>
      <c r="B3962" s="23">
        <v>2025</v>
      </c>
      <c r="C3962" s="23">
        <v>2</v>
      </c>
      <c r="D3962" s="202" t="str">
        <f t="shared" si="1213"/>
        <v>Q4</v>
      </c>
      <c r="E3962" s="33" t="str">
        <f t="shared" si="1201"/>
        <v>FY 24/25</v>
      </c>
      <c r="F3962" s="23">
        <v>2025</v>
      </c>
      <c r="G3962" s="23">
        <v>3</v>
      </c>
      <c r="H3962" s="29"/>
      <c r="I3962" s="204" t="str">
        <f t="shared" si="1203"/>
        <v>Q4</v>
      </c>
      <c r="J3962" s="188" t="s">
        <v>3726</v>
      </c>
      <c r="K3962" s="29" t="s">
        <v>960</v>
      </c>
      <c r="L3962" s="24" t="s">
        <v>67</v>
      </c>
      <c r="M3962" s="13" t="s">
        <v>60</v>
      </c>
      <c r="N3962" s="22">
        <v>1</v>
      </c>
      <c r="O3962" s="22"/>
      <c r="P3962" s="202" t="str">
        <f t="shared" si="1212"/>
        <v>MAIN UNIT</v>
      </c>
      <c r="Q3962" s="22" t="s">
        <v>61</v>
      </c>
      <c r="R3962" s="22" t="s">
        <v>62</v>
      </c>
      <c r="S3962" s="22" t="s">
        <v>49</v>
      </c>
      <c r="T3962" s="22" t="s">
        <v>78</v>
      </c>
      <c r="U3962" s="22" t="s">
        <v>78</v>
      </c>
      <c r="V3962" s="22" t="s">
        <v>126</v>
      </c>
      <c r="W3962" s="22" t="s">
        <v>64</v>
      </c>
      <c r="X3962" s="104">
        <v>402500</v>
      </c>
      <c r="Y3962" s="195" t="str">
        <f t="shared" si="1215"/>
        <v>1.13</v>
      </c>
      <c r="Z3962" s="196">
        <f t="shared" si="1214"/>
        <v>402500</v>
      </c>
      <c r="AA3962" s="22">
        <v>1.0669999999999999</v>
      </c>
      <c r="AB3962" s="197">
        <f t="shared" si="1200"/>
        <v>380059.73451327439</v>
      </c>
      <c r="AC3962" s="198">
        <f t="shared" si="1204"/>
        <v>45607.168141592927</v>
      </c>
      <c r="AD3962" s="169">
        <v>0.12</v>
      </c>
      <c r="AE3962" s="199">
        <f t="shared" si="1205"/>
        <v>0</v>
      </c>
      <c r="AF3962" s="199" t="str">
        <f>IF(AND(COUNTIFS($J$18:J3962,J3962)=1,AE3962=1),1,"")</f>
        <v/>
      </c>
      <c r="AG3962" s="199">
        <f>IF(C3962="","",IF(AND(COUNTIFS($J$18:J3962,J3962)=1,C3962&lt;&gt;""),1,""))</f>
        <v>1</v>
      </c>
      <c r="AH3962" s="199">
        <f>IF(G3962="","",IF(AND(COUNTIFS($J$18:J3962,J3962)=1,G3962&lt;&gt;""),1,""))</f>
        <v>1</v>
      </c>
      <c r="AI3962" s="200">
        <f t="shared" si="1198"/>
        <v>16976608.654867265</v>
      </c>
      <c r="AJ3962" s="200">
        <f t="shared" si="1199"/>
        <v>2037193.0385840707</v>
      </c>
      <c r="AK3962" s="201">
        <f t="shared" si="1206"/>
        <v>0.11999999999999994</v>
      </c>
      <c r="AL3962" s="24"/>
      <c r="AM3962" s="24"/>
      <c r="AN3962" s="24"/>
      <c r="AO3962" s="24"/>
      <c r="AP3962" s="165" t="str">
        <f t="shared" si="1207"/>
        <v>20253</v>
      </c>
      <c r="AQ3962" s="203" t="str">
        <f t="shared" si="1208"/>
        <v>20253RMB</v>
      </c>
      <c r="AR3962" s="206" t="str">
        <f t="shared" si="1209"/>
        <v>YAMAHA_Mounter</v>
      </c>
      <c r="AS3962" s="22">
        <f t="shared" si="1210"/>
        <v>1</v>
      </c>
      <c r="AT3962" s="24" t="str">
        <f t="shared" si="1211"/>
        <v>0-3 months</v>
      </c>
      <c r="AU3962" s="22" t="s">
        <v>3757</v>
      </c>
    </row>
    <row r="3963" spans="1:47">
      <c r="A3963" s="33" t="str">
        <f t="shared" si="1202"/>
        <v>FY 24/25</v>
      </c>
      <c r="B3963" s="23">
        <v>2025</v>
      </c>
      <c r="C3963" s="23">
        <v>2</v>
      </c>
      <c r="D3963" s="202" t="str">
        <f t="shared" si="1213"/>
        <v>Q4</v>
      </c>
      <c r="E3963" s="33" t="str">
        <f t="shared" si="1201"/>
        <v>FY 24/25</v>
      </c>
      <c r="F3963" s="23">
        <v>2025</v>
      </c>
      <c r="G3963" s="23">
        <v>3</v>
      </c>
      <c r="H3963" s="29"/>
      <c r="I3963" s="204" t="str">
        <f t="shared" si="1203"/>
        <v>Q4</v>
      </c>
      <c r="J3963" s="188" t="s">
        <v>3726</v>
      </c>
      <c r="K3963" s="29" t="s">
        <v>960</v>
      </c>
      <c r="L3963" s="24" t="s">
        <v>67</v>
      </c>
      <c r="M3963" s="13" t="s">
        <v>60</v>
      </c>
      <c r="N3963" s="22">
        <v>1</v>
      </c>
      <c r="O3963" s="22"/>
      <c r="P3963" s="202" t="str">
        <f t="shared" si="1212"/>
        <v>MAIN UNIT</v>
      </c>
      <c r="Q3963" s="22" t="s">
        <v>61</v>
      </c>
      <c r="R3963" s="22" t="s">
        <v>62</v>
      </c>
      <c r="S3963" s="22" t="s">
        <v>49</v>
      </c>
      <c r="T3963" s="22" t="s">
        <v>78</v>
      </c>
      <c r="U3963" s="22" t="s">
        <v>78</v>
      </c>
      <c r="V3963" s="22" t="s">
        <v>126</v>
      </c>
      <c r="W3963" s="22" t="s">
        <v>64</v>
      </c>
      <c r="X3963" s="104">
        <v>402500</v>
      </c>
      <c r="Y3963" s="195" t="str">
        <f t="shared" si="1215"/>
        <v>1.13</v>
      </c>
      <c r="Z3963" s="196">
        <f t="shared" si="1214"/>
        <v>402500</v>
      </c>
      <c r="AA3963" s="22">
        <v>1.0669999999999999</v>
      </c>
      <c r="AB3963" s="197">
        <f t="shared" si="1200"/>
        <v>380059.73451327439</v>
      </c>
      <c r="AC3963" s="198">
        <f t="shared" si="1204"/>
        <v>45607.168141592927</v>
      </c>
      <c r="AD3963" s="169">
        <v>0.12</v>
      </c>
      <c r="AE3963" s="199">
        <f t="shared" si="1205"/>
        <v>0</v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8"/>
        <v>16976608.654867265</v>
      </c>
      <c r="AJ3963" s="200">
        <f t="shared" si="1199"/>
        <v>2037193.0385840707</v>
      </c>
      <c r="AK3963" s="201">
        <f t="shared" si="1206"/>
        <v>0.11999999999999994</v>
      </c>
      <c r="AL3963" s="24"/>
      <c r="AM3963" s="24"/>
      <c r="AN3963" s="24"/>
      <c r="AO3963" s="24"/>
      <c r="AP3963" s="165" t="str">
        <f t="shared" si="1207"/>
        <v>20253</v>
      </c>
      <c r="AQ3963" s="203" t="str">
        <f t="shared" si="1208"/>
        <v>20253RMB</v>
      </c>
      <c r="AR3963" s="206" t="str">
        <f t="shared" si="1209"/>
        <v>YAMAHA_Mounter</v>
      </c>
      <c r="AS3963" s="22">
        <f t="shared" si="1210"/>
        <v>1</v>
      </c>
      <c r="AT3963" s="24" t="str">
        <f t="shared" si="1211"/>
        <v>0-3 months</v>
      </c>
      <c r="AU3963" s="22" t="s">
        <v>3757</v>
      </c>
    </row>
    <row r="3964" spans="1:47">
      <c r="A3964" s="33" t="str">
        <f t="shared" si="1202"/>
        <v>FY 24/25</v>
      </c>
      <c r="B3964" s="23">
        <v>2025</v>
      </c>
      <c r="C3964" s="23">
        <v>2</v>
      </c>
      <c r="D3964" s="202" t="str">
        <f t="shared" si="1213"/>
        <v>Q4</v>
      </c>
      <c r="E3964" s="33" t="str">
        <f t="shared" si="1201"/>
        <v>FY 24/25</v>
      </c>
      <c r="F3964" s="23">
        <v>2025</v>
      </c>
      <c r="G3964" s="23">
        <v>3</v>
      </c>
      <c r="H3964" s="29"/>
      <c r="I3964" s="204" t="str">
        <f t="shared" si="1203"/>
        <v>Q4</v>
      </c>
      <c r="J3964" s="186" t="s">
        <v>3727</v>
      </c>
      <c r="K3964" s="29" t="s">
        <v>905</v>
      </c>
      <c r="L3964" s="24" t="s">
        <v>67</v>
      </c>
      <c r="M3964" s="13" t="s">
        <v>60</v>
      </c>
      <c r="N3964" s="22">
        <v>1</v>
      </c>
      <c r="O3964" s="22"/>
      <c r="P3964" s="202" t="str">
        <f t="shared" si="1212"/>
        <v>MAIN UNIT</v>
      </c>
      <c r="Q3964" s="22" t="s">
        <v>61</v>
      </c>
      <c r="R3964" s="22" t="s">
        <v>62</v>
      </c>
      <c r="S3964" s="22" t="s">
        <v>49</v>
      </c>
      <c r="T3964" s="22" t="s">
        <v>78</v>
      </c>
      <c r="U3964" s="22" t="s">
        <v>78</v>
      </c>
      <c r="V3964" s="22" t="s">
        <v>80</v>
      </c>
      <c r="W3964" s="22" t="s">
        <v>64</v>
      </c>
      <c r="X3964" s="104">
        <v>375000</v>
      </c>
      <c r="Y3964" s="195" t="str">
        <f t="shared" si="1215"/>
        <v>1.13</v>
      </c>
      <c r="Z3964" s="196">
        <f t="shared" si="1214"/>
        <v>375000</v>
      </c>
      <c r="AA3964" s="22">
        <v>1.0669999999999999</v>
      </c>
      <c r="AB3964" s="197">
        <f t="shared" si="1200"/>
        <v>354092.92035398236</v>
      </c>
      <c r="AC3964" s="198">
        <f t="shared" si="1204"/>
        <v>42491.150442477883</v>
      </c>
      <c r="AD3964" s="169">
        <v>0.12</v>
      </c>
      <c r="AE3964" s="199">
        <f t="shared" si="1205"/>
        <v>0</v>
      </c>
      <c r="AF3964" s="199" t="str">
        <f>IF(AND(COUNTIFS($J$18:J3964,J3964)=1,AE3964=1),1,"")</f>
        <v/>
      </c>
      <c r="AG3964" s="199">
        <f>IF(C3964="","",IF(AND(COUNTIFS($J$18:J3964,J3964)=1,C3964&lt;&gt;""),1,""))</f>
        <v>1</v>
      </c>
      <c r="AH3964" s="199">
        <f>IF(G3964="","",IF(AND(COUNTIFS($J$18:J3964,J3964)=1,G3964&lt;&gt;""),1,""))</f>
        <v>1</v>
      </c>
      <c r="AI3964" s="200">
        <f t="shared" si="1198"/>
        <v>16976608.654867265</v>
      </c>
      <c r="AJ3964" s="200">
        <f t="shared" si="1199"/>
        <v>2037193.0385840707</v>
      </c>
      <c r="AK3964" s="201">
        <f t="shared" si="1206"/>
        <v>0.11999999999999994</v>
      </c>
      <c r="AL3964" s="24"/>
      <c r="AM3964" s="24"/>
      <c r="AN3964" s="24"/>
      <c r="AO3964" s="24"/>
      <c r="AP3964" s="165" t="str">
        <f t="shared" si="1207"/>
        <v>20253</v>
      </c>
      <c r="AQ3964" s="203" t="str">
        <f t="shared" si="1208"/>
        <v>20253RMB</v>
      </c>
      <c r="AR3964" s="206" t="str">
        <f t="shared" si="1209"/>
        <v>YAMAHA_Mounter</v>
      </c>
      <c r="AS3964" s="22">
        <f t="shared" si="1210"/>
        <v>1</v>
      </c>
      <c r="AT3964" s="24" t="str">
        <f t="shared" si="1211"/>
        <v>0-3 months</v>
      </c>
      <c r="AU3964" s="22" t="s">
        <v>3240</v>
      </c>
    </row>
    <row r="3965" spans="1:47">
      <c r="A3965" s="33" t="str">
        <f t="shared" si="1202"/>
        <v>FY 24/25</v>
      </c>
      <c r="B3965" s="23">
        <v>2025</v>
      </c>
      <c r="C3965" s="23">
        <v>2</v>
      </c>
      <c r="D3965" s="202" t="str">
        <f t="shared" si="1213"/>
        <v>Q4</v>
      </c>
      <c r="E3965" s="33" t="str">
        <f t="shared" si="1201"/>
        <v>FY 24/25</v>
      </c>
      <c r="F3965" s="23">
        <v>2025</v>
      </c>
      <c r="G3965" s="23">
        <v>3</v>
      </c>
      <c r="H3965" s="29"/>
      <c r="I3965" s="204" t="str">
        <f t="shared" si="1203"/>
        <v>Q4</v>
      </c>
      <c r="J3965" s="188" t="s">
        <v>3728</v>
      </c>
      <c r="K3965" s="29" t="s">
        <v>3705</v>
      </c>
      <c r="L3965" s="24" t="s">
        <v>67</v>
      </c>
      <c r="M3965" s="13" t="s">
        <v>60</v>
      </c>
      <c r="N3965" s="22">
        <v>1</v>
      </c>
      <c r="O3965" s="22"/>
      <c r="P3965" s="202" t="str">
        <f t="shared" si="1212"/>
        <v>MAIN UNIT</v>
      </c>
      <c r="Q3965" s="22" t="s">
        <v>68</v>
      </c>
      <c r="R3965" s="22" t="s">
        <v>62</v>
      </c>
      <c r="S3965" s="22" t="s">
        <v>49</v>
      </c>
      <c r="T3965" s="22" t="s">
        <v>78</v>
      </c>
      <c r="U3965" s="22" t="s">
        <v>78</v>
      </c>
      <c r="V3965" s="22" t="s">
        <v>112</v>
      </c>
      <c r="W3965" s="22" t="s">
        <v>64</v>
      </c>
      <c r="X3965" s="104">
        <v>480000</v>
      </c>
      <c r="Y3965" s="195" t="str">
        <f t="shared" si="1215"/>
        <v>1.13</v>
      </c>
      <c r="Z3965" s="196">
        <f t="shared" si="1214"/>
        <v>480000</v>
      </c>
      <c r="AA3965" s="22">
        <v>1.0669999999999999</v>
      </c>
      <c r="AB3965" s="197">
        <f t="shared" si="1200"/>
        <v>453238.93805309734</v>
      </c>
      <c r="AC3965" s="198">
        <f t="shared" si="1204"/>
        <v>54388.672566371679</v>
      </c>
      <c r="AD3965" s="169">
        <v>0.12</v>
      </c>
      <c r="AE3965" s="199">
        <f t="shared" si="1205"/>
        <v>1</v>
      </c>
      <c r="AF3965" s="199">
        <f>IF(AND(COUNTIFS($J$18:J3965,J3965)=1,AE3965=1),1,"")</f>
        <v>1</v>
      </c>
      <c r="AG3965" s="199">
        <f>IF(C3965="","",IF(AND(COUNTIFS($J$18:J3965,J3965)=1,C3965&lt;&gt;""),1,""))</f>
        <v>1</v>
      </c>
      <c r="AH3965" s="199">
        <f>IF(G3965="","",IF(AND(COUNTIFS($J$18:J3965,J3965)=1,G3965&lt;&gt;""),1,""))</f>
        <v>1</v>
      </c>
      <c r="AI3965" s="200">
        <f t="shared" si="1198"/>
        <v>16976608.654867265</v>
      </c>
      <c r="AJ3965" s="200">
        <f t="shared" si="1199"/>
        <v>2037193.0385840707</v>
      </c>
      <c r="AK3965" s="201">
        <f t="shared" si="1206"/>
        <v>0.11999999999999994</v>
      </c>
      <c r="AL3965" s="24"/>
      <c r="AM3965" s="24"/>
      <c r="AN3965" s="24"/>
      <c r="AO3965" s="24"/>
      <c r="AP3965" s="165" t="str">
        <f t="shared" si="1207"/>
        <v>20253</v>
      </c>
      <c r="AQ3965" s="203" t="str">
        <f t="shared" si="1208"/>
        <v>20253RMB</v>
      </c>
      <c r="AR3965" s="206" t="str">
        <f t="shared" si="1209"/>
        <v>YAMAHA_Mounter</v>
      </c>
      <c r="AS3965" s="22">
        <f t="shared" si="1210"/>
        <v>1</v>
      </c>
      <c r="AT3965" s="24" t="str">
        <f t="shared" si="1211"/>
        <v>0-3 months</v>
      </c>
      <c r="AU3965" s="22" t="s">
        <v>3757</v>
      </c>
    </row>
    <row r="3966" spans="1:47">
      <c r="A3966" s="33" t="str">
        <f t="shared" si="1202"/>
        <v>FY 24/25</v>
      </c>
      <c r="B3966" s="23">
        <v>2025</v>
      </c>
      <c r="C3966" s="23">
        <v>2</v>
      </c>
      <c r="D3966" s="202" t="str">
        <f t="shared" si="1213"/>
        <v>Q4</v>
      </c>
      <c r="E3966" s="33" t="str">
        <f t="shared" si="1201"/>
        <v>FY 24/25</v>
      </c>
      <c r="F3966" s="23">
        <v>2025</v>
      </c>
      <c r="G3966" s="23">
        <v>3</v>
      </c>
      <c r="H3966" s="29"/>
      <c r="I3966" s="204" t="str">
        <f t="shared" si="1203"/>
        <v>Q4</v>
      </c>
      <c r="J3966" s="188" t="s">
        <v>3728</v>
      </c>
      <c r="K3966" s="29" t="s">
        <v>3705</v>
      </c>
      <c r="L3966" s="24" t="s">
        <v>67</v>
      </c>
      <c r="M3966" s="13" t="s">
        <v>60</v>
      </c>
      <c r="N3966" s="22">
        <v>1</v>
      </c>
      <c r="O3966" s="22"/>
      <c r="P3966" s="202" t="str">
        <f t="shared" si="1212"/>
        <v>MAIN UNIT</v>
      </c>
      <c r="Q3966" s="22" t="s">
        <v>68</v>
      </c>
      <c r="R3966" s="22" t="s">
        <v>62</v>
      </c>
      <c r="S3966" s="22" t="s">
        <v>49</v>
      </c>
      <c r="T3966" s="22" t="s">
        <v>78</v>
      </c>
      <c r="U3966" s="22" t="s">
        <v>78</v>
      </c>
      <c r="V3966" s="22" t="s">
        <v>112</v>
      </c>
      <c r="W3966" s="22" t="s">
        <v>64</v>
      </c>
      <c r="X3966" s="104">
        <v>480000</v>
      </c>
      <c r="Y3966" s="195" t="str">
        <f t="shared" si="1215"/>
        <v>1.13</v>
      </c>
      <c r="Z3966" s="196">
        <f t="shared" si="1214"/>
        <v>480000</v>
      </c>
      <c r="AA3966" s="22">
        <v>1.0669999999999999</v>
      </c>
      <c r="AB3966" s="197">
        <f t="shared" si="1200"/>
        <v>453238.93805309734</v>
      </c>
      <c r="AC3966" s="198">
        <f t="shared" si="1204"/>
        <v>54388.672566371679</v>
      </c>
      <c r="AD3966" s="169">
        <v>0.12</v>
      </c>
      <c r="AE3966" s="199">
        <f t="shared" si="1205"/>
        <v>1</v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8"/>
        <v>16976608.654867265</v>
      </c>
      <c r="AJ3966" s="200">
        <f t="shared" si="1199"/>
        <v>2037193.0385840707</v>
      </c>
      <c r="AK3966" s="201">
        <f t="shared" si="1206"/>
        <v>0.11999999999999994</v>
      </c>
      <c r="AL3966" s="24"/>
      <c r="AM3966" s="24"/>
      <c r="AN3966" s="24"/>
      <c r="AO3966" s="24"/>
      <c r="AP3966" s="165" t="str">
        <f t="shared" si="1207"/>
        <v>20253</v>
      </c>
      <c r="AQ3966" s="203" t="str">
        <f t="shared" si="1208"/>
        <v>20253RMB</v>
      </c>
      <c r="AR3966" s="206" t="str">
        <f t="shared" si="1209"/>
        <v>YAMAHA_Mounter</v>
      </c>
      <c r="AS3966" s="22">
        <f t="shared" si="1210"/>
        <v>1</v>
      </c>
      <c r="AT3966" s="24" t="str">
        <f t="shared" si="1211"/>
        <v>0-3 months</v>
      </c>
      <c r="AU3966" s="22" t="s">
        <v>3757</v>
      </c>
    </row>
    <row r="3967" spans="1:47">
      <c r="A3967" s="33" t="str">
        <f t="shared" si="1202"/>
        <v>FY 24/25</v>
      </c>
      <c r="B3967" s="23">
        <v>2025</v>
      </c>
      <c r="C3967" s="23">
        <v>3</v>
      </c>
      <c r="D3967" s="202" t="str">
        <f t="shared" si="1213"/>
        <v>Q4</v>
      </c>
      <c r="E3967" s="33" t="str">
        <f t="shared" si="1201"/>
        <v>FY 24/25</v>
      </c>
      <c r="F3967" s="23">
        <v>2025</v>
      </c>
      <c r="G3967" s="23">
        <v>3</v>
      </c>
      <c r="H3967" s="29"/>
      <c r="I3967" s="204" t="str">
        <f t="shared" si="1203"/>
        <v>Q4</v>
      </c>
      <c r="J3967" s="188" t="s">
        <v>3729</v>
      </c>
      <c r="K3967" s="29" t="s">
        <v>981</v>
      </c>
      <c r="L3967" s="24" t="s">
        <v>67</v>
      </c>
      <c r="M3967" s="13" t="s">
        <v>60</v>
      </c>
      <c r="N3967" s="22">
        <v>1</v>
      </c>
      <c r="O3967" s="22"/>
      <c r="P3967" s="202" t="str">
        <f t="shared" si="1212"/>
        <v>MAIN UNIT</v>
      </c>
      <c r="Q3967" s="22" t="s">
        <v>61</v>
      </c>
      <c r="R3967" s="22" t="s">
        <v>62</v>
      </c>
      <c r="S3967" s="22" t="s">
        <v>49</v>
      </c>
      <c r="T3967" s="22" t="s">
        <v>78</v>
      </c>
      <c r="U3967" s="22" t="s">
        <v>1071</v>
      </c>
      <c r="V3967" s="22" t="s">
        <v>112</v>
      </c>
      <c r="W3967" s="22" t="s">
        <v>64</v>
      </c>
      <c r="X3967" s="104">
        <v>395000</v>
      </c>
      <c r="Y3967" s="195" t="str">
        <f t="shared" si="1215"/>
        <v>1.13</v>
      </c>
      <c r="Z3967" s="196">
        <f t="shared" si="1214"/>
        <v>395000</v>
      </c>
      <c r="AA3967" s="22">
        <v>1.0669999999999999</v>
      </c>
      <c r="AB3967" s="197">
        <f t="shared" si="1200"/>
        <v>372977.87610619469</v>
      </c>
      <c r="AC3967" s="198">
        <f t="shared" si="1204"/>
        <v>44757.345132743358</v>
      </c>
      <c r="AD3967" s="169">
        <v>0.12</v>
      </c>
      <c r="AE3967" s="199">
        <f t="shared" si="1205"/>
        <v>0</v>
      </c>
      <c r="AF3967" s="199" t="str">
        <f>IF(AND(COUNTIFS($J$18:J3967,J3967)=1,AE3967=1),1,"")</f>
        <v/>
      </c>
      <c r="AG3967" s="199">
        <f>IF(C3967="","",IF(AND(COUNTIFS($J$18:J3967,J3967)=1,C3967&lt;&gt;""),1,""))</f>
        <v>1</v>
      </c>
      <c r="AH3967" s="199">
        <f>IF(G3967="","",IF(AND(COUNTIFS($J$18:J3967,J3967)=1,G3967&lt;&gt;""),1,""))</f>
        <v>1</v>
      </c>
      <c r="AI3967" s="200">
        <f t="shared" si="1198"/>
        <v>16976608.654867265</v>
      </c>
      <c r="AJ3967" s="200">
        <f t="shared" si="1199"/>
        <v>2037193.0385840707</v>
      </c>
      <c r="AK3967" s="201">
        <f t="shared" si="1206"/>
        <v>0.11999999999999994</v>
      </c>
      <c r="AL3967" s="24"/>
      <c r="AM3967" s="24"/>
      <c r="AN3967" s="24"/>
      <c r="AO3967" s="24"/>
      <c r="AP3967" s="165" t="str">
        <f t="shared" si="1207"/>
        <v>20253</v>
      </c>
      <c r="AQ3967" s="203" t="str">
        <f t="shared" si="1208"/>
        <v>20253RMB</v>
      </c>
      <c r="AR3967" s="206" t="str">
        <f t="shared" si="1209"/>
        <v>YAMAHA_Mounter</v>
      </c>
      <c r="AS3967" s="22">
        <f t="shared" si="1210"/>
        <v>0</v>
      </c>
      <c r="AT3967" s="24" t="str">
        <f t="shared" si="1211"/>
        <v>0-3 months</v>
      </c>
      <c r="AU3967" s="22" t="s">
        <v>3757</v>
      </c>
    </row>
    <row r="3968" spans="1:47">
      <c r="A3968" s="33" t="str">
        <f t="shared" si="1202"/>
        <v>FY 24/25</v>
      </c>
      <c r="B3968" s="23">
        <v>2025</v>
      </c>
      <c r="C3968" s="23">
        <v>3</v>
      </c>
      <c r="D3968" s="202" t="str">
        <f t="shared" si="1213"/>
        <v>Q4</v>
      </c>
      <c r="E3968" s="33" t="str">
        <f t="shared" si="1201"/>
        <v>FY 24/25</v>
      </c>
      <c r="F3968" s="23">
        <v>2025</v>
      </c>
      <c r="G3968" s="23">
        <v>3</v>
      </c>
      <c r="H3968" s="29"/>
      <c r="I3968" s="204" t="str">
        <f t="shared" si="1203"/>
        <v>Q4</v>
      </c>
      <c r="J3968" s="188" t="s">
        <v>3729</v>
      </c>
      <c r="K3968" s="29" t="s">
        <v>981</v>
      </c>
      <c r="L3968" s="24" t="s">
        <v>3351</v>
      </c>
      <c r="M3968" s="13" t="s">
        <v>60</v>
      </c>
      <c r="N3968" s="22">
        <v>1</v>
      </c>
      <c r="O3968" s="22"/>
      <c r="P3968" s="202" t="str">
        <f t="shared" si="1212"/>
        <v>MAIN UNIT</v>
      </c>
      <c r="Q3968" s="22" t="s">
        <v>61</v>
      </c>
      <c r="R3968" s="22" t="s">
        <v>2055</v>
      </c>
      <c r="S3968" s="22" t="s">
        <v>49</v>
      </c>
      <c r="T3968" s="22" t="s">
        <v>78</v>
      </c>
      <c r="U3968" s="22" t="s">
        <v>1071</v>
      </c>
      <c r="V3968" s="22" t="s">
        <v>112</v>
      </c>
      <c r="W3968" s="22" t="s">
        <v>64</v>
      </c>
      <c r="X3968" s="104">
        <v>155000</v>
      </c>
      <c r="Y3968" s="195" t="str">
        <f t="shared" si="1215"/>
        <v>1.13</v>
      </c>
      <c r="Z3968" s="196">
        <f t="shared" si="1214"/>
        <v>155000</v>
      </c>
      <c r="AA3968" s="22">
        <v>1.0669999999999999</v>
      </c>
      <c r="AB3968" s="197">
        <f t="shared" si="1200"/>
        <v>146358.40707964604</v>
      </c>
      <c r="AC3968" s="198">
        <f t="shared" si="1204"/>
        <v>17563.008849557526</v>
      </c>
      <c r="AD3968" s="169">
        <v>0.12</v>
      </c>
      <c r="AE3968" s="199">
        <f t="shared" si="1205"/>
        <v>0</v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8"/>
        <v>16976608.654867265</v>
      </c>
      <c r="AJ3968" s="200">
        <f t="shared" si="1199"/>
        <v>2037193.0385840707</v>
      </c>
      <c r="AK3968" s="201">
        <f t="shared" si="1206"/>
        <v>0.11999999999999994</v>
      </c>
      <c r="AL3968" s="24"/>
      <c r="AM3968" s="24"/>
      <c r="AN3968" s="24"/>
      <c r="AO3968" s="24"/>
      <c r="AP3968" s="165" t="str">
        <f t="shared" si="1207"/>
        <v>20253</v>
      </c>
      <c r="AQ3968" s="203" t="str">
        <f t="shared" si="1208"/>
        <v>20253RMB</v>
      </c>
      <c r="AR3968" s="206" t="str">
        <f t="shared" si="1209"/>
        <v>YAMAHA_Non_Mounter</v>
      </c>
      <c r="AS3968" s="22">
        <f t="shared" si="1210"/>
        <v>0</v>
      </c>
      <c r="AT3968" s="24" t="str">
        <f t="shared" si="1211"/>
        <v>0-3 months</v>
      </c>
      <c r="AU3968" s="22" t="s">
        <v>3757</v>
      </c>
    </row>
    <row r="3969" spans="1:47">
      <c r="A3969" s="33" t="str">
        <f t="shared" si="1202"/>
        <v>FY 24/25</v>
      </c>
      <c r="B3969" s="23">
        <v>2025</v>
      </c>
      <c r="C3969" s="23">
        <v>2</v>
      </c>
      <c r="D3969" s="202" t="str">
        <f t="shared" si="1213"/>
        <v>Q4</v>
      </c>
      <c r="E3969" s="33" t="str">
        <f t="shared" si="1201"/>
        <v>FY 24/25</v>
      </c>
      <c r="F3969" s="23">
        <v>2025</v>
      </c>
      <c r="G3969" s="23">
        <v>3</v>
      </c>
      <c r="H3969" s="29"/>
      <c r="I3969" s="204" t="str">
        <f t="shared" si="1203"/>
        <v>Q4</v>
      </c>
      <c r="J3969" s="188" t="s">
        <v>3731</v>
      </c>
      <c r="K3969" s="248" t="s">
        <v>2401</v>
      </c>
      <c r="L3969" s="24" t="s">
        <v>67</v>
      </c>
      <c r="M3969" s="13" t="s">
        <v>60</v>
      </c>
      <c r="N3969" s="22">
        <v>1</v>
      </c>
      <c r="O3969" s="22"/>
      <c r="P3969" s="202" t="str">
        <f t="shared" si="1212"/>
        <v>MAIN UNIT</v>
      </c>
      <c r="Q3969" s="22" t="s">
        <v>61</v>
      </c>
      <c r="R3969" s="22" t="s">
        <v>62</v>
      </c>
      <c r="S3969" s="22" t="s">
        <v>50</v>
      </c>
      <c r="T3969" s="22" t="s">
        <v>88</v>
      </c>
      <c r="U3969" s="22" t="s">
        <v>70</v>
      </c>
      <c r="V3969" s="22" t="s">
        <v>102</v>
      </c>
      <c r="W3969" s="22" t="s">
        <v>64</v>
      </c>
      <c r="X3969" s="104">
        <v>403000</v>
      </c>
      <c r="Y3969" s="195" t="str">
        <f t="shared" si="1215"/>
        <v>1.13</v>
      </c>
      <c r="Z3969" s="196">
        <f t="shared" si="1214"/>
        <v>403000</v>
      </c>
      <c r="AA3969" s="22">
        <v>1.0669999999999999</v>
      </c>
      <c r="AB3969" s="197">
        <f>IF(AND(R3969&lt;&gt;"C66",R3969&lt;&gt;""),Z3969/Y3969*AA3969,"")</f>
        <v>380531.85840707965</v>
      </c>
      <c r="AC3969" s="198">
        <f t="shared" si="1204"/>
        <v>45663.823008849555</v>
      </c>
      <c r="AD3969" s="169">
        <v>0.12</v>
      </c>
      <c r="AE3969" s="199">
        <f t="shared" si="1205"/>
        <v>0</v>
      </c>
      <c r="AF3969" s="199" t="str">
        <f>IF(AND(COUNTIFS($J$18:J3969,J3969)=1,AE3969=1),1,"")</f>
        <v/>
      </c>
      <c r="AG3969" s="199">
        <f>IF(C3969="","",IF(AND(COUNTIFS($J$18:J3969,J3969)=1,C3969&lt;&gt;""),1,""))</f>
        <v>1</v>
      </c>
      <c r="AH3969" s="199">
        <f>IF(G3969="","",IF(AND(COUNTIFS($J$18:J3969,J3969)=1,G3969&lt;&gt;""),1,""))</f>
        <v>1</v>
      </c>
      <c r="AI3969" s="200">
        <f t="shared" si="1198"/>
        <v>16976608.654867265</v>
      </c>
      <c r="AJ3969" s="200">
        <f t="shared" si="1199"/>
        <v>2037193.0385840707</v>
      </c>
      <c r="AK3969" s="201">
        <f t="shared" si="1206"/>
        <v>0.11999999999999994</v>
      </c>
      <c r="AL3969" s="24"/>
      <c r="AM3969" s="24"/>
      <c r="AN3969" s="24"/>
      <c r="AO3969" s="24"/>
      <c r="AP3969" s="165" t="str">
        <f t="shared" si="1207"/>
        <v>20253</v>
      </c>
      <c r="AQ3969" s="203" t="str">
        <f t="shared" si="1208"/>
        <v>20253RMB</v>
      </c>
      <c r="AR3969" s="206" t="str">
        <f t="shared" si="1209"/>
        <v>YAMAHA_Mounter</v>
      </c>
      <c r="AS3969" s="22">
        <f t="shared" si="1210"/>
        <v>1</v>
      </c>
      <c r="AT3969" s="24" t="str">
        <f t="shared" si="1211"/>
        <v>0-3 months</v>
      </c>
      <c r="AU3969" s="22" t="s">
        <v>3240</v>
      </c>
    </row>
    <row r="3970" spans="1:47">
      <c r="A3970" s="33" t="str">
        <f t="shared" si="1202"/>
        <v>FY 24/25</v>
      </c>
      <c r="B3970" s="23">
        <v>2025</v>
      </c>
      <c r="C3970" s="23">
        <v>3</v>
      </c>
      <c r="D3970" s="202" t="str">
        <f t="shared" si="1213"/>
        <v>Q4</v>
      </c>
      <c r="E3970" s="33" t="str">
        <f t="shared" si="1201"/>
        <v>FY 24/25</v>
      </c>
      <c r="F3970" s="23">
        <v>2025</v>
      </c>
      <c r="G3970" s="23">
        <v>3</v>
      </c>
      <c r="H3970" s="29"/>
      <c r="I3970" s="204" t="str">
        <f t="shared" si="1203"/>
        <v>Q4</v>
      </c>
      <c r="J3970" s="188" t="s">
        <v>3730</v>
      </c>
      <c r="K3970" s="248" t="s">
        <v>1751</v>
      </c>
      <c r="L3970" s="24" t="s">
        <v>2620</v>
      </c>
      <c r="M3970" s="13" t="s">
        <v>60</v>
      </c>
      <c r="N3970" s="22">
        <v>1</v>
      </c>
      <c r="O3970" s="22"/>
      <c r="P3970" s="202" t="str">
        <f t="shared" si="1212"/>
        <v>MAIN UNIT</v>
      </c>
      <c r="Q3970" s="22" t="s">
        <v>61</v>
      </c>
      <c r="R3970" s="22" t="s">
        <v>2055</v>
      </c>
      <c r="S3970" s="22" t="s">
        <v>50</v>
      </c>
      <c r="T3970" s="22" t="s">
        <v>101</v>
      </c>
      <c r="U3970" s="22" t="s">
        <v>70</v>
      </c>
      <c r="V3970" s="22" t="s">
        <v>102</v>
      </c>
      <c r="W3970" s="22" t="s">
        <v>64</v>
      </c>
      <c r="X3970" s="104">
        <v>340000</v>
      </c>
      <c r="Y3970" s="195" t="str">
        <f t="shared" si="1215"/>
        <v>1.13</v>
      </c>
      <c r="Z3970" s="196">
        <f t="shared" si="1214"/>
        <v>340000</v>
      </c>
      <c r="AA3970" s="22">
        <v>1.0669999999999999</v>
      </c>
      <c r="AB3970" s="197">
        <f>IF(AND(R3970&lt;&gt;"C66",R3970&lt;&gt;""),Z3970/Y3970*AA3970,"")</f>
        <v>321044.24778761063</v>
      </c>
      <c r="AC3970" s="198">
        <f t="shared" si="1204"/>
        <v>38525.309734513277</v>
      </c>
      <c r="AD3970" s="169">
        <v>0.12</v>
      </c>
      <c r="AE3970" s="199">
        <f t="shared" si="1205"/>
        <v>0</v>
      </c>
      <c r="AF3970" s="199" t="str">
        <f>IF(AND(COUNTIFS($J$18:J3970,J3970)=1,AE3970=1),1,"")</f>
        <v/>
      </c>
      <c r="AG3970" s="199">
        <f>IF(C3970="","",IF(AND(COUNTIFS($J$18:J3970,J3970)=1,C3970&lt;&gt;""),1,""))</f>
        <v>1</v>
      </c>
      <c r="AH3970" s="199">
        <f>IF(G3970="","",IF(AND(COUNTIFS($J$18:J3970,J3970)=1,G3970&lt;&gt;""),1,""))</f>
        <v>1</v>
      </c>
      <c r="AI3970" s="200">
        <f t="shared" ref="AI3970:AI3994" si="1216">IF(P3970="C66 SERVICE","",SUMIFS(AB:AB,F:F,F3970,G:G,G3970,E:E,E3970))</f>
        <v>16976608.654867265</v>
      </c>
      <c r="AJ3970" s="200">
        <f t="shared" ref="AJ3970:AJ3994" si="1217">IF(P3970="C66 SERVICE","",SUMIFS(AC:AC,F:F,F3970,G:G,G3970,E:E,E3970))</f>
        <v>2037193.0385840707</v>
      </c>
      <c r="AK3970" s="201">
        <f t="shared" si="1206"/>
        <v>0.11999999999999994</v>
      </c>
      <c r="AL3970" s="24"/>
      <c r="AM3970" s="24"/>
      <c r="AN3970" s="24"/>
      <c r="AO3970" s="24"/>
      <c r="AP3970" s="165" t="str">
        <f t="shared" si="1207"/>
        <v>20253</v>
      </c>
      <c r="AQ3970" s="203" t="str">
        <f t="shared" si="1208"/>
        <v>20253RMB</v>
      </c>
      <c r="AR3970" s="206" t="str">
        <f t="shared" si="1209"/>
        <v>YAMAHA_Non_Mounter</v>
      </c>
      <c r="AS3970" s="22">
        <f t="shared" si="1210"/>
        <v>0</v>
      </c>
      <c r="AT3970" s="24" t="str">
        <f t="shared" si="1211"/>
        <v>0-3 months</v>
      </c>
      <c r="AU3970" s="22" t="s">
        <v>3240</v>
      </c>
    </row>
    <row r="3971" spans="1:47">
      <c r="A3971" s="33" t="str">
        <f t="shared" si="1202"/>
        <v>FY 24/25</v>
      </c>
      <c r="B3971" s="23">
        <v>2025</v>
      </c>
      <c r="C3971" s="23">
        <v>3</v>
      </c>
      <c r="D3971" s="202" t="str">
        <f t="shared" si="1213"/>
        <v>Q4</v>
      </c>
      <c r="E3971" s="33" t="str">
        <f t="shared" si="1201"/>
        <v>FY 24/25</v>
      </c>
      <c r="F3971" s="23">
        <v>2025</v>
      </c>
      <c r="G3971" s="23">
        <v>3</v>
      </c>
      <c r="H3971" s="29"/>
      <c r="I3971" s="204" t="str">
        <f t="shared" si="1203"/>
        <v>Q4</v>
      </c>
      <c r="J3971" s="188" t="s">
        <v>3732</v>
      </c>
      <c r="K3971" s="248" t="s">
        <v>3733</v>
      </c>
      <c r="L3971" s="24" t="s">
        <v>67</v>
      </c>
      <c r="M3971" s="13" t="s">
        <v>60</v>
      </c>
      <c r="N3971" s="22">
        <v>1</v>
      </c>
      <c r="O3971" s="22"/>
      <c r="P3971" s="202" t="str">
        <f t="shared" si="1212"/>
        <v>MAIN UNIT</v>
      </c>
      <c r="Q3971" s="22" t="s">
        <v>68</v>
      </c>
      <c r="R3971" s="22" t="s">
        <v>62</v>
      </c>
      <c r="S3971" s="22" t="s">
        <v>52</v>
      </c>
      <c r="T3971" s="22" t="s">
        <v>141</v>
      </c>
      <c r="U3971" s="22" t="s">
        <v>1077</v>
      </c>
      <c r="V3971" s="22" t="s">
        <v>143</v>
      </c>
      <c r="W3971" s="22" t="s">
        <v>64</v>
      </c>
      <c r="X3971" s="104">
        <v>500000</v>
      </c>
      <c r="Y3971" s="195" t="str">
        <f t="shared" si="1215"/>
        <v>1.13</v>
      </c>
      <c r="Z3971" s="196">
        <f t="shared" si="1214"/>
        <v>500000</v>
      </c>
      <c r="AA3971" s="22">
        <v>1.0669999999999999</v>
      </c>
      <c r="AB3971" s="197">
        <f>IF(AND(R3971&lt;&gt;"C66",R3971&lt;&gt;""),Z3971/Y3971*AA3971,"")</f>
        <v>472123.89380530978</v>
      </c>
      <c r="AC3971" s="198">
        <f t="shared" si="1204"/>
        <v>56654.867256637175</v>
      </c>
      <c r="AD3971" s="169">
        <v>0.12</v>
      </c>
      <c r="AE3971" s="199">
        <f t="shared" si="1205"/>
        <v>1</v>
      </c>
      <c r="AF3971" s="199">
        <f>IF(AND(COUNTIFS($J$18:J3971,J3971)=1,AE3971=1),1,"")</f>
        <v>1</v>
      </c>
      <c r="AG3971" s="199">
        <f>IF(C3971="","",IF(AND(COUNTIFS($J$18:J3971,J3971)=1,C3971&lt;&gt;""),1,""))</f>
        <v>1</v>
      </c>
      <c r="AH3971" s="199">
        <f>IF(G3971="","",IF(AND(COUNTIFS($J$18:J3971,J3971)=1,G3971&lt;&gt;""),1,""))</f>
        <v>1</v>
      </c>
      <c r="AI3971" s="200">
        <f t="shared" si="1216"/>
        <v>16976608.654867265</v>
      </c>
      <c r="AJ3971" s="200">
        <f t="shared" si="1217"/>
        <v>2037193.0385840707</v>
      </c>
      <c r="AK3971" s="201">
        <f t="shared" si="1206"/>
        <v>0.11999999999999994</v>
      </c>
      <c r="AL3971" s="24"/>
      <c r="AM3971" s="24"/>
      <c r="AN3971" s="24"/>
      <c r="AO3971" s="24"/>
      <c r="AP3971" s="165" t="str">
        <f t="shared" si="1207"/>
        <v>20253</v>
      </c>
      <c r="AQ3971" s="203" t="str">
        <f t="shared" si="1208"/>
        <v>20253RMB</v>
      </c>
      <c r="AR3971" s="206" t="str">
        <f t="shared" si="1209"/>
        <v>YAMAHA_Mounter</v>
      </c>
      <c r="AS3971" s="22">
        <f t="shared" si="1210"/>
        <v>0</v>
      </c>
      <c r="AT3971" s="24" t="str">
        <f t="shared" si="1211"/>
        <v>0-3 months</v>
      </c>
      <c r="AU3971" s="22" t="s">
        <v>3240</v>
      </c>
    </row>
    <row r="3972" spans="1:47" ht="39.6">
      <c r="A3972" s="33" t="str">
        <f t="shared" si="1202"/>
        <v/>
      </c>
      <c r="B3972" s="23"/>
      <c r="C3972" s="23"/>
      <c r="D3972" s="202" t="str">
        <f t="shared" si="1213"/>
        <v/>
      </c>
      <c r="E3972" s="33" t="s">
        <v>3172</v>
      </c>
      <c r="F3972" s="23">
        <v>2025</v>
      </c>
      <c r="G3972" s="23">
        <v>2</v>
      </c>
      <c r="H3972" s="29"/>
      <c r="I3972" s="204" t="str">
        <f t="shared" ref="I3972:I3984" si="1218">IFERROR(IF(F3972="","",IF(F3972="TBA","TBA",IF(F3972="Cancel","Cancel",IF(AND(G3972&gt;=10,G3972&lt;=12),"Q3",IF(AND(G3972&gt;=1,G3972&lt;=3),"Q4",IF(AND(G3972&gt;=7,G3972&lt;=9),"Q2",IF(AND(G3972&gt;=4,G3972&lt;=6),"Q1"))))))),"")</f>
        <v>Q4</v>
      </c>
      <c r="J3972" s="188"/>
      <c r="K3972" s="29"/>
      <c r="L3972" s="24" t="s">
        <v>43</v>
      </c>
      <c r="M3972" s="22" t="s">
        <v>43</v>
      </c>
      <c r="N3972" s="22">
        <v>0</v>
      </c>
      <c r="O3972" s="22"/>
      <c r="P3972" s="202" t="str">
        <f t="shared" ref="P3972:P3976" si="1219">IF(M3972="","",IF(AND(N3972&gt;0,L3972&lt;&gt;""),"MAIN UNIT",IF(AND(O3972&gt;0,L3972&lt;&gt;""),"SERVICE/ PARTS","C66 SERVICE/OTHERS")))</f>
        <v>C66 SERVICE/OTHERS</v>
      </c>
      <c r="Q3972" s="22" t="s">
        <v>45</v>
      </c>
      <c r="R3972" s="22" t="s">
        <v>45</v>
      </c>
      <c r="S3972" s="22" t="s">
        <v>52</v>
      </c>
      <c r="T3972" s="22"/>
      <c r="U3972" s="22"/>
      <c r="V3972" s="22"/>
      <c r="W3972" s="22"/>
      <c r="X3972" s="104"/>
      <c r="Y3972" s="195" t="str">
        <f t="shared" ref="Y3972:Y3975" si="1220">IF(W3972="","",IF(W3972="RMB","1.13", "1"))</f>
        <v/>
      </c>
      <c r="Z3972" s="196" t="str">
        <f t="shared" ref="Z3972:Z3975" si="1221">IF(X3972="","",X3972*MAX(O3972,N3972))</f>
        <v/>
      </c>
      <c r="AA3972" s="22"/>
      <c r="AB3972" s="197">
        <v>13000</v>
      </c>
      <c r="AC3972" s="198">
        <f t="shared" ref="AC3972:AC3975" si="1222">IF(R3972&lt;&gt;"",AB3972*AD3972,"")</f>
        <v>3900</v>
      </c>
      <c r="AD3972" s="162">
        <v>0.3</v>
      </c>
      <c r="AE3972" s="199">
        <f t="shared" ref="AE3972:AE3975" si="1223">IF(Q3972="","",IF(Q3972="Yes",1,0))</f>
        <v>0</v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ref="AI3972:AI3975" si="1224">IF(P3972="C66 SERVICE","",SUMIFS(AB:AB,F:F,F3972,G:G,G3972,E:E,E3972))</f>
        <v>30691842.970796466</v>
      </c>
      <c r="AJ3972" s="200">
        <f t="shared" ref="AJ3972:AJ3975" si="1225">IF(P3972="C66 SERVICE","",SUMIFS(AC:AC,F:F,F3972,G:G,G3972,E:E,E3972))</f>
        <v>4088324.205777524</v>
      </c>
      <c r="AK3972" s="201">
        <f t="shared" ref="AK3972:AK3975" si="1226">IF(AJ3972&gt;0,AJ3972/AI3972,"")</f>
        <v>0.1332055624573473</v>
      </c>
      <c r="AL3972" s="24"/>
      <c r="AM3972" s="24"/>
      <c r="AN3972" s="24"/>
      <c r="AO3972" s="24"/>
      <c r="AP3972" s="165" t="str">
        <f t="shared" ref="AP3972:AP3975" si="1227">IF(F3972="","",F3972&amp;G3972)</f>
        <v>20252</v>
      </c>
      <c r="AQ3972" s="203" t="str">
        <f t="shared" ref="AQ3972:AQ3975" si="1228">IF(W3972="","",F3972&amp;G3972&amp;W3972)</f>
        <v/>
      </c>
      <c r="AR3972" s="206" t="str">
        <f t="shared" ref="AR3972:AR3975" si="1229">IFERROR(IF(AND(M3972="YAMAHA", R3972="C28"), "YAMAHA_Non_Mounter", IF(AND(M3972="YAMAHA", R3972="C49"), "YAMAHA_Mounter", M3972)),"")</f>
        <v>C66 SERVICE</v>
      </c>
      <c r="AS3972" s="22" t="str">
        <f t="shared" ref="AS3972:AS3975" si="1230">IFERROR(IF(OR(G3972="TBA", G3972=""), "", DATEDIF(DATE(B3972, C3972, 1), DATE(F3972, G3972, 1), "M")),"")</f>
        <v/>
      </c>
      <c r="AT3972" s="24" t="str">
        <f t="shared" ref="AT3972:AT3975" si="1231">IF(ISNUMBER(AS3972), IF(AS3972&gt;=0, IF(AS3972&lt;=3, "0-3 months", IF(AS3972&lt;=6, "4-6 months", "&gt; 6 months"))), "")</f>
        <v/>
      </c>
      <c r="AU3972" s="22">
        <v>0</v>
      </c>
    </row>
    <row r="3973" spans="1:47" ht="39.6">
      <c r="A3973" s="33" t="str">
        <f t="shared" si="1202"/>
        <v/>
      </c>
      <c r="B3973" s="23"/>
      <c r="C3973" s="23"/>
      <c r="D3973" s="202" t="str">
        <f t="shared" si="1213"/>
        <v/>
      </c>
      <c r="E3973" s="33" t="s">
        <v>3172</v>
      </c>
      <c r="F3973" s="23">
        <v>2025</v>
      </c>
      <c r="G3973" s="23">
        <v>2</v>
      </c>
      <c r="H3973" s="29"/>
      <c r="I3973" s="204" t="str">
        <f t="shared" si="1218"/>
        <v>Q4</v>
      </c>
      <c r="J3973" s="188"/>
      <c r="K3973" s="29"/>
      <c r="L3973" s="24" t="s">
        <v>43</v>
      </c>
      <c r="M3973" s="22" t="s">
        <v>43</v>
      </c>
      <c r="N3973" s="22">
        <v>0</v>
      </c>
      <c r="O3973" s="22"/>
      <c r="P3973" s="202" t="str">
        <f t="shared" si="1219"/>
        <v>C66 SERVICE/OTHERS</v>
      </c>
      <c r="Q3973" s="22" t="s">
        <v>45</v>
      </c>
      <c r="R3973" s="22" t="s">
        <v>45</v>
      </c>
      <c r="S3973" s="22" t="s">
        <v>51</v>
      </c>
      <c r="T3973" s="22"/>
      <c r="U3973" s="22"/>
      <c r="V3973" s="22"/>
      <c r="W3973" s="22"/>
      <c r="X3973" s="104"/>
      <c r="Y3973" s="195" t="str">
        <f t="shared" si="1220"/>
        <v/>
      </c>
      <c r="Z3973" s="196" t="str">
        <f t="shared" si="1221"/>
        <v/>
      </c>
      <c r="AA3973" s="22"/>
      <c r="AB3973" s="197">
        <v>19000</v>
      </c>
      <c r="AC3973" s="198">
        <f t="shared" si="1222"/>
        <v>5700</v>
      </c>
      <c r="AD3973" s="162">
        <v>0.3</v>
      </c>
      <c r="AE3973" s="199">
        <f t="shared" si="1223"/>
        <v>0</v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24"/>
        <v>30691842.970796466</v>
      </c>
      <c r="AJ3973" s="200">
        <f t="shared" si="1225"/>
        <v>4088324.205777524</v>
      </c>
      <c r="AK3973" s="201">
        <f t="shared" si="1226"/>
        <v>0.1332055624573473</v>
      </c>
      <c r="AL3973" s="24"/>
      <c r="AM3973" s="24"/>
      <c r="AN3973" s="24"/>
      <c r="AO3973" s="24"/>
      <c r="AP3973" s="165" t="str">
        <f t="shared" si="1227"/>
        <v>20252</v>
      </c>
      <c r="AQ3973" s="203" t="str">
        <f t="shared" si="1228"/>
        <v/>
      </c>
      <c r="AR3973" s="206" t="str">
        <f t="shared" si="1229"/>
        <v>C66 SERVICE</v>
      </c>
      <c r="AS3973" s="22" t="str">
        <f t="shared" si="1230"/>
        <v/>
      </c>
      <c r="AT3973" s="24" t="str">
        <f t="shared" si="1231"/>
        <v/>
      </c>
      <c r="AU3973" s="22">
        <v>0</v>
      </c>
    </row>
    <row r="3974" spans="1:47" ht="39.6">
      <c r="A3974" s="33" t="str">
        <f t="shared" si="1202"/>
        <v/>
      </c>
      <c r="B3974" s="23"/>
      <c r="C3974" s="23"/>
      <c r="D3974" s="202" t="str">
        <f t="shared" si="1213"/>
        <v/>
      </c>
      <c r="E3974" s="33" t="s">
        <v>3172</v>
      </c>
      <c r="F3974" s="23">
        <v>2025</v>
      </c>
      <c r="G3974" s="23">
        <v>2</v>
      </c>
      <c r="H3974" s="29"/>
      <c r="I3974" s="204" t="str">
        <f t="shared" si="1218"/>
        <v>Q4</v>
      </c>
      <c r="J3974" s="188"/>
      <c r="K3974" s="29"/>
      <c r="L3974" s="24" t="s">
        <v>43</v>
      </c>
      <c r="M3974" s="22" t="s">
        <v>43</v>
      </c>
      <c r="N3974" s="22">
        <v>0</v>
      </c>
      <c r="O3974" s="22"/>
      <c r="P3974" s="202" t="str">
        <f t="shared" si="1219"/>
        <v>C66 SERVICE/OTHERS</v>
      </c>
      <c r="Q3974" s="22" t="s">
        <v>45</v>
      </c>
      <c r="R3974" s="22" t="s">
        <v>45</v>
      </c>
      <c r="S3974" s="22" t="s">
        <v>50</v>
      </c>
      <c r="T3974" s="22"/>
      <c r="U3974" s="22"/>
      <c r="V3974" s="22"/>
      <c r="W3974" s="22"/>
      <c r="X3974" s="104"/>
      <c r="Y3974" s="195" t="str">
        <f t="shared" si="1220"/>
        <v/>
      </c>
      <c r="Z3974" s="196" t="str">
        <f t="shared" si="1221"/>
        <v/>
      </c>
      <c r="AA3974" s="22"/>
      <c r="AB3974" s="197">
        <v>17000</v>
      </c>
      <c r="AC3974" s="198">
        <f t="shared" si="1222"/>
        <v>5100</v>
      </c>
      <c r="AD3974" s="162">
        <v>0.3</v>
      </c>
      <c r="AE3974" s="199">
        <f t="shared" si="1223"/>
        <v>0</v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24"/>
        <v>30691842.970796466</v>
      </c>
      <c r="AJ3974" s="200">
        <f t="shared" si="1225"/>
        <v>4088324.205777524</v>
      </c>
      <c r="AK3974" s="201">
        <f t="shared" si="1226"/>
        <v>0.1332055624573473</v>
      </c>
      <c r="AL3974" s="24"/>
      <c r="AM3974" s="24"/>
      <c r="AN3974" s="24"/>
      <c r="AO3974" s="24"/>
      <c r="AP3974" s="165" t="str">
        <f t="shared" si="1227"/>
        <v>20252</v>
      </c>
      <c r="AQ3974" s="203" t="str">
        <f t="shared" si="1228"/>
        <v/>
      </c>
      <c r="AR3974" s="206" t="str">
        <f t="shared" si="1229"/>
        <v>C66 SERVICE</v>
      </c>
      <c r="AS3974" s="22" t="str">
        <f t="shared" si="1230"/>
        <v/>
      </c>
      <c r="AT3974" s="24" t="str">
        <f t="shared" si="1231"/>
        <v/>
      </c>
      <c r="AU3974" s="22">
        <v>0</v>
      </c>
    </row>
    <row r="3975" spans="1:47" ht="39.6">
      <c r="A3975" s="33" t="str">
        <f t="shared" si="1202"/>
        <v/>
      </c>
      <c r="B3975" s="23"/>
      <c r="C3975" s="23"/>
      <c r="D3975" s="202" t="str">
        <f t="shared" si="1213"/>
        <v/>
      </c>
      <c r="E3975" s="33" t="s">
        <v>3172</v>
      </c>
      <c r="F3975" s="23">
        <v>2025</v>
      </c>
      <c r="G3975" s="23">
        <v>2</v>
      </c>
      <c r="H3975" s="29"/>
      <c r="I3975" s="204" t="str">
        <f t="shared" si="1218"/>
        <v>Q4</v>
      </c>
      <c r="J3975" s="188"/>
      <c r="K3975" s="29"/>
      <c r="L3975" s="24" t="s">
        <v>43</v>
      </c>
      <c r="M3975" s="22" t="s">
        <v>43</v>
      </c>
      <c r="N3975" s="22">
        <v>0</v>
      </c>
      <c r="O3975" s="22"/>
      <c r="P3975" s="202" t="str">
        <f t="shared" si="1219"/>
        <v>C66 SERVICE/OTHERS</v>
      </c>
      <c r="Q3975" s="22" t="s">
        <v>45</v>
      </c>
      <c r="R3975" s="22" t="s">
        <v>45</v>
      </c>
      <c r="S3975" s="22" t="s">
        <v>49</v>
      </c>
      <c r="T3975" s="22"/>
      <c r="U3975" s="22"/>
      <c r="V3975" s="22"/>
      <c r="W3975" s="22"/>
      <c r="X3975" s="104"/>
      <c r="Y3975" s="195" t="str">
        <f t="shared" si="1220"/>
        <v/>
      </c>
      <c r="Z3975" s="196" t="str">
        <f t="shared" si="1221"/>
        <v/>
      </c>
      <c r="AA3975" s="22"/>
      <c r="AB3975" s="197">
        <v>336000</v>
      </c>
      <c r="AC3975" s="198">
        <f t="shared" si="1222"/>
        <v>100800</v>
      </c>
      <c r="AD3975" s="162">
        <v>0.3</v>
      </c>
      <c r="AE3975" s="199">
        <f t="shared" si="1223"/>
        <v>0</v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24"/>
        <v>30691842.970796466</v>
      </c>
      <c r="AJ3975" s="200">
        <f t="shared" si="1225"/>
        <v>4088324.205777524</v>
      </c>
      <c r="AK3975" s="201">
        <f t="shared" si="1226"/>
        <v>0.1332055624573473</v>
      </c>
      <c r="AL3975" s="24"/>
      <c r="AM3975" s="24"/>
      <c r="AN3975" s="24"/>
      <c r="AO3975" s="24"/>
      <c r="AP3975" s="165" t="str">
        <f t="shared" si="1227"/>
        <v>20252</v>
      </c>
      <c r="AQ3975" s="203" t="str">
        <f t="shared" si="1228"/>
        <v/>
      </c>
      <c r="AR3975" s="206" t="str">
        <f t="shared" si="1229"/>
        <v>C66 SERVICE</v>
      </c>
      <c r="AS3975" s="22" t="str">
        <f t="shared" si="1230"/>
        <v/>
      </c>
      <c r="AT3975" s="24" t="str">
        <f t="shared" si="1231"/>
        <v/>
      </c>
      <c r="AU3975" s="22">
        <v>0</v>
      </c>
    </row>
    <row r="3976" spans="1:47">
      <c r="A3976" s="33" t="str">
        <f t="shared" si="1202"/>
        <v>FY 24/25</v>
      </c>
      <c r="B3976" s="23">
        <v>2025</v>
      </c>
      <c r="C3976" s="23">
        <v>3</v>
      </c>
      <c r="D3976" s="202" t="str">
        <f t="shared" si="1213"/>
        <v>Q4</v>
      </c>
      <c r="E3976" s="33" t="str">
        <f t="shared" si="1201"/>
        <v>TBA</v>
      </c>
      <c r="F3976" s="23" t="s">
        <v>2584</v>
      </c>
      <c r="G3976" s="23" t="s">
        <v>2584</v>
      </c>
      <c r="H3976" s="29"/>
      <c r="I3976" s="204" t="str">
        <f t="shared" si="1218"/>
        <v>TBA</v>
      </c>
      <c r="J3976" s="188" t="s">
        <v>3734</v>
      </c>
      <c r="K3976" s="29" t="s">
        <v>712</v>
      </c>
      <c r="L3976" s="24" t="s">
        <v>67</v>
      </c>
      <c r="M3976" s="13" t="s">
        <v>60</v>
      </c>
      <c r="N3976" s="22">
        <v>1</v>
      </c>
      <c r="O3976" s="22"/>
      <c r="P3976" s="202" t="str">
        <f t="shared" si="1219"/>
        <v>MAIN UNIT</v>
      </c>
      <c r="Q3976" s="22" t="s">
        <v>61</v>
      </c>
      <c r="R3976" s="22" t="s">
        <v>62</v>
      </c>
      <c r="S3976" s="22" t="s">
        <v>49</v>
      </c>
      <c r="T3976" s="22" t="s">
        <v>78</v>
      </c>
      <c r="U3976" s="22" t="s">
        <v>120</v>
      </c>
      <c r="V3976" s="22" t="s">
        <v>112</v>
      </c>
      <c r="W3976" s="22" t="s">
        <v>64</v>
      </c>
      <c r="X3976" s="104">
        <v>389000</v>
      </c>
      <c r="Y3976" s="195" t="str">
        <f t="shared" ref="Y3976" si="1232">IF(W3976="","",IF(W3976="RMB","1.13", "1"))</f>
        <v>1.13</v>
      </c>
      <c r="Z3976" s="196">
        <f t="shared" ref="Z3976" si="1233">IF(X3976="","",X3976*MAX(O3976,N3976))</f>
        <v>389000</v>
      </c>
      <c r="AA3976" s="22">
        <v>1.0669999999999999</v>
      </c>
      <c r="AB3976" s="197">
        <v>336001</v>
      </c>
      <c r="AC3976" s="198">
        <f t="shared" ref="AC3976" si="1234">IF(R3976&lt;&gt;"",AB3976*AD3976,"")</f>
        <v>40320.119999999995</v>
      </c>
      <c r="AD3976" s="169">
        <v>0.12</v>
      </c>
      <c r="AE3976" s="199">
        <f t="shared" ref="AE3976:AE3990" si="1235">IF(Q3976="","",IF(Q3976="Yes",1,0))</f>
        <v>0</v>
      </c>
      <c r="AF3976" s="199" t="str">
        <f>IF(AND(COUNTIFS($J$18:J3976,J3976)=1,AE3976=1),1,"")</f>
        <v/>
      </c>
      <c r="AG3976" s="199">
        <f>IF(C3976="","",IF(AND(COUNTIFS($J$18:J3976,J3976)=1,C3976&lt;&gt;""),1,""))</f>
        <v>1</v>
      </c>
      <c r="AH3976" s="199">
        <f>IF(G3976="","",IF(AND(COUNTIFS($J$18:J3976,J3976)=1,G3976&lt;&gt;""),1,""))</f>
        <v>1</v>
      </c>
      <c r="AI3976" s="200">
        <f t="shared" ref="AI3976:AI3990" si="1236">IF(P3976="C66 SERVICE","",SUMIFS(AB:AB,F:F,F3976,G:G,G3976,E:E,E3976))</f>
        <v>25672271.628318585</v>
      </c>
      <c r="AJ3976" s="200">
        <f t="shared" ref="AJ3976:AJ3990" si="1237">IF(P3976="C66 SERVICE","",SUMIFS(AC:AC,F:F,F3976,G:G,G3976,E:E,E3976))</f>
        <v>3011547.4803982303</v>
      </c>
      <c r="AK3976" s="201">
        <f t="shared" ref="AK3976:AK3990" si="1238">IF(AJ3976&gt;0,AJ3976/AI3976,"")</f>
        <v>0.11730740169780109</v>
      </c>
      <c r="AL3976" s="24"/>
      <c r="AM3976" s="24"/>
      <c r="AN3976" s="24"/>
      <c r="AO3976" s="24"/>
      <c r="AP3976" s="165" t="str">
        <f t="shared" ref="AP3976:AP3986" si="1239">IF(F3976="","",F3976&amp;G3976)</f>
        <v>TBATBA</v>
      </c>
      <c r="AQ3976" s="203" t="str">
        <f t="shared" ref="AQ3976:AQ3986" si="1240">IF(W3976="","",F3976&amp;G3976&amp;W3976)</f>
        <v>TBATBARMB</v>
      </c>
      <c r="AR3976" s="206" t="str">
        <f t="shared" ref="AR3976:AR3986" si="1241">IFERROR(IF(AND(M3976="YAMAHA", R3976="C28"), "YAMAHA_Non_Mounter", IF(AND(M3976="YAMAHA", R3976="C49"), "YAMAHA_Mounter", M3976)),"")</f>
        <v>YAMAHA_Mounter</v>
      </c>
      <c r="AS3976" s="22" t="str">
        <f t="shared" ref="AS3976:AS3982" si="1242">IFERROR(IF(OR(G3976="TBA", G3976=""), "", DATEDIF(DATE(B3976, C3976, 1), DATE(F3976, G3976, 1), "M")),"")</f>
        <v/>
      </c>
      <c r="AT3976" s="24" t="str">
        <f t="shared" ref="AT3976:AT3982" si="1243">IF(ISNUMBER(AS3976), IF(AS3976&gt;=0, IF(AS3976&lt;=3, "0-3 months", IF(AS3976&lt;=6, "4-6 months", "&gt; 6 months"))), "")</f>
        <v/>
      </c>
      <c r="AU3976" s="22" t="s">
        <v>3757</v>
      </c>
    </row>
    <row r="3977" spans="1:47">
      <c r="A3977" s="33" t="str">
        <f t="shared" si="1202"/>
        <v>FY 24/25</v>
      </c>
      <c r="B3977" s="23">
        <v>2025</v>
      </c>
      <c r="C3977" s="23">
        <v>3</v>
      </c>
      <c r="D3977" s="202" t="str">
        <f t="shared" ref="D3977:D3994" si="1244">IF(B3977="","",IF(AND(C3977&gt;=10,C3977&lt;=12),"Q3",IF(AND(C3977&gt;=1,C3977&lt;=3),"Q4",IF(AND(C3977&gt;=7,C3977&lt;=9),"Q2",IF(AND(C3977&gt;=4,C3977&lt;=6),"Q1")))))</f>
        <v>Q4</v>
      </c>
      <c r="E3977" s="33" t="str">
        <f t="shared" ref="E3977:E3994" si="1245">IF(G3977="Cancel","Cancel",IF(G3977="TBA","TBA",IFERROR(IF(I3977="Q4","FY "&amp;RIGHT(F3977,2)-1&amp;"/"&amp;RIGHT(F3977,2),"FY "&amp;RIGHT(F3977,2)&amp;"/"&amp;RIGHT(F3977,2)+1),"")))</f>
        <v>TBA</v>
      </c>
      <c r="F3977" s="23" t="s">
        <v>2584</v>
      </c>
      <c r="G3977" s="23" t="s">
        <v>2584</v>
      </c>
      <c r="H3977" s="29"/>
      <c r="I3977" s="204" t="str">
        <f t="shared" si="1218"/>
        <v>TBA</v>
      </c>
      <c r="J3977" s="188" t="s">
        <v>3735</v>
      </c>
      <c r="K3977" s="29" t="s">
        <v>1890</v>
      </c>
      <c r="L3977" s="24" t="s">
        <v>67</v>
      </c>
      <c r="M3977" s="13" t="s">
        <v>60</v>
      </c>
      <c r="N3977" s="22">
        <v>1</v>
      </c>
      <c r="O3977" s="22"/>
      <c r="P3977" s="202" t="str">
        <f t="shared" si="1212"/>
        <v>MAIN UNIT</v>
      </c>
      <c r="Q3977" s="22" t="s">
        <v>61</v>
      </c>
      <c r="R3977" s="22" t="s">
        <v>62</v>
      </c>
      <c r="S3977" s="22" t="s">
        <v>49</v>
      </c>
      <c r="T3977" s="22" t="s">
        <v>78</v>
      </c>
      <c r="U3977" s="22" t="s">
        <v>78</v>
      </c>
      <c r="V3977" s="22" t="s">
        <v>112</v>
      </c>
      <c r="W3977" s="22" t="s">
        <v>109</v>
      </c>
      <c r="X3977" s="104">
        <v>7080000</v>
      </c>
      <c r="Y3977" s="195" t="str">
        <f t="shared" si="1215"/>
        <v>1</v>
      </c>
      <c r="Z3977" s="196">
        <f t="shared" si="1214"/>
        <v>7080000</v>
      </c>
      <c r="AA3977" s="22">
        <v>5.2999999999999999E-2</v>
      </c>
      <c r="AB3977" s="197">
        <f t="shared" si="1200"/>
        <v>375240</v>
      </c>
      <c r="AC3977" s="198">
        <f t="shared" si="1204"/>
        <v>45028.799999999996</v>
      </c>
      <c r="AD3977" s="169">
        <v>0.12</v>
      </c>
      <c r="AE3977" s="199">
        <f t="shared" si="1235"/>
        <v>0</v>
      </c>
      <c r="AF3977" s="199" t="str">
        <f>IF(AND(COUNTIFS($J$18:J3977,J3977)=1,AE3977=1),1,"")</f>
        <v/>
      </c>
      <c r="AG3977" s="199">
        <f>IF(C3977="","",IF(AND(COUNTIFS($J$18:J3977,J3977)=1,C3977&lt;&gt;""),1,""))</f>
        <v>1</v>
      </c>
      <c r="AH3977" s="199">
        <f>IF(G3977="","",IF(AND(COUNTIFS($J$18:J3977,J3977)=1,G3977&lt;&gt;""),1,""))</f>
        <v>1</v>
      </c>
      <c r="AI3977" s="200">
        <f t="shared" si="1236"/>
        <v>25672271.628318585</v>
      </c>
      <c r="AJ3977" s="200">
        <f t="shared" si="1237"/>
        <v>3011547.4803982303</v>
      </c>
      <c r="AK3977" s="201">
        <f t="shared" si="1238"/>
        <v>0.11730740169780109</v>
      </c>
      <c r="AL3977" s="24"/>
      <c r="AM3977" s="24"/>
      <c r="AN3977" s="24"/>
      <c r="AO3977" s="24"/>
      <c r="AP3977" s="165" t="str">
        <f t="shared" si="1239"/>
        <v>TBATBA</v>
      </c>
      <c r="AQ3977" s="203" t="str">
        <f t="shared" si="1240"/>
        <v>TBATBAJPY</v>
      </c>
      <c r="AR3977" s="206" t="str">
        <f t="shared" si="1241"/>
        <v>YAMAHA_Mounter</v>
      </c>
      <c r="AS3977" s="22" t="str">
        <f t="shared" si="1242"/>
        <v/>
      </c>
      <c r="AT3977" s="24" t="str">
        <f t="shared" si="1243"/>
        <v/>
      </c>
      <c r="AU3977" s="22" t="s">
        <v>3751</v>
      </c>
    </row>
    <row r="3978" spans="1:47">
      <c r="A3978" s="33" t="str">
        <f t="shared" si="1202"/>
        <v>FY 24/25</v>
      </c>
      <c r="B3978" s="23">
        <v>2025</v>
      </c>
      <c r="C3978" s="23">
        <v>3</v>
      </c>
      <c r="D3978" s="202" t="str">
        <f t="shared" si="1244"/>
        <v>Q4</v>
      </c>
      <c r="E3978" s="33" t="str">
        <f t="shared" si="1245"/>
        <v>TBA</v>
      </c>
      <c r="F3978" s="23" t="s">
        <v>2584</v>
      </c>
      <c r="G3978" s="23" t="s">
        <v>2584</v>
      </c>
      <c r="H3978" s="29"/>
      <c r="I3978" s="204" t="str">
        <f t="shared" si="1218"/>
        <v>TBA</v>
      </c>
      <c r="J3978" s="188" t="s">
        <v>3736</v>
      </c>
      <c r="K3978" s="29" t="s">
        <v>3737</v>
      </c>
      <c r="L3978" s="24" t="s">
        <v>67</v>
      </c>
      <c r="M3978" s="13" t="s">
        <v>60</v>
      </c>
      <c r="N3978" s="22">
        <v>1</v>
      </c>
      <c r="O3978" s="22"/>
      <c r="P3978" s="202" t="str">
        <f t="shared" si="1212"/>
        <v>MAIN UNIT</v>
      </c>
      <c r="Q3978" s="22" t="s">
        <v>68</v>
      </c>
      <c r="R3978" s="22" t="s">
        <v>62</v>
      </c>
      <c r="S3978" s="22" t="s">
        <v>49</v>
      </c>
      <c r="T3978" s="22" t="s">
        <v>78</v>
      </c>
      <c r="U3978" s="22" t="s">
        <v>78</v>
      </c>
      <c r="V3978" s="22" t="s">
        <v>2534</v>
      </c>
      <c r="W3978" s="22" t="s">
        <v>109</v>
      </c>
      <c r="X3978" s="104">
        <v>8299000</v>
      </c>
      <c r="Y3978" s="195" t="str">
        <f t="shared" si="1215"/>
        <v>1</v>
      </c>
      <c r="Z3978" s="196">
        <f t="shared" si="1214"/>
        <v>8299000</v>
      </c>
      <c r="AA3978" s="22">
        <v>5.2999999999999999E-2</v>
      </c>
      <c r="AB3978" s="197">
        <f t="shared" si="1200"/>
        <v>439847</v>
      </c>
      <c r="AC3978" s="198">
        <f t="shared" si="1204"/>
        <v>52781.64</v>
      </c>
      <c r="AD3978" s="169">
        <v>0.12</v>
      </c>
      <c r="AE3978" s="199">
        <f t="shared" si="1235"/>
        <v>1</v>
      </c>
      <c r="AF3978" s="199">
        <f>IF(AND(COUNTIFS($J$18:J3978,J3978)=1,AE3978=1),1,"")</f>
        <v>1</v>
      </c>
      <c r="AG3978" s="199">
        <f>IF(C3978="","",IF(AND(COUNTIFS($J$18:J3978,J3978)=1,C3978&lt;&gt;""),1,""))</f>
        <v>1</v>
      </c>
      <c r="AH3978" s="199">
        <f>IF(G3978="","",IF(AND(COUNTIFS($J$18:J3978,J3978)=1,G3978&lt;&gt;""),1,""))</f>
        <v>1</v>
      </c>
      <c r="AI3978" s="200">
        <f t="shared" si="1236"/>
        <v>25672271.628318585</v>
      </c>
      <c r="AJ3978" s="200">
        <f t="shared" si="1237"/>
        <v>3011547.4803982303</v>
      </c>
      <c r="AK3978" s="201">
        <f t="shared" si="1238"/>
        <v>0.11730740169780109</v>
      </c>
      <c r="AL3978" s="24"/>
      <c r="AM3978" s="24"/>
      <c r="AN3978" s="24"/>
      <c r="AO3978" s="24"/>
      <c r="AP3978" s="165" t="str">
        <f t="shared" si="1239"/>
        <v>TBATBA</v>
      </c>
      <c r="AQ3978" s="203" t="str">
        <f t="shared" si="1240"/>
        <v>TBATBAJPY</v>
      </c>
      <c r="AR3978" s="206" t="str">
        <f t="shared" si="1241"/>
        <v>YAMAHA_Mounter</v>
      </c>
      <c r="AS3978" s="22" t="str">
        <f t="shared" si="1242"/>
        <v/>
      </c>
      <c r="AT3978" s="24" t="str">
        <f t="shared" si="1243"/>
        <v/>
      </c>
      <c r="AU3978" s="22" t="s">
        <v>3751</v>
      </c>
    </row>
    <row r="3979" spans="1:47">
      <c r="A3979" s="33" t="str">
        <f t="shared" si="1202"/>
        <v>FY 24/25</v>
      </c>
      <c r="B3979" s="23">
        <v>2025</v>
      </c>
      <c r="C3979" s="23">
        <v>3</v>
      </c>
      <c r="D3979" s="202" t="str">
        <f t="shared" si="1244"/>
        <v>Q4</v>
      </c>
      <c r="E3979" s="33" t="str">
        <f t="shared" si="1245"/>
        <v>TBA</v>
      </c>
      <c r="F3979" s="23" t="s">
        <v>2584</v>
      </c>
      <c r="G3979" s="23" t="s">
        <v>2584</v>
      </c>
      <c r="H3979" s="29"/>
      <c r="I3979" s="204" t="str">
        <f t="shared" si="1218"/>
        <v>TBA</v>
      </c>
      <c r="J3979" s="188" t="s">
        <v>3738</v>
      </c>
      <c r="K3979" s="29" t="s">
        <v>903</v>
      </c>
      <c r="L3979" s="24" t="s">
        <v>67</v>
      </c>
      <c r="M3979" s="13" t="s">
        <v>60</v>
      </c>
      <c r="N3979" s="22">
        <v>1</v>
      </c>
      <c r="O3979" s="22"/>
      <c r="P3979" s="202" t="str">
        <f t="shared" si="1212"/>
        <v>MAIN UNIT</v>
      </c>
      <c r="Q3979" s="22" t="s">
        <v>61</v>
      </c>
      <c r="R3979" s="22" t="s">
        <v>62</v>
      </c>
      <c r="S3979" s="22" t="s">
        <v>49</v>
      </c>
      <c r="T3979" s="22" t="s">
        <v>78</v>
      </c>
      <c r="U3979" s="22" t="s">
        <v>120</v>
      </c>
      <c r="V3979" s="22" t="s">
        <v>112</v>
      </c>
      <c r="W3979" s="22" t="s">
        <v>64</v>
      </c>
      <c r="X3979" s="104">
        <v>393000</v>
      </c>
      <c r="Y3979" s="195" t="str">
        <f t="shared" si="1215"/>
        <v>1.13</v>
      </c>
      <c r="Z3979" s="196">
        <f t="shared" si="1214"/>
        <v>393000</v>
      </c>
      <c r="AA3979" s="22">
        <v>1.0669999999999999</v>
      </c>
      <c r="AB3979" s="197">
        <f t="shared" si="1200"/>
        <v>371089.38053097349</v>
      </c>
      <c r="AC3979" s="198">
        <f t="shared" si="1204"/>
        <v>44530.725663716818</v>
      </c>
      <c r="AD3979" s="169">
        <v>0.12</v>
      </c>
      <c r="AE3979" s="199">
        <f t="shared" si="1235"/>
        <v>0</v>
      </c>
      <c r="AF3979" s="199" t="str">
        <f>IF(AND(COUNTIFS($J$18:J3979,J3979)=1,AE3979=1),1,"")</f>
        <v/>
      </c>
      <c r="AG3979" s="199">
        <f>IF(C3979="","",IF(AND(COUNTIFS($J$18:J3979,J3979)=1,C3979&lt;&gt;""),1,""))</f>
        <v>1</v>
      </c>
      <c r="AH3979" s="199">
        <f>IF(G3979="","",IF(AND(COUNTIFS($J$18:J3979,J3979)=1,G3979&lt;&gt;""),1,""))</f>
        <v>1</v>
      </c>
      <c r="AI3979" s="200">
        <f t="shared" si="1236"/>
        <v>25672271.628318585</v>
      </c>
      <c r="AJ3979" s="200">
        <f t="shared" si="1237"/>
        <v>3011547.4803982303</v>
      </c>
      <c r="AK3979" s="201">
        <f t="shared" si="1238"/>
        <v>0.11730740169780109</v>
      </c>
      <c r="AL3979" s="24"/>
      <c r="AM3979" s="24"/>
      <c r="AN3979" s="24"/>
      <c r="AO3979" s="24"/>
      <c r="AP3979" s="165" t="str">
        <f t="shared" si="1239"/>
        <v>TBATBA</v>
      </c>
      <c r="AQ3979" s="203" t="str">
        <f t="shared" si="1240"/>
        <v>TBATBARMB</v>
      </c>
      <c r="AR3979" s="206" t="str">
        <f t="shared" si="1241"/>
        <v>YAMAHA_Mounter</v>
      </c>
      <c r="AS3979" s="22" t="str">
        <f t="shared" si="1242"/>
        <v/>
      </c>
      <c r="AT3979" s="24" t="str">
        <f t="shared" si="1243"/>
        <v/>
      </c>
      <c r="AU3979" s="22" t="s">
        <v>3757</v>
      </c>
    </row>
    <row r="3980" spans="1:47">
      <c r="A3980" s="33" t="str">
        <f t="shared" si="1202"/>
        <v>FY 24/25</v>
      </c>
      <c r="B3980" s="23">
        <v>2025</v>
      </c>
      <c r="C3980" s="23">
        <v>3</v>
      </c>
      <c r="D3980" s="202" t="str">
        <f t="shared" si="1244"/>
        <v>Q4</v>
      </c>
      <c r="E3980" s="33" t="str">
        <f t="shared" si="1245"/>
        <v>TBA</v>
      </c>
      <c r="F3980" s="23" t="s">
        <v>2584</v>
      </c>
      <c r="G3980" s="23" t="s">
        <v>2584</v>
      </c>
      <c r="H3980" s="29"/>
      <c r="I3980" s="204" t="str">
        <f t="shared" si="1218"/>
        <v>TBA</v>
      </c>
      <c r="J3980" s="188" t="s">
        <v>3738</v>
      </c>
      <c r="K3980" s="29" t="s">
        <v>903</v>
      </c>
      <c r="L3980" s="24" t="s">
        <v>67</v>
      </c>
      <c r="M3980" s="13" t="s">
        <v>60</v>
      </c>
      <c r="N3980" s="22">
        <v>1</v>
      </c>
      <c r="O3980" s="22"/>
      <c r="P3980" s="202" t="str">
        <f t="shared" si="1212"/>
        <v>MAIN UNIT</v>
      </c>
      <c r="Q3980" s="22" t="s">
        <v>61</v>
      </c>
      <c r="R3980" s="22" t="s">
        <v>62</v>
      </c>
      <c r="S3980" s="22" t="s">
        <v>49</v>
      </c>
      <c r="T3980" s="22" t="s">
        <v>78</v>
      </c>
      <c r="U3980" s="22" t="s">
        <v>78</v>
      </c>
      <c r="V3980" s="22" t="s">
        <v>112</v>
      </c>
      <c r="W3980" s="22" t="s">
        <v>64</v>
      </c>
      <c r="X3980" s="104">
        <v>393000</v>
      </c>
      <c r="Y3980" s="195" t="str">
        <f t="shared" si="1215"/>
        <v>1.13</v>
      </c>
      <c r="Z3980" s="196">
        <f t="shared" si="1214"/>
        <v>393000</v>
      </c>
      <c r="AA3980" s="22">
        <v>1.0669999999999999</v>
      </c>
      <c r="AB3980" s="197">
        <f t="shared" si="1200"/>
        <v>371089.38053097349</v>
      </c>
      <c r="AC3980" s="198">
        <f t="shared" si="1204"/>
        <v>44530.725663716818</v>
      </c>
      <c r="AD3980" s="169">
        <v>0.12</v>
      </c>
      <c r="AE3980" s="199">
        <f t="shared" si="1235"/>
        <v>0</v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36"/>
        <v>25672271.628318585</v>
      </c>
      <c r="AJ3980" s="200">
        <f t="shared" si="1237"/>
        <v>3011547.4803982303</v>
      </c>
      <c r="AK3980" s="201">
        <f t="shared" si="1238"/>
        <v>0.11730740169780109</v>
      </c>
      <c r="AL3980" s="24"/>
      <c r="AM3980" s="24"/>
      <c r="AN3980" s="24"/>
      <c r="AO3980" s="24"/>
      <c r="AP3980" s="165" t="str">
        <f t="shared" si="1239"/>
        <v>TBATBA</v>
      </c>
      <c r="AQ3980" s="203" t="str">
        <f t="shared" si="1240"/>
        <v>TBATBARMB</v>
      </c>
      <c r="AR3980" s="206" t="str">
        <f t="shared" si="1241"/>
        <v>YAMAHA_Mounter</v>
      </c>
      <c r="AS3980" s="22" t="str">
        <f t="shared" si="1242"/>
        <v/>
      </c>
      <c r="AT3980" s="24" t="str">
        <f t="shared" si="1243"/>
        <v/>
      </c>
      <c r="AU3980" s="22" t="s">
        <v>3757</v>
      </c>
    </row>
    <row r="3981" spans="1:47">
      <c r="A3981" s="33" t="str">
        <f t="shared" si="1202"/>
        <v>FY 24/25</v>
      </c>
      <c r="B3981" s="23">
        <v>2025</v>
      </c>
      <c r="C3981" s="23">
        <v>3</v>
      </c>
      <c r="D3981" s="202" t="str">
        <f t="shared" si="1244"/>
        <v>Q4</v>
      </c>
      <c r="E3981" s="33" t="str">
        <f t="shared" si="1245"/>
        <v>TBA</v>
      </c>
      <c r="F3981" s="23" t="s">
        <v>2584</v>
      </c>
      <c r="G3981" s="23" t="s">
        <v>2584</v>
      </c>
      <c r="H3981" s="29"/>
      <c r="I3981" s="204" t="str">
        <f t="shared" si="1218"/>
        <v>TBA</v>
      </c>
      <c r="J3981" s="188" t="s">
        <v>3738</v>
      </c>
      <c r="K3981" s="29" t="s">
        <v>903</v>
      </c>
      <c r="L3981" s="24" t="s">
        <v>67</v>
      </c>
      <c r="M3981" s="13" t="s">
        <v>60</v>
      </c>
      <c r="N3981" s="22">
        <v>1</v>
      </c>
      <c r="O3981" s="22"/>
      <c r="P3981" s="202" t="str">
        <f t="shared" si="1212"/>
        <v>MAIN UNIT</v>
      </c>
      <c r="Q3981" s="22" t="s">
        <v>61</v>
      </c>
      <c r="R3981" s="22" t="s">
        <v>62</v>
      </c>
      <c r="S3981" s="22" t="s">
        <v>49</v>
      </c>
      <c r="T3981" s="22" t="s">
        <v>78</v>
      </c>
      <c r="U3981" s="22" t="s">
        <v>78</v>
      </c>
      <c r="V3981" s="22" t="s">
        <v>112</v>
      </c>
      <c r="W3981" s="22" t="s">
        <v>64</v>
      </c>
      <c r="X3981" s="104">
        <v>393000</v>
      </c>
      <c r="Y3981" s="195" t="str">
        <f t="shared" si="1215"/>
        <v>1.13</v>
      </c>
      <c r="Z3981" s="196">
        <f t="shared" si="1214"/>
        <v>393000</v>
      </c>
      <c r="AA3981" s="22">
        <v>1.0669999999999999</v>
      </c>
      <c r="AB3981" s="197">
        <f t="shared" si="1200"/>
        <v>371089.38053097349</v>
      </c>
      <c r="AC3981" s="198">
        <f t="shared" si="1204"/>
        <v>44530.725663716818</v>
      </c>
      <c r="AD3981" s="169">
        <v>0.12</v>
      </c>
      <c r="AE3981" s="199">
        <f t="shared" si="1235"/>
        <v>0</v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36"/>
        <v>25672271.628318585</v>
      </c>
      <c r="AJ3981" s="200">
        <f t="shared" si="1237"/>
        <v>3011547.4803982303</v>
      </c>
      <c r="AK3981" s="201">
        <f t="shared" si="1238"/>
        <v>0.11730740169780109</v>
      </c>
      <c r="AL3981" s="24"/>
      <c r="AM3981" s="24"/>
      <c r="AN3981" s="24"/>
      <c r="AO3981" s="24"/>
      <c r="AP3981" s="165" t="str">
        <f t="shared" si="1239"/>
        <v>TBATBA</v>
      </c>
      <c r="AQ3981" s="203" t="str">
        <f t="shared" si="1240"/>
        <v>TBATBARMB</v>
      </c>
      <c r="AR3981" s="206" t="str">
        <f t="shared" si="1241"/>
        <v>YAMAHA_Mounter</v>
      </c>
      <c r="AS3981" s="22" t="str">
        <f t="shared" si="1242"/>
        <v/>
      </c>
      <c r="AT3981" s="24" t="str">
        <f t="shared" si="1243"/>
        <v/>
      </c>
      <c r="AU3981" s="22" t="s">
        <v>3757</v>
      </c>
    </row>
    <row r="3982" spans="1:47">
      <c r="A3982" s="33" t="str">
        <f t="shared" si="1202"/>
        <v>FY 24/25</v>
      </c>
      <c r="B3982" s="23">
        <v>2025</v>
      </c>
      <c r="C3982" s="23">
        <v>3</v>
      </c>
      <c r="D3982" s="202" t="str">
        <f t="shared" si="1244"/>
        <v>Q4</v>
      </c>
      <c r="E3982" s="33" t="str">
        <f t="shared" si="1245"/>
        <v>TBA</v>
      </c>
      <c r="F3982" s="23" t="s">
        <v>2584</v>
      </c>
      <c r="G3982" s="23" t="s">
        <v>2584</v>
      </c>
      <c r="H3982" s="29"/>
      <c r="I3982" s="204" t="str">
        <f t="shared" si="1218"/>
        <v>TBA</v>
      </c>
      <c r="J3982" s="188" t="s">
        <v>3739</v>
      </c>
      <c r="K3982" s="29" t="s">
        <v>3740</v>
      </c>
      <c r="L3982" s="24" t="s">
        <v>3703</v>
      </c>
      <c r="M3982" s="13" t="s">
        <v>60</v>
      </c>
      <c r="N3982" s="22">
        <v>1</v>
      </c>
      <c r="O3982" s="22"/>
      <c r="P3982" s="202" t="str">
        <f t="shared" si="1212"/>
        <v>MAIN UNIT</v>
      </c>
      <c r="Q3982" s="22" t="s">
        <v>61</v>
      </c>
      <c r="R3982" s="22" t="s">
        <v>62</v>
      </c>
      <c r="S3982" s="22" t="s">
        <v>49</v>
      </c>
      <c r="T3982" s="22" t="s">
        <v>78</v>
      </c>
      <c r="U3982" s="22" t="s">
        <v>839</v>
      </c>
      <c r="V3982" s="22" t="s">
        <v>1407</v>
      </c>
      <c r="W3982" s="22" t="s">
        <v>64</v>
      </c>
      <c r="X3982" s="104">
        <v>980000</v>
      </c>
      <c r="Y3982" s="195" t="str">
        <f t="shared" si="1215"/>
        <v>1.13</v>
      </c>
      <c r="Z3982" s="196">
        <f t="shared" si="1214"/>
        <v>980000</v>
      </c>
      <c r="AA3982" s="22">
        <v>1.0669999999999999</v>
      </c>
      <c r="AB3982" s="197">
        <f t="shared" si="1200"/>
        <v>925362.83185840712</v>
      </c>
      <c r="AC3982" s="198">
        <f t="shared" si="1204"/>
        <v>111043.53982300885</v>
      </c>
      <c r="AD3982" s="169">
        <v>0.12</v>
      </c>
      <c r="AE3982" s="199">
        <f t="shared" si="1235"/>
        <v>0</v>
      </c>
      <c r="AF3982" s="199" t="str">
        <f>IF(AND(COUNTIFS($J$18:J3982,J3982)=1,AE3982=1),1,"")</f>
        <v/>
      </c>
      <c r="AG3982" s="199">
        <f>IF(C3982="","",IF(AND(COUNTIFS($J$18:J3982,J3982)=1,C3982&lt;&gt;""),1,""))</f>
        <v>1</v>
      </c>
      <c r="AH3982" s="199">
        <f>IF(G3982="","",IF(AND(COUNTIFS($J$18:J3982,J3982)=1,G3982&lt;&gt;""),1,""))</f>
        <v>1</v>
      </c>
      <c r="AI3982" s="200">
        <f t="shared" si="1236"/>
        <v>25672271.628318585</v>
      </c>
      <c r="AJ3982" s="200">
        <f t="shared" si="1237"/>
        <v>3011547.4803982303</v>
      </c>
      <c r="AK3982" s="201">
        <f t="shared" si="1238"/>
        <v>0.11730740169780109</v>
      </c>
      <c r="AL3982" s="24"/>
      <c r="AM3982" s="24"/>
      <c r="AN3982" s="24"/>
      <c r="AO3982" s="24"/>
      <c r="AP3982" s="165" t="str">
        <f t="shared" si="1239"/>
        <v>TBATBA</v>
      </c>
      <c r="AQ3982" s="203" t="str">
        <f t="shared" si="1240"/>
        <v>TBATBARMB</v>
      </c>
      <c r="AR3982" s="206" t="str">
        <f t="shared" si="1241"/>
        <v>YAMAHA_Mounter</v>
      </c>
      <c r="AS3982" s="22" t="str">
        <f t="shared" si="1242"/>
        <v/>
      </c>
      <c r="AT3982" s="24" t="str">
        <f t="shared" si="1243"/>
        <v/>
      </c>
      <c r="AU3982" s="22" t="s">
        <v>3757</v>
      </c>
    </row>
    <row r="3983" spans="1:47">
      <c r="A3983" s="33" t="str">
        <f t="shared" si="1202"/>
        <v>FY 24/25</v>
      </c>
      <c r="B3983" s="23">
        <v>2025</v>
      </c>
      <c r="C3983" s="23">
        <v>3</v>
      </c>
      <c r="D3983" s="202" t="str">
        <f t="shared" si="1244"/>
        <v>Q4</v>
      </c>
      <c r="E3983" s="33" t="str">
        <f t="shared" si="1245"/>
        <v>TBA</v>
      </c>
      <c r="F3983" s="23" t="s">
        <v>2584</v>
      </c>
      <c r="G3983" s="23" t="s">
        <v>2584</v>
      </c>
      <c r="H3983" s="29"/>
      <c r="I3983" s="204" t="str">
        <f t="shared" si="1218"/>
        <v>TBA</v>
      </c>
      <c r="J3983" s="188" t="s">
        <v>3739</v>
      </c>
      <c r="K3983" s="29" t="s">
        <v>3740</v>
      </c>
      <c r="L3983" s="24" t="s">
        <v>3703</v>
      </c>
      <c r="M3983" s="13" t="s">
        <v>60</v>
      </c>
      <c r="N3983" s="22">
        <v>1</v>
      </c>
      <c r="O3983" s="22"/>
      <c r="P3983" s="202" t="str">
        <f t="shared" si="1212"/>
        <v>MAIN UNIT</v>
      </c>
      <c r="Q3983" s="22" t="s">
        <v>61</v>
      </c>
      <c r="R3983" s="22" t="s">
        <v>62</v>
      </c>
      <c r="S3983" s="22" t="s">
        <v>49</v>
      </c>
      <c r="T3983" s="22" t="s">
        <v>78</v>
      </c>
      <c r="U3983" s="22" t="s">
        <v>839</v>
      </c>
      <c r="V3983" s="22" t="s">
        <v>1407</v>
      </c>
      <c r="W3983" s="22" t="s">
        <v>64</v>
      </c>
      <c r="X3983" s="104">
        <v>980000</v>
      </c>
      <c r="Y3983" s="195" t="str">
        <f t="shared" si="1215"/>
        <v>1.13</v>
      </c>
      <c r="Z3983" s="196">
        <f t="shared" si="1214"/>
        <v>980000</v>
      </c>
      <c r="AA3983" s="22">
        <v>1.0669999999999999</v>
      </c>
      <c r="AB3983" s="197">
        <f t="shared" si="1200"/>
        <v>925362.83185840712</v>
      </c>
      <c r="AC3983" s="198">
        <f t="shared" si="1204"/>
        <v>111043.53982300885</v>
      </c>
      <c r="AD3983" s="169">
        <v>0.12</v>
      </c>
      <c r="AE3983" s="199">
        <f t="shared" si="1235"/>
        <v>0</v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36"/>
        <v>25672271.628318585</v>
      </c>
      <c r="AJ3983" s="200">
        <f t="shared" si="1237"/>
        <v>3011547.4803982303</v>
      </c>
      <c r="AK3983" s="201">
        <f t="shared" si="1238"/>
        <v>0.11730740169780109</v>
      </c>
      <c r="AL3983" s="24"/>
      <c r="AM3983" s="24"/>
      <c r="AN3983" s="24"/>
      <c r="AO3983" s="24"/>
      <c r="AP3983" s="165" t="str">
        <f t="shared" si="1239"/>
        <v>TBATBA</v>
      </c>
      <c r="AQ3983" s="203" t="str">
        <f t="shared" si="1240"/>
        <v>TBATBARMB</v>
      </c>
      <c r="AR3983" s="206" t="str">
        <f t="shared" si="1241"/>
        <v>YAMAHA_Mounter</v>
      </c>
      <c r="AS3983" s="22" t="str">
        <f t="shared" si="1210"/>
        <v/>
      </c>
      <c r="AT3983" s="24" t="str">
        <f t="shared" si="1211"/>
        <v/>
      </c>
      <c r="AU3983" s="22" t="s">
        <v>3757</v>
      </c>
    </row>
    <row r="3984" spans="1:47">
      <c r="A3984" s="33" t="str">
        <f t="shared" si="1202"/>
        <v>FY 24/25</v>
      </c>
      <c r="B3984" s="23">
        <v>2025</v>
      </c>
      <c r="C3984" s="23">
        <v>3</v>
      </c>
      <c r="D3984" s="202" t="str">
        <f t="shared" si="1244"/>
        <v>Q4</v>
      </c>
      <c r="E3984" s="33" t="str">
        <f t="shared" si="1245"/>
        <v>TBA</v>
      </c>
      <c r="F3984" s="23" t="s">
        <v>2584</v>
      </c>
      <c r="G3984" s="23" t="s">
        <v>2584</v>
      </c>
      <c r="H3984" s="29"/>
      <c r="I3984" s="204" t="str">
        <f t="shared" si="1218"/>
        <v>TBA</v>
      </c>
      <c r="J3984" s="188" t="s">
        <v>3739</v>
      </c>
      <c r="K3984" s="29" t="s">
        <v>3740</v>
      </c>
      <c r="L3984" s="24" t="s">
        <v>3703</v>
      </c>
      <c r="M3984" s="13" t="s">
        <v>60</v>
      </c>
      <c r="N3984" s="22">
        <v>1</v>
      </c>
      <c r="O3984" s="22"/>
      <c r="P3984" s="202" t="str">
        <f t="shared" si="1212"/>
        <v>MAIN UNIT</v>
      </c>
      <c r="Q3984" s="22" t="s">
        <v>61</v>
      </c>
      <c r="R3984" s="22" t="s">
        <v>62</v>
      </c>
      <c r="S3984" s="22" t="s">
        <v>49</v>
      </c>
      <c r="T3984" s="22" t="s">
        <v>78</v>
      </c>
      <c r="U3984" s="22" t="s">
        <v>839</v>
      </c>
      <c r="V3984" s="22" t="s">
        <v>1407</v>
      </c>
      <c r="W3984" s="22" t="s">
        <v>64</v>
      </c>
      <c r="X3984" s="104">
        <v>980000</v>
      </c>
      <c r="Y3984" s="195" t="str">
        <f t="shared" si="1215"/>
        <v>1.13</v>
      </c>
      <c r="Z3984" s="196">
        <f t="shared" si="1214"/>
        <v>980000</v>
      </c>
      <c r="AA3984" s="22">
        <v>1.0669999999999999</v>
      </c>
      <c r="AB3984" s="197">
        <f t="shared" si="1200"/>
        <v>925362.83185840712</v>
      </c>
      <c r="AC3984" s="198">
        <f t="shared" si="1204"/>
        <v>111043.53982300885</v>
      </c>
      <c r="AD3984" s="169">
        <v>0.12</v>
      </c>
      <c r="AE3984" s="199">
        <f t="shared" si="1235"/>
        <v>0</v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36"/>
        <v>25672271.628318585</v>
      </c>
      <c r="AJ3984" s="200">
        <f t="shared" si="1237"/>
        <v>3011547.4803982303</v>
      </c>
      <c r="AK3984" s="201">
        <f t="shared" si="1238"/>
        <v>0.11730740169780109</v>
      </c>
      <c r="AL3984" s="24"/>
      <c r="AM3984" s="24"/>
      <c r="AN3984" s="24"/>
      <c r="AO3984" s="24"/>
      <c r="AP3984" s="165" t="str">
        <f t="shared" si="1239"/>
        <v>TBATBA</v>
      </c>
      <c r="AQ3984" s="203" t="str">
        <f t="shared" si="1240"/>
        <v>TBATBARMB</v>
      </c>
      <c r="AR3984" s="206" t="str">
        <f t="shared" si="1241"/>
        <v>YAMAHA_Mounter</v>
      </c>
      <c r="AS3984" s="22" t="str">
        <f t="shared" si="1210"/>
        <v/>
      </c>
      <c r="AT3984" s="24" t="str">
        <f t="shared" si="1211"/>
        <v/>
      </c>
      <c r="AU3984" s="22" t="s">
        <v>3757</v>
      </c>
    </row>
    <row r="3985" spans="1:47">
      <c r="A3985" s="33" t="str">
        <f t="shared" si="1202"/>
        <v>FY 24/25</v>
      </c>
      <c r="B3985" s="23">
        <v>2025</v>
      </c>
      <c r="C3985" s="23">
        <v>3</v>
      </c>
      <c r="D3985" s="202" t="str">
        <f t="shared" si="1244"/>
        <v>Q4</v>
      </c>
      <c r="E3985" s="33" t="str">
        <f t="shared" si="1245"/>
        <v>TBA</v>
      </c>
      <c r="F3985" s="23" t="s">
        <v>2584</v>
      </c>
      <c r="G3985" s="23" t="s">
        <v>2584</v>
      </c>
      <c r="H3985" s="29"/>
      <c r="I3985" s="204" t="str">
        <f t="shared" si="1203"/>
        <v>TBA</v>
      </c>
      <c r="J3985" s="188" t="s">
        <v>3739</v>
      </c>
      <c r="K3985" s="29" t="s">
        <v>3740</v>
      </c>
      <c r="L3985" s="24" t="s">
        <v>92</v>
      </c>
      <c r="M3985" s="13" t="s">
        <v>60</v>
      </c>
      <c r="N3985" s="22">
        <v>1</v>
      </c>
      <c r="O3985" s="22"/>
      <c r="P3985" s="202" t="str">
        <f t="shared" si="1212"/>
        <v>MAIN UNIT</v>
      </c>
      <c r="Q3985" s="22" t="s">
        <v>61</v>
      </c>
      <c r="R3985" s="22" t="s">
        <v>62</v>
      </c>
      <c r="S3985" s="22" t="s">
        <v>49</v>
      </c>
      <c r="T3985" s="22" t="s">
        <v>78</v>
      </c>
      <c r="U3985" s="22" t="s">
        <v>839</v>
      </c>
      <c r="V3985" s="22" t="s">
        <v>1407</v>
      </c>
      <c r="W3985" s="22" t="s">
        <v>64</v>
      </c>
      <c r="X3985" s="104">
        <v>900000</v>
      </c>
      <c r="Y3985" s="195" t="str">
        <f t="shared" si="1215"/>
        <v>1.13</v>
      </c>
      <c r="Z3985" s="196">
        <f t="shared" si="1214"/>
        <v>900000</v>
      </c>
      <c r="AA3985" s="22">
        <v>1.0669999999999999</v>
      </c>
      <c r="AB3985" s="197">
        <f t="shared" si="1200"/>
        <v>849823.00884955749</v>
      </c>
      <c r="AC3985" s="198">
        <f t="shared" si="1204"/>
        <v>101978.76106194689</v>
      </c>
      <c r="AD3985" s="169">
        <v>0.12</v>
      </c>
      <c r="AE3985" s="199">
        <f t="shared" si="1235"/>
        <v>0</v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36"/>
        <v>25672271.628318585</v>
      </c>
      <c r="AJ3985" s="200">
        <f t="shared" si="1237"/>
        <v>3011547.4803982303</v>
      </c>
      <c r="AK3985" s="201">
        <f t="shared" si="1238"/>
        <v>0.11730740169780109</v>
      </c>
      <c r="AL3985" s="24"/>
      <c r="AM3985" s="24"/>
      <c r="AN3985" s="24"/>
      <c r="AO3985" s="24"/>
      <c r="AP3985" s="165" t="str">
        <f t="shared" si="1239"/>
        <v>TBATBA</v>
      </c>
      <c r="AQ3985" s="203" t="str">
        <f t="shared" si="1240"/>
        <v>TBATBARMB</v>
      </c>
      <c r="AR3985" s="206" t="str">
        <f t="shared" si="1241"/>
        <v>YAMAHA_Mounter</v>
      </c>
      <c r="AS3985" s="22" t="str">
        <f t="shared" si="1210"/>
        <v/>
      </c>
      <c r="AT3985" s="24" t="str">
        <f t="shared" si="1211"/>
        <v/>
      </c>
      <c r="AU3985" s="22" t="s">
        <v>3757</v>
      </c>
    </row>
    <row r="3986" spans="1:47">
      <c r="A3986" s="33" t="str">
        <f t="shared" si="1202"/>
        <v>FY 24/25</v>
      </c>
      <c r="B3986" s="23">
        <v>2025</v>
      </c>
      <c r="C3986" s="23">
        <v>3</v>
      </c>
      <c r="D3986" s="202" t="str">
        <f t="shared" si="1244"/>
        <v>Q4</v>
      </c>
      <c r="E3986" s="33" t="str">
        <f t="shared" si="1245"/>
        <v>TBA</v>
      </c>
      <c r="F3986" s="23" t="s">
        <v>2584</v>
      </c>
      <c r="G3986" s="23" t="s">
        <v>2584</v>
      </c>
      <c r="H3986" s="29"/>
      <c r="I3986" s="204" t="str">
        <f t="shared" si="1203"/>
        <v>TBA</v>
      </c>
      <c r="J3986" s="188" t="s">
        <v>3739</v>
      </c>
      <c r="K3986" s="29" t="s">
        <v>3740</v>
      </c>
      <c r="L3986" s="24" t="s">
        <v>67</v>
      </c>
      <c r="M3986" s="13" t="s">
        <v>60</v>
      </c>
      <c r="N3986" s="22">
        <v>1</v>
      </c>
      <c r="O3986" s="22"/>
      <c r="P3986" s="202" t="str">
        <f t="shared" si="1212"/>
        <v>MAIN UNIT</v>
      </c>
      <c r="Q3986" s="22" t="s">
        <v>61</v>
      </c>
      <c r="R3986" s="22" t="s">
        <v>62</v>
      </c>
      <c r="S3986" s="22" t="s">
        <v>49</v>
      </c>
      <c r="T3986" s="22" t="s">
        <v>78</v>
      </c>
      <c r="U3986" s="22" t="s">
        <v>839</v>
      </c>
      <c r="V3986" s="22" t="s">
        <v>1407</v>
      </c>
      <c r="W3986" s="22" t="s">
        <v>64</v>
      </c>
      <c r="X3986" s="104">
        <v>680000</v>
      </c>
      <c r="Y3986" s="195" t="str">
        <f t="shared" si="1215"/>
        <v>1.13</v>
      </c>
      <c r="Z3986" s="196">
        <f t="shared" si="1214"/>
        <v>680000</v>
      </c>
      <c r="AA3986" s="22">
        <v>1.0669999999999999</v>
      </c>
      <c r="AB3986" s="197">
        <f t="shared" ref="AB3986:AB3994" si="1246">IF(AND(R3986&lt;&gt;"C66",R3986&lt;&gt;""),Z3986/Y3986*AA3986,"")</f>
        <v>642088.49557522126</v>
      </c>
      <c r="AC3986" s="198">
        <f t="shared" si="1204"/>
        <v>77050.619469026555</v>
      </c>
      <c r="AD3986" s="169">
        <v>0.12</v>
      </c>
      <c r="AE3986" s="199">
        <f t="shared" si="1235"/>
        <v>0</v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36"/>
        <v>25672271.628318585</v>
      </c>
      <c r="AJ3986" s="200">
        <f t="shared" si="1237"/>
        <v>3011547.4803982303</v>
      </c>
      <c r="AK3986" s="201">
        <f t="shared" si="1238"/>
        <v>0.11730740169780109</v>
      </c>
      <c r="AL3986" s="24"/>
      <c r="AM3986" s="24"/>
      <c r="AN3986" s="24"/>
      <c r="AO3986" s="24"/>
      <c r="AP3986" s="165" t="str">
        <f t="shared" si="1239"/>
        <v>TBATBA</v>
      </c>
      <c r="AQ3986" s="203" t="str">
        <f t="shared" si="1240"/>
        <v>TBATBARMB</v>
      </c>
      <c r="AR3986" s="206" t="str">
        <f t="shared" si="1241"/>
        <v>YAMAHA_Mounter</v>
      </c>
      <c r="AS3986" s="22" t="str">
        <f t="shared" si="1210"/>
        <v/>
      </c>
      <c r="AT3986" s="24" t="str">
        <f t="shared" si="1211"/>
        <v/>
      </c>
      <c r="AU3986" s="22" t="s">
        <v>3757</v>
      </c>
    </row>
    <row r="3987" spans="1:47">
      <c r="A3987" s="33" t="str">
        <f t="shared" si="1202"/>
        <v>FY 24/25</v>
      </c>
      <c r="B3987" s="23">
        <v>2025</v>
      </c>
      <c r="C3987" s="23">
        <v>3</v>
      </c>
      <c r="D3987" s="202" t="str">
        <f t="shared" si="1244"/>
        <v>Q4</v>
      </c>
      <c r="E3987" s="33" t="str">
        <f t="shared" si="1245"/>
        <v>TBA</v>
      </c>
      <c r="F3987" s="23" t="s">
        <v>2584</v>
      </c>
      <c r="G3987" s="23" t="s">
        <v>2584</v>
      </c>
      <c r="H3987" s="29"/>
      <c r="I3987" s="204" t="str">
        <f t="shared" si="1203"/>
        <v>TBA</v>
      </c>
      <c r="J3987" s="188" t="s">
        <v>3739</v>
      </c>
      <c r="K3987" s="29" t="s">
        <v>3740</v>
      </c>
      <c r="L3987" s="24" t="s">
        <v>67</v>
      </c>
      <c r="M3987" s="13" t="s">
        <v>60</v>
      </c>
      <c r="N3987" s="22">
        <v>1</v>
      </c>
      <c r="O3987" s="22"/>
      <c r="P3987" s="202" t="str">
        <f t="shared" si="1212"/>
        <v>MAIN UNIT</v>
      </c>
      <c r="Q3987" s="22" t="s">
        <v>61</v>
      </c>
      <c r="R3987" s="22" t="s">
        <v>62</v>
      </c>
      <c r="S3987" s="22" t="s">
        <v>49</v>
      </c>
      <c r="T3987" s="22" t="s">
        <v>78</v>
      </c>
      <c r="U3987" s="22" t="s">
        <v>839</v>
      </c>
      <c r="V3987" s="22" t="s">
        <v>1407</v>
      </c>
      <c r="W3987" s="22" t="s">
        <v>64</v>
      </c>
      <c r="X3987" s="104">
        <v>680000</v>
      </c>
      <c r="Y3987" s="195" t="str">
        <f t="shared" si="1215"/>
        <v>1.13</v>
      </c>
      <c r="Z3987" s="196">
        <f t="shared" si="1214"/>
        <v>680000</v>
      </c>
      <c r="AA3987" s="22">
        <v>1.0669999999999999</v>
      </c>
      <c r="AB3987" s="197">
        <f t="shared" si="1246"/>
        <v>642088.49557522126</v>
      </c>
      <c r="AC3987" s="198">
        <f t="shared" si="1204"/>
        <v>77050.619469026555</v>
      </c>
      <c r="AD3987" s="169">
        <v>0.12</v>
      </c>
      <c r="AE3987" s="199">
        <f t="shared" si="1235"/>
        <v>0</v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36"/>
        <v>25672271.628318585</v>
      </c>
      <c r="AJ3987" s="200">
        <f t="shared" si="1237"/>
        <v>3011547.4803982303</v>
      </c>
      <c r="AK3987" s="201">
        <f t="shared" si="1238"/>
        <v>0.11730740169780109</v>
      </c>
      <c r="AL3987" s="24"/>
      <c r="AM3987" s="24"/>
      <c r="AN3987" s="24"/>
      <c r="AO3987" s="24"/>
      <c r="AP3987" s="165" t="str">
        <f t="shared" si="1207"/>
        <v>TBATBA</v>
      </c>
      <c r="AQ3987" s="203" t="str">
        <f t="shared" si="1208"/>
        <v>TBATBARMB</v>
      </c>
      <c r="AR3987" s="206" t="str">
        <f t="shared" si="1209"/>
        <v>YAMAHA_Mounter</v>
      </c>
      <c r="AS3987" s="22" t="str">
        <f t="shared" si="1210"/>
        <v/>
      </c>
      <c r="AT3987" s="24" t="str">
        <f t="shared" si="1211"/>
        <v/>
      </c>
      <c r="AU3987" s="22" t="s">
        <v>3757</v>
      </c>
    </row>
    <row r="3988" spans="1:47">
      <c r="A3988" s="33" t="str">
        <f t="shared" si="1202"/>
        <v>FY 24/25</v>
      </c>
      <c r="B3988" s="23">
        <v>2025</v>
      </c>
      <c r="C3988" s="23">
        <v>3</v>
      </c>
      <c r="D3988" s="202" t="str">
        <f t="shared" si="1244"/>
        <v>Q4</v>
      </c>
      <c r="E3988" s="33" t="str">
        <f t="shared" si="1245"/>
        <v>TBA</v>
      </c>
      <c r="F3988" s="23" t="s">
        <v>2584</v>
      </c>
      <c r="G3988" s="23" t="s">
        <v>2584</v>
      </c>
      <c r="H3988" s="29"/>
      <c r="I3988" s="204" t="str">
        <f t="shared" si="1203"/>
        <v>TBA</v>
      </c>
      <c r="J3988" s="188" t="s">
        <v>3741</v>
      </c>
      <c r="K3988" s="29" t="s">
        <v>3742</v>
      </c>
      <c r="L3988" s="24" t="s">
        <v>67</v>
      </c>
      <c r="M3988" s="13" t="s">
        <v>60</v>
      </c>
      <c r="N3988" s="22">
        <v>1</v>
      </c>
      <c r="O3988" s="22"/>
      <c r="P3988" s="202" t="str">
        <f t="shared" si="1212"/>
        <v>MAIN UNIT</v>
      </c>
      <c r="Q3988" s="22" t="s">
        <v>68</v>
      </c>
      <c r="R3988" s="22" t="s">
        <v>62</v>
      </c>
      <c r="S3988" s="22" t="s">
        <v>50</v>
      </c>
      <c r="T3988" s="22" t="s">
        <v>88</v>
      </c>
      <c r="U3988" s="22" t="s">
        <v>70</v>
      </c>
      <c r="V3988" s="22" t="s">
        <v>1400</v>
      </c>
      <c r="W3988" s="22" t="s">
        <v>64</v>
      </c>
      <c r="X3988" s="104">
        <v>410000</v>
      </c>
      <c r="Y3988" s="195" t="str">
        <f t="shared" si="1215"/>
        <v>1.13</v>
      </c>
      <c r="Z3988" s="196">
        <f t="shared" si="1214"/>
        <v>410000</v>
      </c>
      <c r="AA3988" s="22">
        <v>1.0669999999999999</v>
      </c>
      <c r="AB3988" s="197">
        <f t="shared" si="1246"/>
        <v>387141.59292035404</v>
      </c>
      <c r="AC3988" s="198">
        <f t="shared" si="1204"/>
        <v>46456.991150442482</v>
      </c>
      <c r="AD3988" s="169">
        <v>0.12</v>
      </c>
      <c r="AE3988" s="199">
        <f t="shared" si="1235"/>
        <v>1</v>
      </c>
      <c r="AF3988" s="199">
        <f>IF(AND(COUNTIFS($J$18:J3988,J3988)=1,AE3988=1),1,"")</f>
        <v>1</v>
      </c>
      <c r="AG3988" s="199">
        <f>IF(C3988="","",IF(AND(COUNTIFS($J$18:J3988,J3988)=1,C3988&lt;&gt;""),1,""))</f>
        <v>1</v>
      </c>
      <c r="AH3988" s="199">
        <f>IF(G3988="","",IF(AND(COUNTIFS($J$18:J3988,J3988)=1,G3988&lt;&gt;""),1,""))</f>
        <v>1</v>
      </c>
      <c r="AI3988" s="200">
        <f t="shared" si="1236"/>
        <v>25672271.628318585</v>
      </c>
      <c r="AJ3988" s="200">
        <f t="shared" si="1237"/>
        <v>3011547.4803982303</v>
      </c>
      <c r="AK3988" s="201">
        <f t="shared" si="1238"/>
        <v>0.11730740169780109</v>
      </c>
      <c r="AL3988" s="24"/>
      <c r="AM3988" s="24"/>
      <c r="AN3988" s="24"/>
      <c r="AO3988" s="24"/>
      <c r="AP3988" s="165" t="str">
        <f t="shared" si="1207"/>
        <v>TBATBA</v>
      </c>
      <c r="AQ3988" s="203" t="str">
        <f t="shared" si="1208"/>
        <v>TBATBARMB</v>
      </c>
      <c r="AR3988" s="206" t="str">
        <f t="shared" si="1209"/>
        <v>YAMAHA_Mounter</v>
      </c>
      <c r="AS3988" s="22" t="str">
        <f t="shared" si="1210"/>
        <v/>
      </c>
      <c r="AT3988" s="24" t="str">
        <f t="shared" si="1211"/>
        <v/>
      </c>
      <c r="AU3988" s="22" t="s">
        <v>3240</v>
      </c>
    </row>
    <row r="3989" spans="1:47" ht="26.4">
      <c r="A3989" s="33" t="str">
        <f t="shared" si="1202"/>
        <v>FY 24/25</v>
      </c>
      <c r="B3989" s="23">
        <v>2025</v>
      </c>
      <c r="C3989" s="23">
        <v>3</v>
      </c>
      <c r="D3989" s="202" t="str">
        <f t="shared" si="1244"/>
        <v>Q4</v>
      </c>
      <c r="E3989" s="33" t="str">
        <f t="shared" si="1245"/>
        <v>TBA</v>
      </c>
      <c r="F3989" s="23" t="s">
        <v>2584</v>
      </c>
      <c r="G3989" s="23" t="s">
        <v>2584</v>
      </c>
      <c r="H3989" s="29"/>
      <c r="I3989" s="204" t="str">
        <f t="shared" si="1203"/>
        <v>TBA</v>
      </c>
      <c r="J3989" s="188" t="s">
        <v>3743</v>
      </c>
      <c r="K3989" s="29" t="s">
        <v>1446</v>
      </c>
      <c r="L3989" s="24" t="s">
        <v>3744</v>
      </c>
      <c r="M3989" s="13" t="s">
        <v>60</v>
      </c>
      <c r="N3989" s="22"/>
      <c r="O3989" s="22">
        <v>1</v>
      </c>
      <c r="P3989" s="202" t="str">
        <f t="shared" si="1212"/>
        <v>SERVICE/ PARTS</v>
      </c>
      <c r="Q3989" s="22" t="s">
        <v>61</v>
      </c>
      <c r="R3989" s="22" t="s">
        <v>62</v>
      </c>
      <c r="S3989" s="22" t="s">
        <v>52</v>
      </c>
      <c r="T3989" s="22" t="s">
        <v>1659</v>
      </c>
      <c r="U3989" s="22" t="s">
        <v>177</v>
      </c>
      <c r="V3989" s="22" t="s">
        <v>178</v>
      </c>
      <c r="W3989" s="22" t="s">
        <v>64</v>
      </c>
      <c r="X3989" s="104">
        <v>15000</v>
      </c>
      <c r="Y3989" s="195" t="str">
        <f t="shared" si="1215"/>
        <v>1.13</v>
      </c>
      <c r="Z3989" s="196">
        <f t="shared" si="1214"/>
        <v>15000</v>
      </c>
      <c r="AA3989" s="22">
        <v>1.0669999999999999</v>
      </c>
      <c r="AB3989" s="197">
        <f t="shared" si="1246"/>
        <v>14163.716814159292</v>
      </c>
      <c r="AC3989" s="198">
        <f t="shared" si="1204"/>
        <v>1699.646017699115</v>
      </c>
      <c r="AD3989" s="169">
        <v>0.12</v>
      </c>
      <c r="AE3989" s="199">
        <f t="shared" si="1235"/>
        <v>0</v>
      </c>
      <c r="AF3989" s="199" t="str">
        <f>IF(AND(COUNTIFS($J$18:J3989,J3989)=1,AE3989=1),1,"")</f>
        <v/>
      </c>
      <c r="AG3989" s="199">
        <f>IF(C3989="","",IF(AND(COUNTIFS($J$18:J3989,J3989)=1,C3989&lt;&gt;""),1,""))</f>
        <v>1</v>
      </c>
      <c r="AH3989" s="199">
        <f>IF(G3989="","",IF(AND(COUNTIFS($J$18:J3989,J3989)=1,G3989&lt;&gt;""),1,""))</f>
        <v>1</v>
      </c>
      <c r="AI3989" s="200">
        <f t="shared" si="1236"/>
        <v>25672271.628318585</v>
      </c>
      <c r="AJ3989" s="200">
        <f t="shared" si="1237"/>
        <v>3011547.4803982303</v>
      </c>
      <c r="AK3989" s="201">
        <f t="shared" si="1238"/>
        <v>0.11730740169780109</v>
      </c>
      <c r="AL3989" s="24"/>
      <c r="AM3989" s="24"/>
      <c r="AN3989" s="24"/>
      <c r="AO3989" s="24"/>
      <c r="AP3989" s="165" t="str">
        <f t="shared" si="1207"/>
        <v>TBATBA</v>
      </c>
      <c r="AQ3989" s="203" t="str">
        <f t="shared" si="1208"/>
        <v>TBATBARMB</v>
      </c>
      <c r="AR3989" s="206" t="str">
        <f t="shared" si="1209"/>
        <v>YAMAHA_Mounter</v>
      </c>
      <c r="AS3989" s="22" t="str">
        <f t="shared" si="1210"/>
        <v/>
      </c>
      <c r="AT3989" s="24" t="str">
        <f t="shared" si="1211"/>
        <v/>
      </c>
      <c r="AU3989" s="22" t="s">
        <v>3240</v>
      </c>
    </row>
    <row r="3990" spans="1:47">
      <c r="A3990" s="33" t="str">
        <f t="shared" si="1202"/>
        <v>FY 24/25</v>
      </c>
      <c r="B3990" s="23">
        <v>2025</v>
      </c>
      <c r="C3990" s="23">
        <v>3</v>
      </c>
      <c r="D3990" s="202" t="str">
        <f t="shared" si="1244"/>
        <v>Q4</v>
      </c>
      <c r="E3990" s="33" t="str">
        <f t="shared" si="1245"/>
        <v>TBA</v>
      </c>
      <c r="F3990" s="23" t="s">
        <v>2584</v>
      </c>
      <c r="G3990" s="23" t="s">
        <v>2584</v>
      </c>
      <c r="H3990" s="29"/>
      <c r="I3990" s="204" t="str">
        <f t="shared" si="1203"/>
        <v>TBA</v>
      </c>
      <c r="J3990" s="188" t="s">
        <v>3745</v>
      </c>
      <c r="K3990" s="29" t="s">
        <v>3377</v>
      </c>
      <c r="L3990" s="24" t="s">
        <v>67</v>
      </c>
      <c r="M3990" s="13" t="s">
        <v>60</v>
      </c>
      <c r="N3990" s="22">
        <v>1</v>
      </c>
      <c r="O3990" s="22"/>
      <c r="P3990" s="202" t="str">
        <f t="shared" si="1212"/>
        <v>MAIN UNIT</v>
      </c>
      <c r="Q3990" s="22" t="s">
        <v>61</v>
      </c>
      <c r="R3990" s="22" t="s">
        <v>62</v>
      </c>
      <c r="S3990" s="22" t="s">
        <v>49</v>
      </c>
      <c r="T3990" s="22" t="s">
        <v>78</v>
      </c>
      <c r="U3990" s="22" t="s">
        <v>3746</v>
      </c>
      <c r="V3990" s="22" t="s">
        <v>126</v>
      </c>
      <c r="W3990" s="22" t="s">
        <v>64</v>
      </c>
      <c r="X3990" s="104">
        <v>386000</v>
      </c>
      <c r="Y3990" s="195" t="str">
        <f t="shared" si="1215"/>
        <v>1.13</v>
      </c>
      <c r="Z3990" s="196">
        <f t="shared" si="1214"/>
        <v>386000</v>
      </c>
      <c r="AA3990" s="22">
        <v>1.0669999999999999</v>
      </c>
      <c r="AB3990" s="197">
        <f t="shared" si="1246"/>
        <v>364479.64601769909</v>
      </c>
      <c r="AC3990" s="198">
        <f t="shared" si="1204"/>
        <v>43737.557522123891</v>
      </c>
      <c r="AD3990" s="169">
        <v>0.12</v>
      </c>
      <c r="AE3990" s="199">
        <f t="shared" si="1235"/>
        <v>0</v>
      </c>
      <c r="AF3990" s="199" t="str">
        <f>IF(AND(COUNTIFS($J$18:J3990,J3990)=1,AE3990=1),1,"")</f>
        <v/>
      </c>
      <c r="AG3990" s="199">
        <f>IF(C3990="","",IF(AND(COUNTIFS($J$18:J3990,J3990)=1,C3990&lt;&gt;""),1,""))</f>
        <v>1</v>
      </c>
      <c r="AH3990" s="199">
        <f>IF(G3990="","",IF(AND(COUNTIFS($J$18:J3990,J3990)=1,G3990&lt;&gt;""),1,""))</f>
        <v>1</v>
      </c>
      <c r="AI3990" s="200">
        <f t="shared" si="1236"/>
        <v>25672271.628318585</v>
      </c>
      <c r="AJ3990" s="200">
        <f t="shared" si="1237"/>
        <v>3011547.4803982303</v>
      </c>
      <c r="AK3990" s="201">
        <f t="shared" si="1238"/>
        <v>0.11730740169780109</v>
      </c>
      <c r="AL3990" s="24"/>
      <c r="AM3990" s="24"/>
      <c r="AN3990" s="24"/>
      <c r="AO3990" s="24"/>
      <c r="AP3990" s="165" t="str">
        <f t="shared" si="1207"/>
        <v>TBATBA</v>
      </c>
      <c r="AQ3990" s="203" t="str">
        <f t="shared" si="1208"/>
        <v>TBATBARMB</v>
      </c>
      <c r="AR3990" s="206" t="str">
        <f t="shared" si="1209"/>
        <v>YAMAHA_Mounter</v>
      </c>
      <c r="AS3990" s="22" t="str">
        <f t="shared" si="1210"/>
        <v/>
      </c>
      <c r="AT3990" s="24" t="str">
        <f t="shared" si="1211"/>
        <v/>
      </c>
      <c r="AU3990" s="22" t="s">
        <v>3757</v>
      </c>
    </row>
    <row r="3991" spans="1:47">
      <c r="A3991" s="33" t="str">
        <f t="shared" si="1202"/>
        <v>FY 24/25</v>
      </c>
      <c r="B3991" s="23">
        <v>2025</v>
      </c>
      <c r="C3991" s="23">
        <v>3</v>
      </c>
      <c r="D3991" s="202" t="str">
        <f t="shared" si="1244"/>
        <v>Q4</v>
      </c>
      <c r="E3991" s="33" t="str">
        <f t="shared" si="1245"/>
        <v>TBA</v>
      </c>
      <c r="F3991" s="23" t="s">
        <v>2584</v>
      </c>
      <c r="G3991" s="23" t="s">
        <v>2584</v>
      </c>
      <c r="H3991" s="29"/>
      <c r="I3991" s="204" t="str">
        <f t="shared" si="1203"/>
        <v>TBA</v>
      </c>
      <c r="J3991" s="188" t="s">
        <v>3747</v>
      </c>
      <c r="K3991" s="29" t="s">
        <v>1536</v>
      </c>
      <c r="L3991" s="24" t="s">
        <v>67</v>
      </c>
      <c r="M3991" s="13" t="s">
        <v>60</v>
      </c>
      <c r="N3991" s="22">
        <v>1</v>
      </c>
      <c r="O3991" s="22"/>
      <c r="P3991" s="202" t="str">
        <f t="shared" si="1212"/>
        <v>MAIN UNIT</v>
      </c>
      <c r="Q3991" s="22" t="s">
        <v>61</v>
      </c>
      <c r="R3991" s="22" t="s">
        <v>62</v>
      </c>
      <c r="S3991" s="22" t="s">
        <v>49</v>
      </c>
      <c r="T3991" s="22" t="s">
        <v>78</v>
      </c>
      <c r="U3991" s="22" t="s">
        <v>78</v>
      </c>
      <c r="V3991" s="22" t="s">
        <v>311</v>
      </c>
      <c r="W3991" s="22" t="s">
        <v>64</v>
      </c>
      <c r="X3991" s="104">
        <v>410000</v>
      </c>
      <c r="Y3991" s="195" t="str">
        <f t="shared" si="1215"/>
        <v>1.13</v>
      </c>
      <c r="Z3991" s="196">
        <f t="shared" si="1214"/>
        <v>410000</v>
      </c>
      <c r="AA3991" s="22">
        <v>1.0669999999999999</v>
      </c>
      <c r="AB3991" s="197">
        <f t="shared" si="1246"/>
        <v>387141.59292035404</v>
      </c>
      <c r="AC3991" s="198">
        <f t="shared" si="1204"/>
        <v>46456.991150442482</v>
      </c>
      <c r="AD3991" s="169">
        <v>0.12</v>
      </c>
      <c r="AE3991" s="199">
        <f t="shared" si="1205"/>
        <v>0</v>
      </c>
      <c r="AF3991" s="199" t="str">
        <f>IF(AND(COUNTIFS($J$18:J3991,J3991)=1,AE3991=1),1,"")</f>
        <v/>
      </c>
      <c r="AG3991" s="199">
        <f>IF(C3991="","",IF(AND(COUNTIFS($J$18:J3991,J3991)=1,C3991&lt;&gt;""),1,""))</f>
        <v>1</v>
      </c>
      <c r="AH3991" s="199">
        <f>IF(G3991="","",IF(AND(COUNTIFS($J$18:J3991,J3991)=1,G3991&lt;&gt;""),1,""))</f>
        <v>1</v>
      </c>
      <c r="AI3991" s="200">
        <f t="shared" si="1216"/>
        <v>25672271.628318585</v>
      </c>
      <c r="AJ3991" s="200">
        <f t="shared" si="1217"/>
        <v>3011547.4803982303</v>
      </c>
      <c r="AK3991" s="201">
        <f t="shared" si="1206"/>
        <v>0.11730740169780109</v>
      </c>
      <c r="AL3991" s="24"/>
      <c r="AM3991" s="24"/>
      <c r="AN3991" s="24"/>
      <c r="AO3991" s="24"/>
      <c r="AP3991" s="165" t="str">
        <f t="shared" si="1207"/>
        <v>TBATBA</v>
      </c>
      <c r="AQ3991" s="203" t="str">
        <f t="shared" si="1208"/>
        <v>TBATBARMB</v>
      </c>
      <c r="AR3991" s="206" t="str">
        <f t="shared" si="1209"/>
        <v>YAMAHA_Mounter</v>
      </c>
      <c r="AS3991" s="22" t="str">
        <f t="shared" si="1210"/>
        <v/>
      </c>
      <c r="AT3991" s="24" t="str">
        <f t="shared" si="1211"/>
        <v/>
      </c>
      <c r="AU3991" s="22" t="s">
        <v>3757</v>
      </c>
    </row>
    <row r="3992" spans="1:47">
      <c r="A3992" s="33" t="str">
        <f t="shared" si="1202"/>
        <v>FY 24/25</v>
      </c>
      <c r="B3992" s="23">
        <v>2025</v>
      </c>
      <c r="C3992" s="23">
        <v>3</v>
      </c>
      <c r="D3992" s="202" t="str">
        <f t="shared" si="1244"/>
        <v>Q4</v>
      </c>
      <c r="E3992" s="33" t="str">
        <f t="shared" si="1245"/>
        <v>TBA</v>
      </c>
      <c r="F3992" s="23" t="s">
        <v>2584</v>
      </c>
      <c r="G3992" s="23" t="s">
        <v>2584</v>
      </c>
      <c r="H3992" s="29"/>
      <c r="I3992" s="204" t="str">
        <f t="shared" si="1203"/>
        <v>TBA</v>
      </c>
      <c r="J3992" s="188" t="s">
        <v>3748</v>
      </c>
      <c r="K3992" s="29" t="s">
        <v>903</v>
      </c>
      <c r="L3992" s="24" t="s">
        <v>67</v>
      </c>
      <c r="M3992" s="13" t="s">
        <v>60</v>
      </c>
      <c r="N3992" s="22">
        <v>1</v>
      </c>
      <c r="O3992" s="22"/>
      <c r="P3992" s="202" t="str">
        <f t="shared" si="1212"/>
        <v>MAIN UNIT</v>
      </c>
      <c r="Q3992" s="22" t="s">
        <v>61</v>
      </c>
      <c r="R3992" s="22" t="s">
        <v>62</v>
      </c>
      <c r="S3992" s="22" t="s">
        <v>49</v>
      </c>
      <c r="T3992" s="22" t="s">
        <v>78</v>
      </c>
      <c r="U3992" s="22" t="s">
        <v>78</v>
      </c>
      <c r="V3992" s="22" t="s">
        <v>112</v>
      </c>
      <c r="W3992" s="22" t="s">
        <v>64</v>
      </c>
      <c r="X3992" s="104">
        <v>393000</v>
      </c>
      <c r="Y3992" s="195" t="str">
        <f t="shared" si="1215"/>
        <v>1.13</v>
      </c>
      <c r="Z3992" s="196">
        <f t="shared" si="1214"/>
        <v>393000</v>
      </c>
      <c r="AA3992" s="22">
        <v>1.0669999999999999</v>
      </c>
      <c r="AB3992" s="197">
        <f t="shared" si="1246"/>
        <v>371089.38053097349</v>
      </c>
      <c r="AC3992" s="198">
        <f t="shared" si="1204"/>
        <v>44530.725663716818</v>
      </c>
      <c r="AD3992" s="169">
        <v>0.12</v>
      </c>
      <c r="AE3992" s="199">
        <f t="shared" si="1205"/>
        <v>0</v>
      </c>
      <c r="AF3992" s="199" t="str">
        <f>IF(AND(COUNTIFS($J$18:J3992,J3992)=1,AE3992=1),1,"")</f>
        <v/>
      </c>
      <c r="AG3992" s="199">
        <f>IF(C3992="","",IF(AND(COUNTIFS($J$18:J3992,J3992)=1,C3992&lt;&gt;""),1,""))</f>
        <v>1</v>
      </c>
      <c r="AH3992" s="199">
        <f>IF(G3992="","",IF(AND(COUNTIFS($J$18:J3992,J3992)=1,G3992&lt;&gt;""),1,""))</f>
        <v>1</v>
      </c>
      <c r="AI3992" s="200">
        <f t="shared" si="1216"/>
        <v>25672271.628318585</v>
      </c>
      <c r="AJ3992" s="200">
        <f t="shared" si="1217"/>
        <v>3011547.4803982303</v>
      </c>
      <c r="AK3992" s="201">
        <f t="shared" si="1206"/>
        <v>0.11730740169780109</v>
      </c>
      <c r="AL3992" s="24"/>
      <c r="AM3992" s="24"/>
      <c r="AN3992" s="24"/>
      <c r="AO3992" s="24"/>
      <c r="AP3992" s="165" t="str">
        <f t="shared" si="1207"/>
        <v>TBATBA</v>
      </c>
      <c r="AQ3992" s="203" t="str">
        <f t="shared" si="1208"/>
        <v>TBATBARMB</v>
      </c>
      <c r="AR3992" s="206" t="str">
        <f t="shared" si="1209"/>
        <v>YAMAHA_Mounter</v>
      </c>
      <c r="AS3992" s="22" t="str">
        <f t="shared" si="1210"/>
        <v/>
      </c>
      <c r="AT3992" s="24" t="str">
        <f t="shared" si="1211"/>
        <v/>
      </c>
      <c r="AU3992" s="22" t="s">
        <v>3240</v>
      </c>
    </row>
    <row r="3993" spans="1:47">
      <c r="A3993" s="33" t="str">
        <f t="shared" si="1202"/>
        <v>FY 24/25</v>
      </c>
      <c r="B3993" s="23">
        <v>2025</v>
      </c>
      <c r="C3993" s="23">
        <v>3</v>
      </c>
      <c r="D3993" s="202" t="str">
        <f t="shared" si="1244"/>
        <v>Q4</v>
      </c>
      <c r="E3993" s="33" t="str">
        <f t="shared" si="1245"/>
        <v>TBA</v>
      </c>
      <c r="F3993" s="23" t="s">
        <v>2584</v>
      </c>
      <c r="G3993" s="23" t="s">
        <v>2584</v>
      </c>
      <c r="H3993" s="29"/>
      <c r="I3993" s="204" t="str">
        <f t="shared" si="1203"/>
        <v>TBA</v>
      </c>
      <c r="J3993" s="188" t="s">
        <v>3748</v>
      </c>
      <c r="K3993" s="29" t="s">
        <v>903</v>
      </c>
      <c r="L3993" s="24" t="s">
        <v>67</v>
      </c>
      <c r="M3993" s="13" t="s">
        <v>60</v>
      </c>
      <c r="N3993" s="22">
        <v>1</v>
      </c>
      <c r="O3993" s="22"/>
      <c r="P3993" s="202" t="str">
        <f t="shared" si="1212"/>
        <v>MAIN UNIT</v>
      </c>
      <c r="Q3993" s="22" t="s">
        <v>61</v>
      </c>
      <c r="R3993" s="22" t="s">
        <v>62</v>
      </c>
      <c r="S3993" s="22" t="s">
        <v>49</v>
      </c>
      <c r="T3993" s="22" t="s">
        <v>78</v>
      </c>
      <c r="U3993" s="22" t="s">
        <v>78</v>
      </c>
      <c r="V3993" s="22" t="s">
        <v>112</v>
      </c>
      <c r="W3993" s="22" t="s">
        <v>64</v>
      </c>
      <c r="X3993" s="104">
        <v>393000</v>
      </c>
      <c r="Y3993" s="195" t="str">
        <f t="shared" si="1215"/>
        <v>1.13</v>
      </c>
      <c r="Z3993" s="196">
        <f t="shared" si="1214"/>
        <v>393000</v>
      </c>
      <c r="AA3993" s="22">
        <v>1.0669999999999999</v>
      </c>
      <c r="AB3993" s="197">
        <f t="shared" si="1246"/>
        <v>371089.38053097349</v>
      </c>
      <c r="AC3993" s="198">
        <f t="shared" si="1204"/>
        <v>44530.725663716818</v>
      </c>
      <c r="AD3993" s="169">
        <v>0.12</v>
      </c>
      <c r="AE3993" s="199">
        <f t="shared" si="1205"/>
        <v>0</v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16"/>
        <v>25672271.628318585</v>
      </c>
      <c r="AJ3993" s="200">
        <f t="shared" si="1217"/>
        <v>3011547.4803982303</v>
      </c>
      <c r="AK3993" s="201">
        <f t="shared" si="1206"/>
        <v>0.11730740169780109</v>
      </c>
      <c r="AL3993" s="24"/>
      <c r="AM3993" s="24"/>
      <c r="AN3993" s="24"/>
      <c r="AO3993" s="24"/>
      <c r="AP3993" s="165" t="str">
        <f t="shared" si="1207"/>
        <v>TBATBA</v>
      </c>
      <c r="AQ3993" s="203" t="str">
        <f t="shared" si="1208"/>
        <v>TBATBARMB</v>
      </c>
      <c r="AR3993" s="206" t="str">
        <f t="shared" si="1209"/>
        <v>YAMAHA_Mounter</v>
      </c>
      <c r="AS3993" s="22" t="str">
        <f t="shared" si="1210"/>
        <v/>
      </c>
      <c r="AT3993" s="24" t="str">
        <f t="shared" si="1211"/>
        <v/>
      </c>
      <c r="AU3993" s="22" t="s">
        <v>3240</v>
      </c>
    </row>
    <row r="3994" spans="1:47">
      <c r="A3994" s="33" t="str">
        <f t="shared" si="1202"/>
        <v/>
      </c>
      <c r="B3994" s="23"/>
      <c r="C3994" s="23"/>
      <c r="D3994" s="202" t="str">
        <f t="shared" si="1244"/>
        <v/>
      </c>
      <c r="E3994" s="33" t="str">
        <f t="shared" si="1245"/>
        <v/>
      </c>
      <c r="F3994" s="23"/>
      <c r="G3994" s="23"/>
      <c r="H3994" s="29"/>
      <c r="I3994" s="204" t="str">
        <f t="shared" si="1203"/>
        <v/>
      </c>
      <c r="J3994" s="188"/>
      <c r="K3994" s="29"/>
      <c r="L3994" s="24"/>
      <c r="M3994" s="22"/>
      <c r="N3994" s="22"/>
      <c r="O3994" s="22"/>
      <c r="P3994" s="202" t="str">
        <f t="shared" si="1212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15"/>
        <v/>
      </c>
      <c r="Z3994" s="196" t="str">
        <f t="shared" si="1214"/>
        <v/>
      </c>
      <c r="AA3994" s="22"/>
      <c r="AB3994" s="197" t="str">
        <f t="shared" si="1246"/>
        <v/>
      </c>
      <c r="AC3994" s="198" t="str">
        <f t="shared" si="1204"/>
        <v/>
      </c>
      <c r="AD3994" s="162"/>
      <c r="AE3994" s="199" t="str">
        <f t="shared" si="1205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16"/>
        <v>0</v>
      </c>
      <c r="AJ3994" s="200">
        <f t="shared" si="1217"/>
        <v>0</v>
      </c>
      <c r="AK3994" s="201" t="str">
        <f t="shared" si="1206"/>
        <v/>
      </c>
      <c r="AL3994" s="24"/>
      <c r="AM3994" s="24"/>
      <c r="AN3994" s="24"/>
      <c r="AO3994" s="24"/>
      <c r="AP3994" s="165" t="str">
        <f t="shared" si="1207"/>
        <v/>
      </c>
      <c r="AQ3994" s="203" t="str">
        <f t="shared" si="1208"/>
        <v/>
      </c>
      <c r="AR3994" s="206">
        <f t="shared" si="1209"/>
        <v>0</v>
      </c>
      <c r="AS3994" s="22" t="str">
        <f t="shared" si="1210"/>
        <v/>
      </c>
      <c r="AT3994" s="24" t="str">
        <f t="shared" si="1211"/>
        <v/>
      </c>
      <c r="AU3994" s="22">
        <v>0</v>
      </c>
    </row>
    <row r="3995" spans="1:47">
      <c r="A3995" s="216"/>
      <c r="B3995" s="23"/>
      <c r="C3995" s="23"/>
      <c r="D3995" s="217"/>
      <c r="E3995" s="33" t="str">
        <f t="shared" ref="E3995:E3997" si="1247">IF(G3995="Cancel","Cancel",IF(G3995="TBA","TBA",IFERROR(IF(I3995="Q4","FY "&amp;RIGHT(F3995,2)-1&amp;"/"&amp;RIGHT(F3995,2),"FY "&amp;RIGHT(F3995,2)&amp;"/"&amp;RIGHT(F3995,2)+1),"")))</f>
        <v/>
      </c>
      <c r="F3995" s="23"/>
      <c r="G3995" s="23"/>
      <c r="H3995" s="29"/>
      <c r="I3995" s="204" t="str">
        <f t="shared" si="1203"/>
        <v/>
      </c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8"/>
      <c r="Z3995" s="219"/>
      <c r="AA3995" s="22"/>
      <c r="AB3995" s="220"/>
      <c r="AC3995" s="220"/>
      <c r="AD3995" s="162"/>
      <c r="AE3995" s="221"/>
      <c r="AF3995" s="222"/>
      <c r="AG3995" s="222"/>
      <c r="AH3995" s="222"/>
      <c r="AI3995" s="223"/>
      <c r="AJ3995" s="223"/>
      <c r="AK3995" s="165"/>
      <c r="AL3995" s="24"/>
      <c r="AM3995" s="24"/>
      <c r="AN3995" s="24"/>
      <c r="AO3995" s="24"/>
      <c r="AP3995" s="165" t="str">
        <f t="shared" si="1207"/>
        <v/>
      </c>
      <c r="AQ3995" s="203" t="str">
        <f t="shared" si="1208"/>
        <v/>
      </c>
      <c r="AR3995" s="206">
        <f t="shared" si="1209"/>
        <v>0</v>
      </c>
      <c r="AS3995" s="22" t="str">
        <f t="shared" si="1210"/>
        <v/>
      </c>
      <c r="AT3995" s="24" t="str">
        <f t="shared" si="1211"/>
        <v/>
      </c>
      <c r="AU3995" s="22">
        <v>0</v>
      </c>
    </row>
    <row r="3996" spans="1:47">
      <c r="A3996" s="216"/>
      <c r="B3996" s="23"/>
      <c r="C3996" s="23"/>
      <c r="D3996" s="217"/>
      <c r="E3996" s="33" t="str">
        <f t="shared" si="1247"/>
        <v/>
      </c>
      <c r="F3996" s="23"/>
      <c r="G3996" s="23"/>
      <c r="H3996" s="29"/>
      <c r="I3996" s="204" t="str">
        <f t="shared" si="1203"/>
        <v/>
      </c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8"/>
      <c r="Z3996" s="219"/>
      <c r="AA3996" s="22"/>
      <c r="AB3996" s="220"/>
      <c r="AC3996" s="220"/>
      <c r="AD3996" s="162"/>
      <c r="AE3996" s="221"/>
      <c r="AF3996" s="222"/>
      <c r="AG3996" s="222"/>
      <c r="AH3996" s="222"/>
      <c r="AI3996" s="223"/>
      <c r="AJ3996" s="223"/>
      <c r="AK3996" s="165"/>
      <c r="AL3996" s="24"/>
      <c r="AM3996" s="24"/>
      <c r="AN3996" s="24"/>
      <c r="AO3996" s="24"/>
      <c r="AP3996" s="165" t="str">
        <f t="shared" si="1207"/>
        <v/>
      </c>
      <c r="AQ3996" s="203" t="str">
        <f t="shared" si="1208"/>
        <v/>
      </c>
      <c r="AR3996" s="206">
        <f t="shared" si="1209"/>
        <v>0</v>
      </c>
      <c r="AS3996" s="22" t="str">
        <f t="shared" si="1210"/>
        <v/>
      </c>
      <c r="AT3996" s="24" t="str">
        <f t="shared" si="1211"/>
        <v/>
      </c>
      <c r="AU3996" s="22">
        <v>0</v>
      </c>
    </row>
    <row r="3997" spans="1:47">
      <c r="A3997" s="216"/>
      <c r="B3997" s="23"/>
      <c r="C3997" s="23"/>
      <c r="D3997" s="217"/>
      <c r="E3997" s="33" t="str">
        <f t="shared" si="1247"/>
        <v/>
      </c>
      <c r="F3997" s="23"/>
      <c r="G3997" s="23"/>
      <c r="H3997" s="29"/>
      <c r="I3997" s="204" t="str">
        <f t="shared" si="1203"/>
        <v/>
      </c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8"/>
      <c r="Z3997" s="219"/>
      <c r="AA3997" s="22"/>
      <c r="AB3997" s="220"/>
      <c r="AC3997" s="220"/>
      <c r="AD3997" s="162" t="s">
        <v>3521</v>
      </c>
      <c r="AE3997" s="221"/>
      <c r="AF3997" s="222"/>
      <c r="AG3997" s="222"/>
      <c r="AH3997" s="222"/>
      <c r="AI3997" s="223"/>
      <c r="AJ3997" s="223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  <c r="AU3997" s="22">
        <v>0</v>
      </c>
    </row>
    <row r="3998" spans="1:47">
      <c r="J3998" s="186"/>
    </row>
    <row r="3999" spans="1:47">
      <c r="AA3999" s="22"/>
    </row>
    <row r="4000" spans="1:47">
      <c r="F4000" s="237"/>
    </row>
    <row r="4003" spans="9:30">
      <c r="AD4003" s="228"/>
    </row>
    <row r="4007" spans="9:30">
      <c r="I4007" s="237"/>
    </row>
    <row r="4011" spans="9:30">
      <c r="K4011" s="244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12" priority="153"/>
  </conditionalFormatting>
  <conditionalFormatting sqref="J3509 J3502:J3507 J3255:J3500">
    <cfRule type="duplicateValues" dxfId="111" priority="33"/>
  </conditionalFormatting>
  <conditionalFormatting sqref="Z3255:Z3500 Z3502:Z3674 Z3677:Z3994">
    <cfRule type="cellIs" dxfId="110" priority="31" operator="lessThanOrEqual">
      <formula>0</formula>
    </cfRule>
  </conditionalFormatting>
  <conditionalFormatting sqref="J856">
    <cfRule type="duplicateValues" dxfId="109" priority="18"/>
  </conditionalFormatting>
  <conditionalFormatting sqref="J1670:J1673">
    <cfRule type="duplicateValues" dxfId="108" priority="28"/>
  </conditionalFormatting>
  <conditionalFormatting sqref="J2327:J2902">
    <cfRule type="duplicateValues" dxfId="107" priority="30"/>
  </conditionalFormatting>
  <conditionalFormatting sqref="J2910:J2911">
    <cfRule type="duplicateValues" dxfId="106" priority="23"/>
  </conditionalFormatting>
  <conditionalFormatting sqref="J2912">
    <cfRule type="duplicateValues" dxfId="105" priority="27"/>
  </conditionalFormatting>
  <conditionalFormatting sqref="J2913">
    <cfRule type="duplicateValues" dxfId="104" priority="26"/>
  </conditionalFormatting>
  <conditionalFormatting sqref="J2995:J2996">
    <cfRule type="duplicateValues" dxfId="103" priority="22"/>
  </conditionalFormatting>
  <conditionalFormatting sqref="J3018 J3020:J3023">
    <cfRule type="duplicateValues" dxfId="102" priority="25"/>
  </conditionalFormatting>
  <conditionalFormatting sqref="J3019">
    <cfRule type="duplicateValues" dxfId="101" priority="24"/>
  </conditionalFormatting>
  <conditionalFormatting sqref="J3115">
    <cfRule type="duplicateValues" dxfId="100" priority="21"/>
  </conditionalFormatting>
  <conditionalFormatting sqref="J3148">
    <cfRule type="duplicateValues" dxfId="99" priority="20"/>
  </conditionalFormatting>
  <conditionalFormatting sqref="J3191:J3192">
    <cfRule type="duplicateValues" dxfId="98" priority="19"/>
  </conditionalFormatting>
  <conditionalFormatting sqref="J3196:J3201 J3203 J3205:J3213">
    <cfRule type="duplicateValues" dxfId="97" priority="17"/>
  </conditionalFormatting>
  <conditionalFormatting sqref="J3214:J3254 J2931:J3195 J2079:J2929 J2:J2077">
    <cfRule type="duplicateValues" dxfId="96" priority="29"/>
  </conditionalFormatting>
  <conditionalFormatting sqref="Z2:Z3254">
    <cfRule type="cellIs" dxfId="95" priority="16" operator="lessThanOrEqual">
      <formula>0</formula>
    </cfRule>
  </conditionalFormatting>
  <conditionalFormatting sqref="J3202">
    <cfRule type="duplicateValues" dxfId="94" priority="15"/>
  </conditionalFormatting>
  <conditionalFormatting sqref="J2930">
    <cfRule type="duplicateValues" dxfId="93" priority="14"/>
  </conditionalFormatting>
  <conditionalFormatting sqref="J3204">
    <cfRule type="duplicateValues" dxfId="92" priority="13"/>
  </conditionalFormatting>
  <conditionalFormatting sqref="J2078">
    <cfRule type="duplicateValues" dxfId="91" priority="12"/>
  </conditionalFormatting>
  <conditionalFormatting sqref="J3515">
    <cfRule type="duplicateValues" dxfId="90" priority="11"/>
  </conditionalFormatting>
  <conditionalFormatting sqref="J3501">
    <cfRule type="duplicateValues" dxfId="89" priority="9"/>
  </conditionalFormatting>
  <conditionalFormatting sqref="Z3501">
    <cfRule type="cellIs" dxfId="88" priority="8" operator="lessThanOrEqual">
      <formula>0</formula>
    </cfRule>
  </conditionalFormatting>
  <conditionalFormatting sqref="K3738:K3749">
    <cfRule type="duplicateValues" dxfId="87" priority="7"/>
  </conditionalFormatting>
  <conditionalFormatting sqref="Z3675">
    <cfRule type="cellIs" dxfId="86" priority="6" operator="lessThanOrEqual">
      <formula>0</formula>
    </cfRule>
  </conditionalFormatting>
  <conditionalFormatting sqref="Z3676">
    <cfRule type="cellIs" dxfId="85" priority="5" operator="lessThanOrEqual">
      <formula>0</formula>
    </cfRule>
  </conditionalFormatting>
  <conditionalFormatting sqref="J3998">
    <cfRule type="duplicateValues" dxfId="84" priority="4"/>
  </conditionalFormatting>
  <conditionalFormatting sqref="J3998">
    <cfRule type="duplicateValues" dxfId="83" priority="3"/>
  </conditionalFormatting>
  <conditionalFormatting sqref="J3964">
    <cfRule type="duplicateValues" dxfId="82" priority="2"/>
  </conditionalFormatting>
  <conditionalFormatting sqref="J3964">
    <cfRule type="duplicateValues" dxfId="81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A6" zoomScale="55" zoomScaleNormal="55" workbookViewId="0">
      <selection activeCell="AH44" sqref="AH44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4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3379</v>
      </c>
      <c r="B1" s="168">
        <v>0.2321</v>
      </c>
      <c r="C1" s="73"/>
      <c r="D1" s="74"/>
      <c r="E1" s="75"/>
      <c r="F1" s="44" t="s">
        <v>3194</v>
      </c>
      <c r="G1" s="45" t="s">
        <v>3195</v>
      </c>
      <c r="H1" s="35" t="s">
        <v>3196</v>
      </c>
      <c r="I1" s="36" t="s">
        <v>3196</v>
      </c>
      <c r="J1" s="37" t="s">
        <v>3196</v>
      </c>
      <c r="K1" s="34" t="s">
        <v>3197</v>
      </c>
      <c r="L1" s="181" t="s">
        <v>3198</v>
      </c>
      <c r="M1" s="46"/>
      <c r="N1" s="106"/>
      <c r="O1" s="43"/>
      <c r="P1" s="264" t="s">
        <v>3199</v>
      </c>
      <c r="Q1" s="68" t="s">
        <v>3200</v>
      </c>
      <c r="R1" s="179" t="s">
        <v>3201</v>
      </c>
      <c r="S1" s="180" t="s">
        <v>3202</v>
      </c>
      <c r="T1" s="58"/>
      <c r="U1" s="59"/>
    </row>
    <row r="2" spans="1:36" ht="16.8" thickTop="1" thickBot="1">
      <c r="A2" s="167" t="s">
        <v>3332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65"/>
      <c r="Q2" s="176" t="s">
        <v>52</v>
      </c>
      <c r="R2" s="247">
        <v>13000</v>
      </c>
      <c r="S2" s="148">
        <v>0.3</v>
      </c>
      <c r="T2" s="60"/>
      <c r="U2" s="61"/>
    </row>
    <row r="3" spans="1:36" ht="16.8" thickTop="1" thickBot="1">
      <c r="A3" s="167" t="s">
        <v>3332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5.2999999999999999E-2</v>
      </c>
      <c r="L3" s="182">
        <v>1.0669999999999999</v>
      </c>
      <c r="M3" s="47"/>
      <c r="N3" s="107"/>
      <c r="O3" s="48"/>
      <c r="P3" s="266" t="s">
        <v>3203</v>
      </c>
      <c r="Q3" s="177" t="s">
        <v>51</v>
      </c>
      <c r="R3" s="247">
        <v>19000</v>
      </c>
      <c r="S3" s="148">
        <v>0.3</v>
      </c>
      <c r="T3" s="60"/>
      <c r="U3" s="61"/>
    </row>
    <row r="4" spans="1:36" ht="16.8" thickTop="1" thickBot="1">
      <c r="A4" s="167" t="s">
        <v>3343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5.2999999999999999E-2</v>
      </c>
      <c r="L4" s="182">
        <v>1.0669999999999999</v>
      </c>
      <c r="M4" s="47"/>
      <c r="N4" s="107"/>
      <c r="O4" s="48"/>
      <c r="P4" s="266"/>
      <c r="Q4" s="177" t="s">
        <v>50</v>
      </c>
      <c r="R4" s="247">
        <v>17000</v>
      </c>
      <c r="S4" s="148">
        <v>0.3</v>
      </c>
      <c r="T4" s="60"/>
      <c r="U4" s="61"/>
    </row>
    <row r="5" spans="1:36" ht="16.8" thickTop="1" thickBot="1">
      <c r="A5" s="167" t="s">
        <v>3343</v>
      </c>
      <c r="B5" s="168">
        <v>0.17780000000000001</v>
      </c>
      <c r="C5" s="76"/>
      <c r="D5" s="69"/>
      <c r="E5" s="77"/>
      <c r="F5" s="146">
        <v>2025</v>
      </c>
      <c r="G5" s="146">
        <v>5</v>
      </c>
      <c r="H5" s="147" t="str">
        <f t="shared" si="0"/>
        <v>20255</v>
      </c>
      <c r="I5" s="147" t="str">
        <f t="shared" si="1"/>
        <v>20255JPY</v>
      </c>
      <c r="J5" s="147" t="str">
        <f t="shared" si="2"/>
        <v>20255RMB</v>
      </c>
      <c r="K5" s="146">
        <v>5.2999999999999999E-2</v>
      </c>
      <c r="L5" s="182">
        <v>1.0669999999999999</v>
      </c>
      <c r="M5" s="47"/>
      <c r="N5" s="107"/>
      <c r="O5" s="48"/>
      <c r="P5" s="266"/>
      <c r="Q5" s="178" t="s">
        <v>49</v>
      </c>
      <c r="R5" s="247">
        <v>336000</v>
      </c>
      <c r="S5" s="149">
        <v>0.3</v>
      </c>
      <c r="T5" s="60"/>
      <c r="U5" s="61"/>
    </row>
    <row r="6" spans="1:36" ht="16.2" thickBot="1">
      <c r="A6" s="167" t="s">
        <v>3343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3344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3345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3346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3348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4" t="s">
        <v>3387</v>
      </c>
      <c r="Q10" s="255"/>
      <c r="R10" s="255"/>
      <c r="S10" s="255"/>
      <c r="T10" s="255"/>
      <c r="U10" s="255"/>
      <c r="V10" s="255"/>
      <c r="AB10" s="258" t="s">
        <v>3388</v>
      </c>
      <c r="AC10" s="259"/>
      <c r="AD10" s="259"/>
      <c r="AE10" s="259"/>
      <c r="AF10" s="259"/>
      <c r="AG10" s="259"/>
      <c r="AH10" s="259"/>
      <c r="AI10" s="260"/>
      <c r="AJ10" s="117"/>
    </row>
    <row r="11" spans="1:36" ht="16.2" thickBot="1">
      <c r="A11" s="167" t="s">
        <v>3350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6"/>
      <c r="Q11" s="257"/>
      <c r="R11" s="257"/>
      <c r="S11" s="257"/>
      <c r="T11" s="257"/>
      <c r="U11" s="257"/>
      <c r="V11" s="257"/>
      <c r="AB11" s="261"/>
      <c r="AC11" s="262"/>
      <c r="AD11" s="262"/>
      <c r="AE11" s="262"/>
      <c r="AF11" s="262"/>
      <c r="AG11" s="262"/>
      <c r="AH11" s="262"/>
      <c r="AI11" s="263"/>
      <c r="AJ11" s="117"/>
    </row>
    <row r="12" spans="1:36" ht="16.2" thickBot="1">
      <c r="A12" s="167" t="s">
        <v>3367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3204</v>
      </c>
      <c r="Q12" s="83" t="s">
        <v>3194</v>
      </c>
      <c r="R12" s="84" t="s">
        <v>3195</v>
      </c>
      <c r="S12" s="85" t="s">
        <v>3205</v>
      </c>
      <c r="T12" s="86" t="s">
        <v>3206</v>
      </c>
      <c r="U12" s="88" t="s">
        <v>3207</v>
      </c>
      <c r="V12" s="78" t="s">
        <v>3322</v>
      </c>
      <c r="AB12" s="82" t="s">
        <v>3204</v>
      </c>
      <c r="AC12" s="83" t="s">
        <v>3194</v>
      </c>
      <c r="AD12" s="84" t="s">
        <v>3195</v>
      </c>
      <c r="AE12" s="85" t="s">
        <v>3208</v>
      </c>
      <c r="AF12" s="86" t="s">
        <v>50</v>
      </c>
      <c r="AG12" s="87" t="s">
        <v>52</v>
      </c>
      <c r="AH12" s="88" t="s">
        <v>51</v>
      </c>
      <c r="AI12" s="78" t="s">
        <v>3322</v>
      </c>
      <c r="AJ12" s="117"/>
    </row>
    <row r="13" spans="1:36" ht="16.2" thickBot="1">
      <c r="A13" s="167" t="s">
        <v>3367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3172</v>
      </c>
      <c r="Q13" s="150">
        <v>2025</v>
      </c>
      <c r="R13" s="150">
        <v>3</v>
      </c>
      <c r="S13" s="79">
        <f>IF(R13="","",SUMIFS(raw_sheet!AB:AB,raw_sheet!E:E,list!P13,raw_sheet!F:F,list!Q13,raw_sheet!G:G,list!R13,raw_sheet!R:R,list!$S$12))</f>
        <v>15744648.566371687</v>
      </c>
      <c r="T13" s="79">
        <f>IF(R13="","",SUMIFS(raw_sheet!AB:AB,raw_sheet!E:E,list!P13,raw_sheet!F:F,list!Q13,raw_sheet!G:G,list!R13,raw_sheet!R:R,list!$T$12))</f>
        <v>1231960.0884955754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16976608.654867265</v>
      </c>
      <c r="AB13" s="150" t="s">
        <v>3172</v>
      </c>
      <c r="AC13" s="150">
        <v>2025</v>
      </c>
      <c r="AD13" s="150">
        <v>3</v>
      </c>
      <c r="AE13" s="79">
        <f>IF(AD13="","",SUMIFS(raw_sheet!AB:AB,raw_sheet!A:A,list!AB13,raw_sheet!B:B,list!AC13,raw_sheet!C:C,list!AD13,raw_sheet!S:S,list!$AE$12))</f>
        <v>9187580.9203539826</v>
      </c>
      <c r="AF13" s="79">
        <f>IF(AD13="","",SUMIFS(raw_sheet!AB:AB,raw_sheet!A:A,list!AB13,raw_sheet!B:B,list!AC13,raw_sheet!C:C,list!AD13,raw_sheet!S:S,list!$AF$12))</f>
        <v>708185.84070796473</v>
      </c>
      <c r="AG13" s="79">
        <f>IF(AD13="","",SUMIFS(raw_sheet!AB:AB,raw_sheet!A:A,list!AB13,raw_sheet!B:B,list!AC13,raw_sheet!C:C,list!AD13,raw_sheet!S:S,list!$AG$12))</f>
        <v>486287.61061946908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10382054.371681415</v>
      </c>
      <c r="AJ13" s="117"/>
    </row>
    <row r="14" spans="1:36" ht="16.2" thickBot="1">
      <c r="A14" s="167" t="s">
        <v>3367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3695</v>
      </c>
      <c r="Q14" s="150">
        <v>2025</v>
      </c>
      <c r="R14" s="150">
        <v>4</v>
      </c>
      <c r="S14" s="79">
        <f>IF(R14="","",SUMIFS(raw_sheet!AB:AB,raw_sheet!E:E,list!P14,raw_sheet!F:F,list!Q14,raw_sheet!G:G,list!R14,raw_sheet!R:R,list!$S$12))</f>
        <v>21497532.991150454</v>
      </c>
      <c r="T14" s="79">
        <f>IF(R14="","",SUMIFS(raw_sheet!AB:AB,raw_sheet!E:E,list!P14,raw_sheet!F:F,list!Q14,raw_sheet!G:G,list!R14,raw_sheet!R:R,list!$T$12))</f>
        <v>8755770.1681415923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30253303.159292053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3367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3695</v>
      </c>
      <c r="Q15" s="150">
        <v>2025</v>
      </c>
      <c r="R15" s="150">
        <v>5</v>
      </c>
      <c r="S15" s="79">
        <f>IF(R15="","",SUMIFS(raw_sheet!AB:AB,raw_sheet!E:E,list!P15,raw_sheet!F:F,list!Q15,raw_sheet!G:G,list!R15,raw_sheet!R:R,list!$S$12))</f>
        <v>14766529.81520354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14766529.81520354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3383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3383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3209</v>
      </c>
      <c r="AK17" s="121" t="s">
        <v>3210</v>
      </c>
      <c r="AL17" s="122" t="s">
        <v>3211</v>
      </c>
      <c r="AM17" s="123" t="s">
        <v>3212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24279000</v>
      </c>
      <c r="AK18" s="124" cm="1">
        <f t="array" ref="AK18">IFERROR(SUMPRODUCT((AD21:AD150="EAST")*(AJ21:AJ150)),0)</f>
        <v>750000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515000</v>
      </c>
    </row>
    <row r="19" spans="1:39" ht="21.6" thickBot="1">
      <c r="A19" s="167"/>
      <c r="B19" s="168"/>
      <c r="C19" s="249" t="s">
        <v>3311</v>
      </c>
      <c r="D19" s="250"/>
      <c r="E19" s="251"/>
      <c r="F19" s="38"/>
      <c r="M19" s="47"/>
      <c r="N19" s="107"/>
      <c r="O19" s="39"/>
      <c r="P19" s="267" t="s">
        <v>3339</v>
      </c>
      <c r="Q19" s="268"/>
      <c r="R19" s="268"/>
      <c r="S19" s="268"/>
      <c r="T19" s="268"/>
      <c r="U19" s="268"/>
      <c r="V19" s="268"/>
      <c r="W19" s="268"/>
      <c r="X19" s="268"/>
      <c r="Y19" s="268"/>
      <c r="Z19" s="268"/>
      <c r="AB19" s="269" t="s">
        <v>3213</v>
      </c>
      <c r="AC19" s="270"/>
      <c r="AD19" s="270"/>
      <c r="AE19" s="270"/>
      <c r="AF19" s="270"/>
      <c r="AG19" s="270"/>
      <c r="AH19" s="270"/>
      <c r="AI19" s="270"/>
      <c r="AJ19" s="270"/>
      <c r="AK19" s="270"/>
      <c r="AL19" s="270"/>
      <c r="AM19" s="270"/>
    </row>
    <row r="20" spans="1:39" ht="16.2" thickBot="1">
      <c r="A20" s="167"/>
      <c r="B20" s="168"/>
      <c r="C20" s="249" t="s">
        <v>3214</v>
      </c>
      <c r="D20" s="250"/>
      <c r="E20" s="146" t="s">
        <v>3172</v>
      </c>
      <c r="M20" s="47"/>
      <c r="N20" s="107"/>
      <c r="O20" s="39"/>
      <c r="P20" s="91" t="s">
        <v>3215</v>
      </c>
      <c r="Q20" s="91" t="s">
        <v>3216</v>
      </c>
      <c r="R20" s="91" t="s">
        <v>16</v>
      </c>
      <c r="S20" s="91" t="s">
        <v>9</v>
      </c>
      <c r="T20" s="91" t="s">
        <v>3217</v>
      </c>
      <c r="U20" s="91" t="s">
        <v>3218</v>
      </c>
      <c r="V20" s="91" t="s">
        <v>12</v>
      </c>
      <c r="W20" s="91" t="s">
        <v>3219</v>
      </c>
      <c r="X20" s="91" t="s">
        <v>3220</v>
      </c>
      <c r="Y20" s="91" t="s">
        <v>3221</v>
      </c>
      <c r="Z20" s="225" t="s">
        <v>3471</v>
      </c>
      <c r="AB20" s="91" t="s">
        <v>3222</v>
      </c>
      <c r="AC20" s="91" t="s">
        <v>3223</v>
      </c>
      <c r="AD20" s="91" t="s">
        <v>16</v>
      </c>
      <c r="AE20" s="91" t="s">
        <v>9</v>
      </c>
      <c r="AF20" s="91" t="s">
        <v>3217</v>
      </c>
      <c r="AG20" s="91" t="s">
        <v>3218</v>
      </c>
      <c r="AH20" s="91" t="s">
        <v>12</v>
      </c>
      <c r="AI20" s="91" t="s">
        <v>3219</v>
      </c>
      <c r="AJ20" s="91" t="s">
        <v>3224</v>
      </c>
      <c r="AK20" s="91" t="s">
        <v>3220</v>
      </c>
      <c r="AL20" s="226" t="s">
        <v>3221</v>
      </c>
      <c r="AM20" s="91" t="s">
        <v>3471</v>
      </c>
    </row>
    <row r="21" spans="1:39" ht="16.2" thickBot="1">
      <c r="A21" s="167"/>
      <c r="B21" s="168"/>
      <c r="C21" s="249" t="s">
        <v>3225</v>
      </c>
      <c r="D21" s="250"/>
      <c r="E21" s="146">
        <v>2025</v>
      </c>
      <c r="M21" s="47"/>
      <c r="N21" s="107"/>
      <c r="O21" s="39"/>
      <c r="P21" s="15" cm="1">
        <f t="array" ref="P21:Z56">_xlfn.CHOOSECOLS(_xlfn._xlws.FILTER(raw_sheet!E:AQ,(raw_sheet!F:F=list!Q13)*(raw_sheet!E:E=list!P13)*(raw_sheet!G:G=list!R13)*(raw_sheet!G:G&lt;&gt;"Cancel"),""),2,3,15,6,7,8,10,19,23,24,26)</f>
        <v>2025</v>
      </c>
      <c r="Q21" s="13">
        <v>3</v>
      </c>
      <c r="R21" s="13" t="str">
        <v>SOUTH</v>
      </c>
      <c r="S21" s="13" t="str">
        <v>C49SZX20240191BY</v>
      </c>
      <c r="T21" s="13" t="str">
        <v>凯迪炫</v>
      </c>
      <c r="U21" s="13" t="str">
        <v>YSM20R</v>
      </c>
      <c r="V21" s="13">
        <v>1</v>
      </c>
      <c r="W21" s="92" t="str">
        <v>JPY</v>
      </c>
      <c r="X21" s="97">
        <v>5.2999999999999999E-2</v>
      </c>
      <c r="Y21" s="92">
        <v>858600</v>
      </c>
      <c r="Z21" s="227">
        <v>0.12</v>
      </c>
      <c r="AB21" s="15" cm="1">
        <f t="array" ref="AB21:AM42">_xlfn.CHOOSECOLS(_xlfn._xlws.FILTER(raw_sheet!A:AZ,(raw_sheet!B:B=list!AC13)*(raw_sheet!A:A=list!AB13)*(raw_sheet!C:C=list!AD13)*(raw_sheet!C:C&lt;&gt;"Cancel"),""),2,3,19,10,11,12,14,23,26,27,28,30)</f>
        <v>2025</v>
      </c>
      <c r="AC21" s="13">
        <v>3</v>
      </c>
      <c r="AD21" s="13" t="str">
        <v>SOUTH</v>
      </c>
      <c r="AE21" s="13" t="str">
        <v>C49SZX20250033SX</v>
      </c>
      <c r="AF21" s="13" t="str">
        <v>君泽</v>
      </c>
      <c r="AG21" s="13" t="str">
        <v>YSM10</v>
      </c>
      <c r="AH21" s="13">
        <v>1</v>
      </c>
      <c r="AI21" s="92" t="str">
        <v>RMB</v>
      </c>
      <c r="AJ21" s="118">
        <v>395000</v>
      </c>
      <c r="AK21" s="97">
        <v>1.0669999999999999</v>
      </c>
      <c r="AL21" s="92">
        <v>372977.87610619469</v>
      </c>
      <c r="AM21" s="227">
        <v>0.12</v>
      </c>
    </row>
    <row r="22" spans="1:39" ht="16.2" thickBot="1">
      <c r="A22" s="167"/>
      <c r="B22" s="168"/>
      <c r="C22" s="252" t="s">
        <v>3226</v>
      </c>
      <c r="D22" s="253"/>
      <c r="E22" s="150">
        <v>2</v>
      </c>
      <c r="F22" s="38"/>
      <c r="M22" s="47"/>
      <c r="N22" s="107"/>
      <c r="O22" s="39"/>
      <c r="P22" s="13">
        <v>2025</v>
      </c>
      <c r="Q22" s="13">
        <v>3</v>
      </c>
      <c r="R22" s="13" t="str">
        <v>SOUTH</v>
      </c>
      <c r="S22" s="13" t="str">
        <v>C49SZX20240191BY</v>
      </c>
      <c r="T22" s="13" t="str">
        <v>凯迪炫</v>
      </c>
      <c r="U22" s="13" t="str">
        <v>YSM10</v>
      </c>
      <c r="V22" s="13">
        <v>1</v>
      </c>
      <c r="W22" s="92" t="str">
        <v>JPY</v>
      </c>
      <c r="X22" s="97">
        <v>5.2999999999999999E-2</v>
      </c>
      <c r="Y22" s="92">
        <v>424000</v>
      </c>
      <c r="Z22" s="227">
        <v>0.12</v>
      </c>
      <c r="AB22" s="13">
        <v>2025</v>
      </c>
      <c r="AC22" s="13">
        <v>3</v>
      </c>
      <c r="AD22" s="13" t="str">
        <v>SOUTH</v>
      </c>
      <c r="AE22" s="13" t="str">
        <v>C49SZX20250033SX</v>
      </c>
      <c r="AF22" s="13" t="str">
        <v>君泽</v>
      </c>
      <c r="AG22" s="13" t="str">
        <v>DESEN DSP-10-YMH</v>
      </c>
      <c r="AH22" s="13">
        <v>1</v>
      </c>
      <c r="AI22" s="92" t="str">
        <v>RMB</v>
      </c>
      <c r="AJ22" s="118">
        <v>155000</v>
      </c>
      <c r="AK22" s="97">
        <v>1.0669999999999999</v>
      </c>
      <c r="AL22" s="92">
        <v>146358.40707964604</v>
      </c>
      <c r="AM22" s="227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3</v>
      </c>
      <c r="R23" s="13" t="str">
        <v>SOUTH</v>
      </c>
      <c r="S23" s="13" t="str">
        <v>C49SZX20240208MZ</v>
      </c>
      <c r="T23" s="13" t="str">
        <v>深圳卓昌(end user:惠州卓昌）</v>
      </c>
      <c r="U23" s="13" t="str">
        <v>YSM10</v>
      </c>
      <c r="V23" s="13">
        <v>1</v>
      </c>
      <c r="W23" s="92" t="str">
        <v>JPY</v>
      </c>
      <c r="X23" s="97">
        <v>5.2999999999999999E-2</v>
      </c>
      <c r="Y23" s="92">
        <v>424000</v>
      </c>
      <c r="Z23" s="227">
        <v>0.12</v>
      </c>
      <c r="AB23" s="13">
        <v>2025</v>
      </c>
      <c r="AC23" s="13">
        <v>3</v>
      </c>
      <c r="AD23" s="13" t="str">
        <v>EAST</v>
      </c>
      <c r="AE23" s="13" t="str">
        <v>C28SHA20250228</v>
      </c>
      <c r="AF23" s="13" t="str">
        <v>上海多越</v>
      </c>
      <c r="AG23" s="13" t="str">
        <v>YSi-V</v>
      </c>
      <c r="AH23" s="13">
        <v>1</v>
      </c>
      <c r="AI23" s="92" t="str">
        <v>RMB</v>
      </c>
      <c r="AJ23" s="118">
        <v>340000</v>
      </c>
      <c r="AK23" s="97">
        <v>1.0669999999999999</v>
      </c>
      <c r="AL23" s="92">
        <v>321044.24778761063</v>
      </c>
      <c r="AM23" s="227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3</v>
      </c>
      <c r="R24" s="13" t="str">
        <v>EAST</v>
      </c>
      <c r="S24" s="13" t="str">
        <v>C49SHA20241203/HZY</v>
      </c>
      <c r="T24" s="13" t="str">
        <v>浙江德茵</v>
      </c>
      <c r="U24" s="13" t="str">
        <v>YSM10</v>
      </c>
      <c r="V24" s="13">
        <v>1</v>
      </c>
      <c r="W24" s="92" t="str">
        <v>RMB</v>
      </c>
      <c r="X24" s="97">
        <v>1.0669999999999999</v>
      </c>
      <c r="Y24" s="92">
        <v>585433.62831858417</v>
      </c>
      <c r="Z24" s="227">
        <v>0.12</v>
      </c>
      <c r="AB24" s="13">
        <v>2025</v>
      </c>
      <c r="AC24" s="13">
        <v>3</v>
      </c>
      <c r="AD24" s="13" t="str">
        <v>WEST</v>
      </c>
      <c r="AE24" s="13" t="str">
        <v>C49XIY20250228LJY</v>
      </c>
      <c r="AF24" s="13" t="str">
        <v>西安康发</v>
      </c>
      <c r="AG24" s="13" t="str">
        <v>YSM10</v>
      </c>
      <c r="AH24" s="13">
        <v>1</v>
      </c>
      <c r="AI24" s="92" t="str">
        <v>RMB</v>
      </c>
      <c r="AJ24" s="118">
        <v>500000</v>
      </c>
      <c r="AK24" s="97">
        <v>1.0669999999999999</v>
      </c>
      <c r="AL24" s="92">
        <v>472123.89380530978</v>
      </c>
      <c r="AM24" s="227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3</v>
      </c>
      <c r="R25" s="13" t="str">
        <v>SOUTH</v>
      </c>
      <c r="S25" s="13" t="str">
        <v>C49SZX20240219SX</v>
      </c>
      <c r="T25" s="13" t="str">
        <v>兴原星</v>
      </c>
      <c r="U25" s="13" t="str">
        <v>YSM20R</v>
      </c>
      <c r="V25" s="13">
        <v>1</v>
      </c>
      <c r="W25" s="92" t="str">
        <v>JPY</v>
      </c>
      <c r="X25" s="97">
        <v>5.2999999999999999E-2</v>
      </c>
      <c r="Y25" s="92">
        <v>771680</v>
      </c>
      <c r="Z25" s="227">
        <v>0.12</v>
      </c>
      <c r="AB25" s="13">
        <v>2025</v>
      </c>
      <c r="AC25" s="13">
        <v>3</v>
      </c>
      <c r="AD25" s="13" t="str">
        <v>SOUTH</v>
      </c>
      <c r="AE25" s="13" t="str">
        <v>C49SZX20250036SX</v>
      </c>
      <c r="AF25" s="13" t="str">
        <v>锐诚</v>
      </c>
      <c r="AG25" s="13" t="str">
        <v>YSM10</v>
      </c>
      <c r="AH25" s="13">
        <v>1</v>
      </c>
      <c r="AI25" s="92" t="str">
        <v>RMB</v>
      </c>
      <c r="AJ25" s="118">
        <v>389000</v>
      </c>
      <c r="AK25" s="97">
        <v>1.0669999999999999</v>
      </c>
      <c r="AL25" s="92">
        <v>336001</v>
      </c>
      <c r="AM25" s="227">
        <v>0.12</v>
      </c>
    </row>
    <row r="26" spans="1:39">
      <c r="A26" s="167"/>
      <c r="B26" s="168"/>
      <c r="P26" s="13">
        <v>2025</v>
      </c>
      <c r="Q26" s="13">
        <v>3</v>
      </c>
      <c r="R26" s="13" t="str">
        <v>SOUTH</v>
      </c>
      <c r="S26" s="13" t="str">
        <v>C28SZX20240213DX</v>
      </c>
      <c r="T26" s="13" t="str">
        <v>欧洋佳优</v>
      </c>
      <c r="U26" s="13" t="str">
        <v>DESEN DSP-10-YMH</v>
      </c>
      <c r="V26" s="13">
        <v>1</v>
      </c>
      <c r="W26" s="92" t="str">
        <v>RMB</v>
      </c>
      <c r="X26" s="97">
        <v>1.0669999999999999</v>
      </c>
      <c r="Y26" s="92">
        <v>174213.7168141593</v>
      </c>
      <c r="Z26" s="227">
        <v>0.12</v>
      </c>
      <c r="AB26" s="13">
        <v>2025</v>
      </c>
      <c r="AC26" s="13">
        <v>3</v>
      </c>
      <c r="AD26" s="13" t="str">
        <v>SOUTH</v>
      </c>
      <c r="AE26" s="13" t="str">
        <v>C49SZX20250035SX</v>
      </c>
      <c r="AF26" s="13" t="str">
        <v>龙腾共创</v>
      </c>
      <c r="AG26" s="13" t="str">
        <v>YSM10</v>
      </c>
      <c r="AH26" s="13">
        <v>1</v>
      </c>
      <c r="AI26" s="92" t="str">
        <v>JPY</v>
      </c>
      <c r="AJ26" s="118">
        <v>7080000</v>
      </c>
      <c r="AK26" s="97">
        <v>5.2999999999999999E-2</v>
      </c>
      <c r="AL26" s="92">
        <v>375240</v>
      </c>
      <c r="AM26" s="227">
        <v>0.12</v>
      </c>
    </row>
    <row r="27" spans="1:39">
      <c r="A27" s="167"/>
      <c r="B27" s="168"/>
      <c r="P27" s="13">
        <v>2025</v>
      </c>
      <c r="Q27" s="13">
        <v>3</v>
      </c>
      <c r="R27" s="13" t="str">
        <v>SOUTH</v>
      </c>
      <c r="S27" s="13" t="str">
        <v>C49SZX20250009SX</v>
      </c>
      <c r="T27" s="13" t="str">
        <v>加一</v>
      </c>
      <c r="U27" s="13" t="str">
        <v>YSM20R</v>
      </c>
      <c r="V27" s="13">
        <v>1</v>
      </c>
      <c r="W27" s="92" t="str">
        <v>RMB</v>
      </c>
      <c r="X27" s="97">
        <v>1.0669999999999999</v>
      </c>
      <c r="Y27" s="92">
        <v>793168.14159292041</v>
      </c>
      <c r="Z27" s="227">
        <v>0.12</v>
      </c>
      <c r="AB27" s="13">
        <v>2025</v>
      </c>
      <c r="AC27" s="13">
        <v>3</v>
      </c>
      <c r="AD27" s="13" t="str">
        <v>SOUTH</v>
      </c>
      <c r="AE27" s="13" t="str">
        <v>C49SZX20250038HC</v>
      </c>
      <c r="AF27" s="13" t="str">
        <v>旺利兴</v>
      </c>
      <c r="AG27" s="13" t="str">
        <v>YSM10</v>
      </c>
      <c r="AH27" s="13">
        <v>1</v>
      </c>
      <c r="AI27" s="92" t="str">
        <v>JPY</v>
      </c>
      <c r="AJ27" s="118">
        <v>8299000</v>
      </c>
      <c r="AK27" s="97">
        <v>5.2999999999999999E-2</v>
      </c>
      <c r="AL27" s="92">
        <v>439847</v>
      </c>
      <c r="AM27" s="227">
        <v>0.12</v>
      </c>
    </row>
    <row r="28" spans="1:39">
      <c r="A28" s="167"/>
      <c r="B28" s="168"/>
      <c r="P28" s="13">
        <v>2025</v>
      </c>
      <c r="Q28" s="13">
        <v>3</v>
      </c>
      <c r="R28" s="13" t="str">
        <v>SOUTH</v>
      </c>
      <c r="S28" s="13" t="str">
        <v>C49SZX20250009SX</v>
      </c>
      <c r="T28" s="13" t="str">
        <v>加一</v>
      </c>
      <c r="U28" s="13" t="str">
        <v>YSM10</v>
      </c>
      <c r="V28" s="13">
        <v>1</v>
      </c>
      <c r="W28" s="92" t="str">
        <v>RMB</v>
      </c>
      <c r="X28" s="97">
        <v>1.0669999999999999</v>
      </c>
      <c r="Y28" s="92">
        <v>380531.85840707965</v>
      </c>
      <c r="Z28" s="227">
        <v>0.12</v>
      </c>
      <c r="AB28" s="13">
        <v>2025</v>
      </c>
      <c r="AC28" s="13">
        <v>3</v>
      </c>
      <c r="AD28" s="13" t="str">
        <v>SOUTH</v>
      </c>
      <c r="AE28" s="13" t="str">
        <v>C49SZX20250040SX</v>
      </c>
      <c r="AF28" s="13" t="str">
        <v>悦之彩</v>
      </c>
      <c r="AG28" s="13" t="str">
        <v>YSM10</v>
      </c>
      <c r="AH28" s="13">
        <v>1</v>
      </c>
      <c r="AI28" s="92" t="str">
        <v>RMB</v>
      </c>
      <c r="AJ28" s="118">
        <v>393000</v>
      </c>
      <c r="AK28" s="97">
        <v>1.0669999999999999</v>
      </c>
      <c r="AL28" s="92">
        <v>371089.38053097349</v>
      </c>
      <c r="AM28" s="227">
        <v>0.12</v>
      </c>
    </row>
    <row r="29" spans="1:39">
      <c r="A29" s="167"/>
      <c r="B29" s="168"/>
      <c r="P29" s="13">
        <v>2025</v>
      </c>
      <c r="Q29" s="13">
        <v>3</v>
      </c>
      <c r="R29" s="13" t="str">
        <v>EAST</v>
      </c>
      <c r="S29" s="13" t="str">
        <v>C49SHA20250103/TWB</v>
      </c>
      <c r="T29" s="13" t="str">
        <v>鹰潭鼎桥</v>
      </c>
      <c r="U29" s="13" t="str">
        <v>YSM20R</v>
      </c>
      <c r="V29" s="13">
        <v>1</v>
      </c>
      <c r="W29" s="92" t="str">
        <v>RMB</v>
      </c>
      <c r="X29" s="97">
        <v>1.0669999999999999</v>
      </c>
      <c r="Y29" s="92">
        <v>622297.06194690266</v>
      </c>
      <c r="Z29" s="227">
        <v>0.12</v>
      </c>
      <c r="AB29" s="13">
        <v>2025</v>
      </c>
      <c r="AC29" s="13">
        <v>3</v>
      </c>
      <c r="AD29" s="13" t="str">
        <v>SOUTH</v>
      </c>
      <c r="AE29" s="13" t="str">
        <v>C49SZX20250040SX</v>
      </c>
      <c r="AF29" s="13" t="str">
        <v>悦之彩</v>
      </c>
      <c r="AG29" s="13" t="str">
        <v>YSM10</v>
      </c>
      <c r="AH29" s="13">
        <v>1</v>
      </c>
      <c r="AI29" s="92" t="str">
        <v>RMB</v>
      </c>
      <c r="AJ29" s="118">
        <v>393000</v>
      </c>
      <c r="AK29" s="97">
        <v>1.0669999999999999</v>
      </c>
      <c r="AL29" s="92">
        <v>371089.38053097349</v>
      </c>
      <c r="AM29" s="227">
        <v>0.12</v>
      </c>
    </row>
    <row r="30" spans="1:39">
      <c r="A30" s="167"/>
      <c r="B30" s="168"/>
      <c r="J30" s="17" t="s">
        <v>543</v>
      </c>
      <c r="P30" s="13">
        <v>2025</v>
      </c>
      <c r="Q30" s="13">
        <v>3</v>
      </c>
      <c r="R30" s="13" t="str">
        <v>SOUTH</v>
      </c>
      <c r="S30" s="13" t="str">
        <v>C28SZX20240214LH</v>
      </c>
      <c r="T30" s="13" t="str">
        <v>中山得意</v>
      </c>
      <c r="U30" s="13" t="str">
        <v>Heller 1913MK5N2</v>
      </c>
      <c r="V30" s="13">
        <v>1</v>
      </c>
      <c r="W30" s="92" t="str">
        <v>RMB</v>
      </c>
      <c r="X30" s="97">
        <v>1.0669999999999999</v>
      </c>
      <c r="Y30" s="92">
        <v>590343.7168141593</v>
      </c>
      <c r="Z30" s="227">
        <v>0.12</v>
      </c>
      <c r="AB30" s="13">
        <v>2025</v>
      </c>
      <c r="AC30" s="13">
        <v>3</v>
      </c>
      <c r="AD30" s="13" t="str">
        <v>SOUTH</v>
      </c>
      <c r="AE30" s="13" t="str">
        <v>C49SZX20250040SX</v>
      </c>
      <c r="AF30" s="13" t="str">
        <v>悦之彩</v>
      </c>
      <c r="AG30" s="13" t="str">
        <v>YSM10</v>
      </c>
      <c r="AH30" s="13">
        <v>1</v>
      </c>
      <c r="AI30" s="92" t="str">
        <v>RMB</v>
      </c>
      <c r="AJ30" s="118">
        <v>393000</v>
      </c>
      <c r="AK30" s="97">
        <v>1.0669999999999999</v>
      </c>
      <c r="AL30" s="92">
        <v>371089.38053097349</v>
      </c>
      <c r="AM30" s="227">
        <v>0.12</v>
      </c>
    </row>
    <row r="31" spans="1:39">
      <c r="A31" s="167"/>
      <c r="B31" s="168"/>
      <c r="P31" s="13">
        <v>2025</v>
      </c>
      <c r="Q31" s="13">
        <v>3</v>
      </c>
      <c r="R31" s="13" t="str">
        <v>SOUTH</v>
      </c>
      <c r="S31" s="13" t="str">
        <v>C49SZX20250012BH</v>
      </c>
      <c r="T31" s="13" t="str">
        <v>炬轩</v>
      </c>
      <c r="U31" s="13" t="str">
        <v>YSM20R</v>
      </c>
      <c r="V31" s="13">
        <v>1</v>
      </c>
      <c r="W31" s="92" t="str">
        <v>JPY</v>
      </c>
      <c r="X31" s="97">
        <v>5.2999999999999999E-2</v>
      </c>
      <c r="Y31" s="92">
        <v>662500</v>
      </c>
      <c r="Z31" s="227">
        <v>0.12</v>
      </c>
      <c r="AB31" s="13">
        <v>2025</v>
      </c>
      <c r="AC31" s="13">
        <v>3</v>
      </c>
      <c r="AD31" s="13" t="str">
        <v>SOUTH</v>
      </c>
      <c r="AE31" s="13" t="str">
        <v>C49SZX20250039EC</v>
      </c>
      <c r="AF31" s="13" t="str">
        <v>海红天远（end user: 珠海海红）</v>
      </c>
      <c r="AG31" s="13" t="str">
        <v>YRM20</v>
      </c>
      <c r="AH31" s="13">
        <v>1</v>
      </c>
      <c r="AI31" s="92" t="str">
        <v>RMB</v>
      </c>
      <c r="AJ31" s="118">
        <v>980000</v>
      </c>
      <c r="AK31" s="97">
        <v>1.0669999999999999</v>
      </c>
      <c r="AL31" s="92">
        <v>925362.83185840712</v>
      </c>
      <c r="AM31" s="227">
        <v>0.12</v>
      </c>
    </row>
    <row r="32" spans="1:39">
      <c r="A32" s="167"/>
      <c r="B32" s="168"/>
      <c r="P32" s="13">
        <v>2025</v>
      </c>
      <c r="Q32" s="13">
        <v>3</v>
      </c>
      <c r="R32" s="13" t="str">
        <v>SOUTH</v>
      </c>
      <c r="S32" s="13" t="str">
        <v>C49SZX20250012BH</v>
      </c>
      <c r="T32" s="13" t="str">
        <v>炬轩</v>
      </c>
      <c r="U32" s="13" t="str">
        <v>YSM10</v>
      </c>
      <c r="V32" s="13">
        <v>1</v>
      </c>
      <c r="W32" s="92" t="str">
        <v>JPY</v>
      </c>
      <c r="X32" s="97">
        <v>5.2999999999999999E-2</v>
      </c>
      <c r="Y32" s="92">
        <v>406510</v>
      </c>
      <c r="Z32" s="227">
        <v>0.12</v>
      </c>
      <c r="AB32" s="13">
        <v>2025</v>
      </c>
      <c r="AC32" s="13">
        <v>3</v>
      </c>
      <c r="AD32" s="13" t="str">
        <v>SOUTH</v>
      </c>
      <c r="AE32" s="13" t="str">
        <v>C49SZX20250039EC</v>
      </c>
      <c r="AF32" s="13" t="str">
        <v>海红天远（end user: 珠海海红）</v>
      </c>
      <c r="AG32" s="13" t="str">
        <v>YRM20</v>
      </c>
      <c r="AH32" s="13">
        <v>1</v>
      </c>
      <c r="AI32" s="92" t="str">
        <v>RMB</v>
      </c>
      <c r="AJ32" s="118">
        <v>980000</v>
      </c>
      <c r="AK32" s="97">
        <v>1.0669999999999999</v>
      </c>
      <c r="AL32" s="92">
        <v>925362.83185840712</v>
      </c>
      <c r="AM32" s="227">
        <v>0.12</v>
      </c>
    </row>
    <row r="33" spans="1:39">
      <c r="A33" s="167"/>
      <c r="B33" s="168"/>
      <c r="P33" s="13">
        <v>2025</v>
      </c>
      <c r="Q33" s="13">
        <v>3</v>
      </c>
      <c r="R33" s="13" t="str">
        <v>NORTH</v>
      </c>
      <c r="S33" s="13" t="str">
        <v>C49BJS20250109ZX</v>
      </c>
      <c r="T33" s="13" t="str">
        <v>营口新山鹰</v>
      </c>
      <c r="U33" s="13" t="str">
        <v>YSM20R</v>
      </c>
      <c r="V33" s="13">
        <v>1</v>
      </c>
      <c r="W33" s="92" t="str">
        <v>RMB</v>
      </c>
      <c r="X33" s="97">
        <v>1.0669999999999999</v>
      </c>
      <c r="Y33" s="92">
        <v>708185.84070796473</v>
      </c>
      <c r="Z33" s="227">
        <v>0.12</v>
      </c>
      <c r="AB33" s="13">
        <v>2025</v>
      </c>
      <c r="AC33" s="13">
        <v>3</v>
      </c>
      <c r="AD33" s="13" t="str">
        <v>SOUTH</v>
      </c>
      <c r="AE33" s="13" t="str">
        <v>C49SZX20250039EC</v>
      </c>
      <c r="AF33" s="13" t="str">
        <v>海红天远（end user: 珠海海红）</v>
      </c>
      <c r="AG33" s="13" t="str">
        <v>YRM20</v>
      </c>
      <c r="AH33" s="13">
        <v>1</v>
      </c>
      <c r="AI33" s="92" t="str">
        <v>RMB</v>
      </c>
      <c r="AJ33" s="118">
        <v>980000</v>
      </c>
      <c r="AK33" s="97">
        <v>1.0669999999999999</v>
      </c>
      <c r="AL33" s="92">
        <v>925362.83185840712</v>
      </c>
      <c r="AM33" s="227">
        <v>0.12</v>
      </c>
    </row>
    <row r="34" spans="1:39">
      <c r="A34" s="167"/>
      <c r="B34" s="168"/>
      <c r="P34" s="13">
        <v>2025</v>
      </c>
      <c r="Q34" s="13">
        <v>3</v>
      </c>
      <c r="R34" s="13" t="str">
        <v>NORTH</v>
      </c>
      <c r="S34" s="13" t="str">
        <v>C49BJS20250109ZX</v>
      </c>
      <c r="T34" s="13" t="str">
        <v>营口新山鹰</v>
      </c>
      <c r="U34" s="13" t="str">
        <v>YSM10</v>
      </c>
      <c r="V34" s="13">
        <v>1</v>
      </c>
      <c r="W34" s="92" t="str">
        <v>RMB</v>
      </c>
      <c r="X34" s="97">
        <v>1.0669999999999999</v>
      </c>
      <c r="Y34" s="92">
        <v>585433.62831858417</v>
      </c>
      <c r="Z34" s="227">
        <v>0.12</v>
      </c>
      <c r="AB34" s="13">
        <v>2025</v>
      </c>
      <c r="AC34" s="13">
        <v>3</v>
      </c>
      <c r="AD34" s="13" t="str">
        <v>SOUTH</v>
      </c>
      <c r="AE34" s="13" t="str">
        <v>C49SZX20250039EC</v>
      </c>
      <c r="AF34" s="13" t="str">
        <v>海红天远（end user: 珠海海红）</v>
      </c>
      <c r="AG34" s="13" t="str">
        <v>YSM20R</v>
      </c>
      <c r="AH34" s="13">
        <v>1</v>
      </c>
      <c r="AI34" s="92" t="str">
        <v>RMB</v>
      </c>
      <c r="AJ34" s="118">
        <v>900000</v>
      </c>
      <c r="AK34" s="97">
        <v>1.0669999999999999</v>
      </c>
      <c r="AL34" s="92">
        <v>849823.00884955749</v>
      </c>
      <c r="AM34" s="227">
        <v>0.12</v>
      </c>
    </row>
    <row r="35" spans="1:39">
      <c r="A35" s="167"/>
      <c r="B35" s="168"/>
      <c r="P35" s="13">
        <v>2025</v>
      </c>
      <c r="Q35" s="13">
        <v>3</v>
      </c>
      <c r="R35" s="13" t="str">
        <v>EAST</v>
      </c>
      <c r="S35" s="13" t="str">
        <v>C49SHA20250213/JXD</v>
      </c>
      <c r="T35" s="13" t="str">
        <v>丹阳市新欧普</v>
      </c>
      <c r="U35" s="13" t="str">
        <v>YSM10</v>
      </c>
      <c r="V35" s="13">
        <v>1</v>
      </c>
      <c r="W35" s="92" t="str">
        <v>RMB</v>
      </c>
      <c r="X35" s="97">
        <v>1.0669999999999999</v>
      </c>
      <c r="Y35" s="92">
        <v>400172.2123893805</v>
      </c>
      <c r="Z35" s="227">
        <v>0.12</v>
      </c>
      <c r="AB35" s="13">
        <v>2025</v>
      </c>
      <c r="AC35" s="13">
        <v>3</v>
      </c>
      <c r="AD35" s="13" t="str">
        <v>SOUTH</v>
      </c>
      <c r="AE35" s="13" t="str">
        <v>C49SZX20250039EC</v>
      </c>
      <c r="AF35" s="13" t="str">
        <v>海红天远（end user: 珠海海红）</v>
      </c>
      <c r="AG35" s="13" t="str">
        <v>YSM10</v>
      </c>
      <c r="AH35" s="13">
        <v>1</v>
      </c>
      <c r="AI35" s="92" t="str">
        <v>RMB</v>
      </c>
      <c r="AJ35" s="118">
        <v>680000</v>
      </c>
      <c r="AK35" s="97">
        <v>1.0669999999999999</v>
      </c>
      <c r="AL35" s="92">
        <v>642088.49557522126</v>
      </c>
      <c r="AM35" s="227">
        <v>0.12</v>
      </c>
    </row>
    <row r="36" spans="1:39">
      <c r="A36" s="167"/>
      <c r="B36" s="168"/>
      <c r="P36" s="13">
        <v>2025</v>
      </c>
      <c r="Q36" s="13">
        <v>3</v>
      </c>
      <c r="R36" s="13" t="str">
        <v>NORTH</v>
      </c>
      <c r="S36" s="13" t="str">
        <v>C49BJS20250220ZX</v>
      </c>
      <c r="T36" s="13" t="str">
        <v>北京星际智控</v>
      </c>
      <c r="U36" s="13" t="str">
        <v>YSM20R</v>
      </c>
      <c r="V36" s="13">
        <v>1</v>
      </c>
      <c r="W36" s="92" t="str">
        <v>RMB</v>
      </c>
      <c r="X36" s="97">
        <v>1.0669999999999999</v>
      </c>
      <c r="Y36" s="92">
        <v>769561.94690265495</v>
      </c>
      <c r="Z36" s="227">
        <v>0.12</v>
      </c>
      <c r="AB36" s="13">
        <v>2025</v>
      </c>
      <c r="AC36" s="13">
        <v>3</v>
      </c>
      <c r="AD36" s="13" t="str">
        <v>SOUTH</v>
      </c>
      <c r="AE36" s="13" t="str">
        <v>C49SZX20250039EC</v>
      </c>
      <c r="AF36" s="13" t="str">
        <v>海红天远（end user: 珠海海红）</v>
      </c>
      <c r="AG36" s="13" t="str">
        <v>YSM10</v>
      </c>
      <c r="AH36" s="13">
        <v>1</v>
      </c>
      <c r="AI36" s="92" t="str">
        <v>RMB</v>
      </c>
      <c r="AJ36" s="118">
        <v>680000</v>
      </c>
      <c r="AK36" s="97">
        <v>1.0669999999999999</v>
      </c>
      <c r="AL36" s="92">
        <v>642088.49557522126</v>
      </c>
      <c r="AM36" s="227">
        <v>0.12</v>
      </c>
    </row>
    <row r="37" spans="1:39">
      <c r="A37" s="167"/>
      <c r="B37" s="168"/>
      <c r="P37" s="13">
        <v>2025</v>
      </c>
      <c r="Q37" s="13">
        <v>3</v>
      </c>
      <c r="R37" s="13" t="str">
        <v>NORTH</v>
      </c>
      <c r="S37" s="13" t="str">
        <v>C49BJS20250220ZX</v>
      </c>
      <c r="T37" s="13" t="str">
        <v>北京星际智控</v>
      </c>
      <c r="U37" s="13" t="str">
        <v>YSM10</v>
      </c>
      <c r="V37" s="13">
        <v>1</v>
      </c>
      <c r="W37" s="92" t="str">
        <v>RMB</v>
      </c>
      <c r="X37" s="97">
        <v>1.0669999999999999</v>
      </c>
      <c r="Y37" s="92">
        <v>679858.40707964601</v>
      </c>
      <c r="Z37" s="227">
        <v>0.12</v>
      </c>
      <c r="AB37" s="13">
        <v>2025</v>
      </c>
      <c r="AC37" s="13">
        <v>3</v>
      </c>
      <c r="AD37" s="13" t="str">
        <v>EAST</v>
      </c>
      <c r="AE37" s="13" t="str">
        <v>C49SHA20250313/TWB</v>
      </c>
      <c r="AF37" s="13" t="str">
        <v>丽水市长新</v>
      </c>
      <c r="AG37" s="13" t="str">
        <v>YSM10</v>
      </c>
      <c r="AH37" s="13">
        <v>1</v>
      </c>
      <c r="AI37" s="92" t="str">
        <v>RMB</v>
      </c>
      <c r="AJ37" s="118">
        <v>410000</v>
      </c>
      <c r="AK37" s="97">
        <v>1.0669999999999999</v>
      </c>
      <c r="AL37" s="92">
        <v>387141.59292035404</v>
      </c>
      <c r="AM37" s="227">
        <v>0.12</v>
      </c>
    </row>
    <row r="38" spans="1:39">
      <c r="A38" s="167"/>
      <c r="B38" s="168"/>
      <c r="P38" s="13">
        <v>2025</v>
      </c>
      <c r="Q38" s="13">
        <v>3</v>
      </c>
      <c r="R38" s="13" t="str">
        <v>SOUTH</v>
      </c>
      <c r="S38" s="13" t="str">
        <v>C49SZX20250023JY</v>
      </c>
      <c r="T38" s="13" t="str">
        <v>晟锦威</v>
      </c>
      <c r="U38" s="13" t="str">
        <v>YSM10</v>
      </c>
      <c r="V38" s="13">
        <v>1</v>
      </c>
      <c r="W38" s="92" t="str">
        <v>RMB</v>
      </c>
      <c r="X38" s="97">
        <v>1.0669999999999999</v>
      </c>
      <c r="Y38" s="92">
        <v>369295.30973451328</v>
      </c>
      <c r="Z38" s="227">
        <v>0.12</v>
      </c>
      <c r="AB38" s="13">
        <v>2025</v>
      </c>
      <c r="AC38" s="13">
        <v>3</v>
      </c>
      <c r="AD38" s="13" t="str">
        <v>WEST</v>
      </c>
      <c r="AE38" s="13" t="str">
        <v>C49CTU20250307/FZM</v>
      </c>
      <c r="AF38" s="13" t="str">
        <v>四川蓝景光电</v>
      </c>
      <c r="AG38" s="13" t="str">
        <v>MVC</v>
      </c>
      <c r="AH38" s="13">
        <v>0</v>
      </c>
      <c r="AI38" s="92" t="str">
        <v>RMB</v>
      </c>
      <c r="AJ38" s="118">
        <v>15000</v>
      </c>
      <c r="AK38" s="97">
        <v>1.0669999999999999</v>
      </c>
      <c r="AL38" s="92">
        <v>14163.716814159292</v>
      </c>
      <c r="AM38" s="227">
        <v>0.12</v>
      </c>
    </row>
    <row r="39" spans="1:39">
      <c r="A39" s="167"/>
      <c r="B39" s="168"/>
      <c r="P39" s="13">
        <v>2025</v>
      </c>
      <c r="Q39" s="13">
        <v>3</v>
      </c>
      <c r="R39" s="13" t="str">
        <v>SOUTH</v>
      </c>
      <c r="S39" s="13" t="str">
        <v>C49SZX20250023JY</v>
      </c>
      <c r="T39" s="13" t="str">
        <v>晟锦威</v>
      </c>
      <c r="U39" s="13" t="str">
        <v>YSM10</v>
      </c>
      <c r="V39" s="13">
        <v>1</v>
      </c>
      <c r="W39" s="92" t="str">
        <v>RMB</v>
      </c>
      <c r="X39" s="97">
        <v>1.0669999999999999</v>
      </c>
      <c r="Y39" s="92">
        <v>369295.30973451328</v>
      </c>
      <c r="Z39" s="227">
        <v>0.12</v>
      </c>
      <c r="AB39" s="13">
        <v>2025</v>
      </c>
      <c r="AC39" s="13">
        <v>3</v>
      </c>
      <c r="AD39" s="13" t="str">
        <v>SOUTH</v>
      </c>
      <c r="AE39" s="13" t="str">
        <v>C49SZX20250031JY</v>
      </c>
      <c r="AF39" s="13" t="str">
        <v>宏翔福（end user:迪爱）</v>
      </c>
      <c r="AG39" s="13" t="str">
        <v>YSM10</v>
      </c>
      <c r="AH39" s="13">
        <v>1</v>
      </c>
      <c r="AI39" s="92" t="str">
        <v>RMB</v>
      </c>
      <c r="AJ39" s="118">
        <v>386000</v>
      </c>
      <c r="AK39" s="97">
        <v>1.0669999999999999</v>
      </c>
      <c r="AL39" s="92">
        <v>364479.64601769909</v>
      </c>
      <c r="AM39" s="227">
        <v>0.12</v>
      </c>
    </row>
    <row r="40" spans="1:39">
      <c r="A40" s="103"/>
      <c r="B40" s="40"/>
      <c r="P40" s="13">
        <v>2025</v>
      </c>
      <c r="Q40" s="13">
        <v>3</v>
      </c>
      <c r="R40" s="13" t="str">
        <v>SOUTH</v>
      </c>
      <c r="S40" s="13" t="str">
        <v>C49SZX20250028EC</v>
      </c>
      <c r="T40" s="13" t="str">
        <v>圣亨</v>
      </c>
      <c r="U40" s="13" t="str">
        <v>YSM10</v>
      </c>
      <c r="V40" s="13">
        <v>1</v>
      </c>
      <c r="W40" s="92" t="str">
        <v>RMB</v>
      </c>
      <c r="X40" s="97">
        <v>1.0669999999999999</v>
      </c>
      <c r="Y40" s="92">
        <v>349371.68141592923</v>
      </c>
      <c r="Z40" s="227">
        <v>0.12</v>
      </c>
      <c r="AB40" s="13">
        <v>2025</v>
      </c>
      <c r="AC40" s="13">
        <v>3</v>
      </c>
      <c r="AD40" s="13" t="str">
        <v>SOUTH</v>
      </c>
      <c r="AE40" s="13" t="str">
        <v>C49SZX20250041SS</v>
      </c>
      <c r="AF40" s="13" t="str">
        <v>盈通恒翼</v>
      </c>
      <c r="AG40" s="13" t="str">
        <v>YSM10</v>
      </c>
      <c r="AH40" s="13">
        <v>1</v>
      </c>
      <c r="AI40" s="92" t="str">
        <v>RMB</v>
      </c>
      <c r="AJ40" s="118">
        <v>410000</v>
      </c>
      <c r="AK40" s="97">
        <v>1.0669999999999999</v>
      </c>
      <c r="AL40" s="92">
        <v>387141.59292035404</v>
      </c>
      <c r="AM40" s="227">
        <v>0.12</v>
      </c>
    </row>
    <row r="41" spans="1:39">
      <c r="A41" s="103"/>
      <c r="B41" s="40"/>
      <c r="P41" s="13">
        <v>2025</v>
      </c>
      <c r="Q41" s="13">
        <v>3</v>
      </c>
      <c r="R41" s="13" t="str">
        <v>SOUTH</v>
      </c>
      <c r="S41" s="13" t="str">
        <v>C49SZX20250028EC</v>
      </c>
      <c r="T41" s="13" t="str">
        <v>圣亨</v>
      </c>
      <c r="U41" s="13" t="str">
        <v>YSM10</v>
      </c>
      <c r="V41" s="13">
        <v>1</v>
      </c>
      <c r="W41" s="92" t="str">
        <v>RMB</v>
      </c>
      <c r="X41" s="97">
        <v>1.0669999999999999</v>
      </c>
      <c r="Y41" s="92">
        <v>349371.68141592923</v>
      </c>
      <c r="Z41" s="227">
        <v>0.12</v>
      </c>
      <c r="AB41" s="13">
        <v>2025</v>
      </c>
      <c r="AC41" s="13">
        <v>3</v>
      </c>
      <c r="AD41" s="13" t="str">
        <v>SOUTH</v>
      </c>
      <c r="AE41" s="13" t="str">
        <v>C49SZX20250042SX</v>
      </c>
      <c r="AF41" s="13" t="str">
        <v>悦之彩</v>
      </c>
      <c r="AG41" s="13" t="str">
        <v>YSM10</v>
      </c>
      <c r="AH41" s="13">
        <v>1</v>
      </c>
      <c r="AI41" s="92" t="str">
        <v>RMB</v>
      </c>
      <c r="AJ41" s="118">
        <v>393000</v>
      </c>
      <c r="AK41" s="97">
        <v>1.0669999999999999</v>
      </c>
      <c r="AL41" s="92">
        <v>371089.38053097349</v>
      </c>
      <c r="AM41" s="227">
        <v>0.12</v>
      </c>
    </row>
    <row r="42" spans="1:39">
      <c r="A42" s="103"/>
      <c r="B42" s="40"/>
      <c r="P42" s="13">
        <v>2025</v>
      </c>
      <c r="Q42" s="13">
        <v>3</v>
      </c>
      <c r="R42" s="13" t="str">
        <v>SOUTH</v>
      </c>
      <c r="S42" s="13" t="str">
        <v>C49SZX20250030SX</v>
      </c>
      <c r="T42" s="13" t="str">
        <v>锐诚</v>
      </c>
      <c r="U42" s="13" t="str">
        <v>YSM10</v>
      </c>
      <c r="V42" s="13">
        <v>1</v>
      </c>
      <c r="W42" s="92" t="str">
        <v>RMB</v>
      </c>
      <c r="X42" s="97">
        <v>1.0669999999999999</v>
      </c>
      <c r="Y42" s="92">
        <v>427980.30973451328</v>
      </c>
      <c r="Z42" s="227">
        <v>0.12</v>
      </c>
      <c r="AB42" s="13">
        <v>2025</v>
      </c>
      <c r="AC42" s="13">
        <v>3</v>
      </c>
      <c r="AD42" s="13" t="str">
        <v>SOUTH</v>
      </c>
      <c r="AE42" s="13" t="str">
        <v>C49SZX20250042SX</v>
      </c>
      <c r="AF42" s="13" t="str">
        <v>悦之彩</v>
      </c>
      <c r="AG42" s="13" t="str">
        <v>YSM10</v>
      </c>
      <c r="AH42" s="13">
        <v>1</v>
      </c>
      <c r="AI42" s="92" t="str">
        <v>RMB</v>
      </c>
      <c r="AJ42" s="118">
        <v>393000</v>
      </c>
      <c r="AK42" s="97">
        <v>1.0669999999999999</v>
      </c>
      <c r="AL42" s="92">
        <v>371089.38053097349</v>
      </c>
      <c r="AM42" s="227">
        <v>0.12</v>
      </c>
    </row>
    <row r="43" spans="1:39">
      <c r="A43" s="103"/>
      <c r="B43" s="40"/>
      <c r="P43" s="13">
        <v>2025</v>
      </c>
      <c r="Q43" s="13">
        <v>3</v>
      </c>
      <c r="R43" s="13" t="str">
        <v>SOUTH</v>
      </c>
      <c r="S43" s="13" t="str">
        <v>C49SZX20250030SX</v>
      </c>
      <c r="T43" s="13" t="str">
        <v>锐诚</v>
      </c>
      <c r="U43" s="13" t="str">
        <v>YSM10</v>
      </c>
      <c r="V43" s="13">
        <v>1</v>
      </c>
      <c r="W43" s="92" t="str">
        <v>RMB</v>
      </c>
      <c r="X43" s="97">
        <v>1.0669999999999999</v>
      </c>
      <c r="Y43" s="92">
        <v>427980.30973451328</v>
      </c>
      <c r="Z43" s="227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7"/>
    </row>
    <row r="44" spans="1:39">
      <c r="A44" s="103"/>
      <c r="B44" s="40"/>
      <c r="P44" s="13">
        <v>2025</v>
      </c>
      <c r="Q44" s="13">
        <v>3</v>
      </c>
      <c r="R44" s="13" t="str">
        <v>EAST</v>
      </c>
      <c r="S44" s="13" t="str">
        <v>C49SHA20250221/TWB</v>
      </c>
      <c r="T44" s="13" t="str">
        <v>宁波朗能</v>
      </c>
      <c r="U44" s="13" t="str">
        <v>YSM20R</v>
      </c>
      <c r="V44" s="13">
        <v>1</v>
      </c>
      <c r="W44" s="92" t="str">
        <v>RMB</v>
      </c>
      <c r="X44" s="97">
        <v>1.0669999999999999</v>
      </c>
      <c r="Y44" s="92">
        <v>613761.06194690266</v>
      </c>
      <c r="Z44" s="227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7"/>
    </row>
    <row r="45" spans="1:39">
      <c r="A45" s="103"/>
      <c r="B45" s="40"/>
      <c r="P45" s="13">
        <v>2025</v>
      </c>
      <c r="Q45" s="13">
        <v>3</v>
      </c>
      <c r="R45" s="13" t="str">
        <v>EAST</v>
      </c>
      <c r="S45" s="13" t="str">
        <v>C49SHA20250221/TWB</v>
      </c>
      <c r="T45" s="13" t="str">
        <v>宁波朗能</v>
      </c>
      <c r="U45" s="13" t="str">
        <v>YSM10</v>
      </c>
      <c r="V45" s="13">
        <v>1</v>
      </c>
      <c r="W45" s="92" t="str">
        <v>RMB</v>
      </c>
      <c r="X45" s="97">
        <v>1.0669999999999999</v>
      </c>
      <c r="Y45" s="92">
        <v>367312.38938053098</v>
      </c>
      <c r="Z45" s="227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7"/>
    </row>
    <row r="46" spans="1:39">
      <c r="A46" s="103"/>
      <c r="B46" s="40"/>
      <c r="P46" s="13">
        <v>2025</v>
      </c>
      <c r="Q46" s="13">
        <v>3</v>
      </c>
      <c r="R46" s="13" t="str">
        <v>EAST</v>
      </c>
      <c r="S46" s="13" t="str">
        <v>C49SHA20250221/TWB</v>
      </c>
      <c r="T46" s="13" t="str">
        <v>宁波朗能</v>
      </c>
      <c r="U46" s="13" t="str">
        <v>Feeder</v>
      </c>
      <c r="V46" s="13">
        <v>0</v>
      </c>
      <c r="W46" s="92" t="str">
        <v>RMB</v>
      </c>
      <c r="X46" s="97">
        <v>1.0669999999999999</v>
      </c>
      <c r="Y46" s="92">
        <v>152023.89380530975</v>
      </c>
      <c r="Z46" s="227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7"/>
    </row>
    <row r="47" spans="1:39">
      <c r="A47" s="103"/>
      <c r="B47" s="40"/>
      <c r="P47" s="13">
        <v>2025</v>
      </c>
      <c r="Q47" s="13">
        <v>3</v>
      </c>
      <c r="R47" s="13" t="str">
        <v>SOUTH</v>
      </c>
      <c r="S47" s="13" t="str">
        <v>C49SZX20250029JY</v>
      </c>
      <c r="T47" s="13" t="str">
        <v>建航</v>
      </c>
      <c r="U47" s="13" t="str">
        <v>YSM10</v>
      </c>
      <c r="V47" s="13">
        <v>1</v>
      </c>
      <c r="W47" s="92" t="str">
        <v>RMB</v>
      </c>
      <c r="X47" s="97">
        <v>1.0669999999999999</v>
      </c>
      <c r="Y47" s="92">
        <v>380059.73451327439</v>
      </c>
      <c r="Z47" s="227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7"/>
    </row>
    <row r="48" spans="1:39">
      <c r="A48" s="103"/>
      <c r="B48" s="40"/>
      <c r="P48" s="13">
        <v>2025</v>
      </c>
      <c r="Q48" s="13">
        <v>3</v>
      </c>
      <c r="R48" s="13" t="str">
        <v>SOUTH</v>
      </c>
      <c r="S48" s="13" t="str">
        <v>C49SZX20250029JY</v>
      </c>
      <c r="T48" s="13" t="str">
        <v>建航</v>
      </c>
      <c r="U48" s="13" t="str">
        <v>YSM10</v>
      </c>
      <c r="V48" s="13">
        <v>1</v>
      </c>
      <c r="W48" s="92" t="str">
        <v>RMB</v>
      </c>
      <c r="X48" s="97">
        <v>1.0669999999999999</v>
      </c>
      <c r="Y48" s="92">
        <v>380059.73451327439</v>
      </c>
      <c r="Z48" s="227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7"/>
    </row>
    <row r="49" spans="1:39">
      <c r="A49" s="103"/>
      <c r="B49" s="40"/>
      <c r="P49" s="13">
        <v>2025</v>
      </c>
      <c r="Q49" s="13">
        <v>3</v>
      </c>
      <c r="R49" s="13" t="str">
        <v>SOUTH</v>
      </c>
      <c r="S49" s="13" t="str">
        <v>C49SZX20250026JY</v>
      </c>
      <c r="T49" s="13" t="str">
        <v>捷舜诚</v>
      </c>
      <c r="U49" s="13" t="str">
        <v>YSM10</v>
      </c>
      <c r="V49" s="13">
        <v>1</v>
      </c>
      <c r="W49" s="92" t="str">
        <v>RMB</v>
      </c>
      <c r="X49" s="97">
        <v>1.0669999999999999</v>
      </c>
      <c r="Y49" s="92">
        <v>354092.92035398236</v>
      </c>
      <c r="Z49" s="227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7"/>
    </row>
    <row r="50" spans="1:39">
      <c r="A50" s="103"/>
      <c r="B50" s="40"/>
      <c r="P50" s="13">
        <v>2025</v>
      </c>
      <c r="Q50" s="13">
        <v>3</v>
      </c>
      <c r="R50" s="13" t="str">
        <v>SOUTH</v>
      </c>
      <c r="S50" s="13" t="str">
        <v>C49SZX20250032SX</v>
      </c>
      <c r="T50" s="13" t="str">
        <v>众一卓越</v>
      </c>
      <c r="U50" s="13" t="str">
        <v>YSM10</v>
      </c>
      <c r="V50" s="13">
        <v>1</v>
      </c>
      <c r="W50" s="92" t="str">
        <v>RMB</v>
      </c>
      <c r="X50" s="97">
        <v>1.0669999999999999</v>
      </c>
      <c r="Y50" s="92">
        <v>453238.93805309734</v>
      </c>
      <c r="Z50" s="227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7"/>
    </row>
    <row r="51" spans="1:39">
      <c r="A51" s="103"/>
      <c r="B51" s="40"/>
      <c r="P51" s="13">
        <v>2025</v>
      </c>
      <c r="Q51" s="13">
        <v>3</v>
      </c>
      <c r="R51" s="13" t="str">
        <v>SOUTH</v>
      </c>
      <c r="S51" s="13" t="str">
        <v>C49SZX20250032SX</v>
      </c>
      <c r="T51" s="13" t="str">
        <v>众一卓越</v>
      </c>
      <c r="U51" s="13" t="str">
        <v>YSM10</v>
      </c>
      <c r="V51" s="13">
        <v>1</v>
      </c>
      <c r="W51" s="92" t="str">
        <v>RMB</v>
      </c>
      <c r="X51" s="97">
        <v>1.0669999999999999</v>
      </c>
      <c r="Y51" s="92">
        <v>453238.93805309734</v>
      </c>
      <c r="Z51" s="227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7"/>
    </row>
    <row r="52" spans="1:39">
      <c r="A52" s="103"/>
      <c r="B52" s="40"/>
      <c r="P52" s="13">
        <v>2025</v>
      </c>
      <c r="Q52" s="13">
        <v>3</v>
      </c>
      <c r="R52" s="13" t="str">
        <v>SOUTH</v>
      </c>
      <c r="S52" s="13" t="str">
        <v>C49SZX20250033SX</v>
      </c>
      <c r="T52" s="13" t="str">
        <v>君泽</v>
      </c>
      <c r="U52" s="13" t="str">
        <v>YSM10</v>
      </c>
      <c r="V52" s="13">
        <v>1</v>
      </c>
      <c r="W52" s="92" t="str">
        <v>RMB</v>
      </c>
      <c r="X52" s="97">
        <v>1.0669999999999999</v>
      </c>
      <c r="Y52" s="92">
        <v>372977.87610619469</v>
      </c>
      <c r="Z52" s="227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7"/>
    </row>
    <row r="53" spans="1:39">
      <c r="A53" s="103"/>
      <c r="B53" s="40"/>
      <c r="P53" s="13">
        <v>2025</v>
      </c>
      <c r="Q53" s="13">
        <v>3</v>
      </c>
      <c r="R53" s="13" t="str">
        <v>SOUTH</v>
      </c>
      <c r="S53" s="13" t="str">
        <v>C49SZX20250033SX</v>
      </c>
      <c r="T53" s="13" t="str">
        <v>君泽</v>
      </c>
      <c r="U53" s="13" t="str">
        <v>DESEN DSP-10-YMH</v>
      </c>
      <c r="V53" s="13">
        <v>1</v>
      </c>
      <c r="W53" s="92" t="str">
        <v>RMB</v>
      </c>
      <c r="X53" s="97">
        <v>1.0669999999999999</v>
      </c>
      <c r="Y53" s="92">
        <v>146358.40707964604</v>
      </c>
      <c r="Z53" s="227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7"/>
    </row>
    <row r="54" spans="1:39">
      <c r="A54" s="103"/>
      <c r="B54" s="40"/>
      <c r="P54" s="13">
        <v>2025</v>
      </c>
      <c r="Q54" s="13">
        <v>3</v>
      </c>
      <c r="R54" s="13" t="str">
        <v>EAST</v>
      </c>
      <c r="S54" s="13" t="str">
        <v>C49SHA20250228ZQR</v>
      </c>
      <c r="T54" s="13" t="str">
        <v>宁波月立</v>
      </c>
      <c r="U54" s="13" t="str">
        <v>YSM10</v>
      </c>
      <c r="V54" s="13">
        <v>1</v>
      </c>
      <c r="W54" s="92" t="str">
        <v>RMB</v>
      </c>
      <c r="X54" s="97">
        <v>1.0669999999999999</v>
      </c>
      <c r="Y54" s="92">
        <v>380531.85840707965</v>
      </c>
      <c r="Z54" s="227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7"/>
    </row>
    <row r="55" spans="1:39">
      <c r="A55" s="103"/>
      <c r="B55" s="40"/>
      <c r="P55" s="13">
        <v>2025</v>
      </c>
      <c r="Q55" s="13">
        <v>3</v>
      </c>
      <c r="R55" s="13" t="str">
        <v>EAST</v>
      </c>
      <c r="S55" s="13" t="str">
        <v>C28SHA20250228</v>
      </c>
      <c r="T55" s="13" t="str">
        <v>上海多越</v>
      </c>
      <c r="U55" s="13" t="str">
        <v>YSi-V</v>
      </c>
      <c r="V55" s="13">
        <v>1</v>
      </c>
      <c r="W55" s="92" t="str">
        <v>RMB</v>
      </c>
      <c r="X55" s="97">
        <v>1.0669999999999999</v>
      </c>
      <c r="Y55" s="92">
        <v>321044.24778761063</v>
      </c>
      <c r="Z55" s="227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7"/>
    </row>
    <row r="56" spans="1:39">
      <c r="A56" s="103"/>
      <c r="B56" s="40"/>
      <c r="P56" s="13">
        <v>2025</v>
      </c>
      <c r="Q56" s="13">
        <v>3</v>
      </c>
      <c r="R56" s="13" t="str">
        <v>WEST</v>
      </c>
      <c r="S56" s="13" t="str">
        <v>C49XIY20250228LJY</v>
      </c>
      <c r="T56" s="13" t="str">
        <v>西安康发</v>
      </c>
      <c r="U56" s="13" t="str">
        <v>YSM10</v>
      </c>
      <c r="V56" s="13">
        <v>1</v>
      </c>
      <c r="W56" s="92" t="str">
        <v>RMB</v>
      </c>
      <c r="X56" s="97">
        <v>1.0669999999999999</v>
      </c>
      <c r="Y56" s="92">
        <v>472123.89380530978</v>
      </c>
      <c r="Z56" s="227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7"/>
    </row>
    <row r="57" spans="1:39">
      <c r="A57" s="103"/>
      <c r="B57" s="40"/>
      <c r="P57" s="13"/>
      <c r="T57" s="13"/>
      <c r="U57" s="13"/>
      <c r="V57" s="13"/>
      <c r="W57" s="92"/>
      <c r="X57" s="97"/>
      <c r="Y57" s="92"/>
      <c r="Z57" s="227"/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7"/>
    </row>
    <row r="58" spans="1:39">
      <c r="A58" s="103"/>
      <c r="B58" s="40"/>
      <c r="P58" s="13"/>
      <c r="T58" s="13"/>
      <c r="U58" s="13"/>
      <c r="V58" s="13"/>
      <c r="W58" s="92"/>
      <c r="X58" s="97"/>
      <c r="Y58" s="92"/>
      <c r="Z58" s="227"/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7"/>
    </row>
    <row r="59" spans="1:39">
      <c r="A59" s="103"/>
      <c r="B59" s="40"/>
      <c r="P59" s="13"/>
      <c r="T59" s="13"/>
      <c r="U59" s="13"/>
      <c r="V59" s="13"/>
      <c r="W59" s="92"/>
      <c r="X59" s="97"/>
      <c r="Y59" s="92"/>
      <c r="Z59" s="227"/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7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7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7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7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7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7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7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7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7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7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7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7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7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7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7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7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7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7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7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7"/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27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7"/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27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7"/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27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7"/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27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7"/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27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7"/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27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7"/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27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7"/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27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7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27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7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27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7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27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7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27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7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27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7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27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7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27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7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27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7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27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7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27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7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27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7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27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7"/>
      <c r="AA89" s="13"/>
      <c r="AB89" s="13"/>
      <c r="AC89" s="13"/>
      <c r="AD89" s="13"/>
      <c r="AE89" s="13"/>
      <c r="AF89" s="13"/>
      <c r="AM89" s="227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7"/>
      <c r="AA90" s="13"/>
      <c r="AB90" s="13"/>
      <c r="AC90" s="13"/>
      <c r="AD90" s="13"/>
      <c r="AE90" s="13"/>
      <c r="AF90" s="13"/>
      <c r="AM90" s="227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7"/>
      <c r="AA91" s="13"/>
      <c r="AB91" s="13"/>
      <c r="AC91" s="13"/>
      <c r="AD91" s="13"/>
      <c r="AE91" s="13"/>
      <c r="AF91" s="13"/>
      <c r="AM91" s="227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7"/>
      <c r="AA92" s="13"/>
      <c r="AB92" s="13"/>
      <c r="AC92" s="13"/>
      <c r="AD92" s="13"/>
      <c r="AE92" s="13"/>
      <c r="AF92" s="13"/>
      <c r="AM92" s="227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7"/>
      <c r="AA93" s="13"/>
      <c r="AB93" s="13"/>
      <c r="AC93" s="13"/>
      <c r="AD93" s="13"/>
      <c r="AE93" s="13"/>
      <c r="AF93" s="13"/>
      <c r="AM93" s="227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7"/>
      <c r="AA94" s="13"/>
      <c r="AB94" s="13"/>
      <c r="AC94" s="13"/>
      <c r="AD94" s="13"/>
      <c r="AE94" s="13"/>
      <c r="AF94" s="13"/>
      <c r="AM94" s="227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7"/>
      <c r="AA95" s="13"/>
      <c r="AB95" s="13"/>
      <c r="AC95" s="13"/>
      <c r="AD95" s="13"/>
      <c r="AE95" s="13"/>
      <c r="AF95" s="13"/>
      <c r="AM95" s="227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7"/>
      <c r="AA96" s="13"/>
      <c r="AB96" s="13"/>
      <c r="AC96" s="13"/>
      <c r="AM96" s="227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7"/>
      <c r="AA97" s="13"/>
      <c r="AB97" s="13"/>
      <c r="AC97" s="13"/>
      <c r="AM97" s="227"/>
    </row>
    <row r="98" spans="1:39">
      <c r="A98" s="103"/>
      <c r="B98" s="40"/>
      <c r="T98" s="13"/>
      <c r="U98" s="13"/>
      <c r="V98" s="13"/>
      <c r="W98" s="90"/>
      <c r="X98" s="97"/>
      <c r="Y98" s="90"/>
      <c r="Z98" s="227"/>
      <c r="AA98" s="13"/>
      <c r="AB98" s="13"/>
      <c r="AC98" s="13"/>
      <c r="AM98" s="227"/>
    </row>
    <row r="99" spans="1:39">
      <c r="A99" s="103"/>
      <c r="B99" s="40"/>
      <c r="T99" s="13"/>
      <c r="U99" s="13"/>
      <c r="V99" s="13"/>
      <c r="W99" s="90"/>
      <c r="X99" s="97"/>
      <c r="Y99" s="90"/>
      <c r="Z99" s="227"/>
      <c r="AA99" s="13"/>
      <c r="AB99" s="13"/>
      <c r="AC99" s="13"/>
      <c r="AM99" s="227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7"/>
      <c r="AA100" s="13"/>
      <c r="AB100" s="13"/>
      <c r="AC100" s="13"/>
      <c r="AM100" s="227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7"/>
      <c r="AA101" s="13"/>
      <c r="AB101" s="13"/>
      <c r="AC101" s="13"/>
      <c r="AM101" s="227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7"/>
      <c r="AA102" s="13"/>
      <c r="AB102" s="13"/>
      <c r="AC102" s="13"/>
      <c r="AM102" s="227"/>
    </row>
    <row r="103" spans="1:39">
      <c r="A103" s="103"/>
      <c r="B103" s="40"/>
      <c r="V103" s="13"/>
      <c r="W103" s="90"/>
      <c r="X103" s="97"/>
      <c r="Y103" s="90"/>
      <c r="Z103" s="227"/>
      <c r="AA103" s="13"/>
      <c r="AB103" s="13"/>
      <c r="AC103" s="13"/>
      <c r="AM103" s="227"/>
    </row>
    <row r="104" spans="1:39">
      <c r="A104" s="103"/>
      <c r="B104" s="40"/>
      <c r="V104" s="13"/>
      <c r="W104" s="90"/>
      <c r="X104" s="97"/>
      <c r="Y104" s="90"/>
      <c r="Z104" s="227"/>
      <c r="AA104" s="13"/>
      <c r="AB104" s="13"/>
      <c r="AC104" s="13"/>
      <c r="AM104" s="227"/>
    </row>
    <row r="105" spans="1:39">
      <c r="A105" s="103"/>
      <c r="B105" s="40"/>
      <c r="V105" s="13"/>
      <c r="W105" s="90"/>
      <c r="X105" s="97"/>
      <c r="Y105" s="90"/>
      <c r="Z105" s="227"/>
      <c r="AA105" s="13"/>
      <c r="AB105" s="13"/>
      <c r="AC105" s="13"/>
      <c r="AM105" s="227"/>
    </row>
    <row r="106" spans="1:39">
      <c r="A106" s="103"/>
      <c r="B106" s="40"/>
      <c r="V106" s="13"/>
      <c r="W106" s="90"/>
      <c r="X106" s="97"/>
      <c r="Y106" s="90"/>
      <c r="Z106" s="227"/>
      <c r="AA106" s="13"/>
      <c r="AB106" s="13"/>
      <c r="AC106" s="13"/>
      <c r="AM106" s="227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4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4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7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7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7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7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7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7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7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7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7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7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7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7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7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7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7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7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7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7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7"/>
    </row>
    <row r="128" spans="1:39">
      <c r="A128" s="103"/>
      <c r="B128" s="40"/>
      <c r="V128" s="13"/>
      <c r="X128" s="97"/>
      <c r="AA128" s="13"/>
      <c r="AB128" s="13"/>
      <c r="AC128" s="13"/>
      <c r="AM128" s="227"/>
    </row>
    <row r="129" spans="1:39">
      <c r="A129" s="103"/>
      <c r="B129" s="40"/>
      <c r="V129" s="13"/>
      <c r="X129" s="97"/>
      <c r="AA129" s="13"/>
      <c r="AB129" s="13"/>
      <c r="AC129" s="13"/>
      <c r="AM129" s="227"/>
    </row>
    <row r="130" spans="1:39">
      <c r="A130" s="103"/>
      <c r="B130" s="40"/>
      <c r="V130" s="13"/>
      <c r="X130" s="97"/>
      <c r="AA130" s="13"/>
      <c r="AB130" s="13"/>
      <c r="AC130" s="13"/>
      <c r="AM130" s="227"/>
    </row>
    <row r="131" spans="1:39">
      <c r="A131" s="103"/>
      <c r="B131" s="40"/>
      <c r="V131" s="13"/>
      <c r="X131" s="97"/>
      <c r="AA131" s="13"/>
      <c r="AB131" s="13"/>
      <c r="AC131" s="13"/>
      <c r="AM131" s="227"/>
    </row>
    <row r="132" spans="1:39">
      <c r="A132" s="103"/>
      <c r="B132" s="40"/>
      <c r="V132" s="13"/>
      <c r="X132" s="97"/>
      <c r="AA132" s="13"/>
      <c r="AB132" s="13"/>
      <c r="AC132" s="13"/>
      <c r="AM132" s="227"/>
    </row>
    <row r="133" spans="1:39">
      <c r="A133" s="103"/>
      <c r="B133" s="40"/>
      <c r="V133" s="13"/>
      <c r="X133" s="97"/>
      <c r="AA133" s="13"/>
      <c r="AB133" s="13"/>
      <c r="AC133" s="13"/>
      <c r="AM133" s="227"/>
    </row>
    <row r="134" spans="1:39">
      <c r="A134" s="103"/>
      <c r="B134" s="40"/>
      <c r="V134" s="13"/>
      <c r="X134" s="97"/>
      <c r="AA134" s="13"/>
      <c r="AB134" s="13"/>
      <c r="AC134" s="13"/>
      <c r="AM134" s="227"/>
    </row>
    <row r="135" spans="1:39">
      <c r="A135" s="103"/>
      <c r="B135" s="40"/>
      <c r="V135" s="13"/>
      <c r="X135" s="97"/>
      <c r="AA135" s="13"/>
      <c r="AB135" s="13"/>
      <c r="AC135" s="13"/>
      <c r="AM135" s="227"/>
    </row>
    <row r="136" spans="1:39">
      <c r="A136" s="103"/>
      <c r="B136" s="40"/>
      <c r="V136" s="13"/>
      <c r="X136" s="97"/>
      <c r="AA136" s="13"/>
      <c r="AB136" s="13"/>
      <c r="AC136" s="13"/>
      <c r="AM136" s="227"/>
    </row>
    <row r="137" spans="1:39">
      <c r="A137" s="103"/>
      <c r="B137" s="40"/>
      <c r="V137" s="13"/>
      <c r="X137" s="97"/>
      <c r="AA137" s="13"/>
      <c r="AB137" s="13"/>
      <c r="AC137" s="13"/>
      <c r="AM137" s="227"/>
    </row>
    <row r="138" spans="1:39">
      <c r="A138" s="103"/>
      <c r="B138" s="40"/>
      <c r="V138" s="13"/>
      <c r="X138" s="97"/>
      <c r="AA138" s="13"/>
      <c r="AB138" s="13"/>
      <c r="AC138" s="13"/>
      <c r="AM138" s="227"/>
    </row>
    <row r="139" spans="1:39">
      <c r="A139" s="103"/>
      <c r="B139" s="40"/>
      <c r="V139" s="13"/>
      <c r="X139" s="97"/>
      <c r="AA139" s="13"/>
      <c r="AB139" s="13"/>
      <c r="AC139" s="13"/>
      <c r="AM139" s="227"/>
    </row>
    <row r="140" spans="1:39">
      <c r="A140" s="103"/>
      <c r="B140" s="40"/>
      <c r="V140" s="13"/>
      <c r="X140" s="97"/>
      <c r="AA140" s="13"/>
      <c r="AB140" s="13"/>
      <c r="AC140" s="13"/>
      <c r="AM140" s="227"/>
    </row>
    <row r="141" spans="1:39">
      <c r="A141" s="103"/>
      <c r="B141" s="40"/>
      <c r="V141" s="13"/>
      <c r="X141" s="97"/>
      <c r="AA141" s="13"/>
      <c r="AB141" s="13"/>
      <c r="AC141" s="13"/>
      <c r="AM141" s="227"/>
    </row>
    <row r="142" spans="1:39">
      <c r="A142" s="103"/>
      <c r="B142" s="40"/>
      <c r="V142" s="13"/>
      <c r="X142" s="97"/>
      <c r="AA142" s="13"/>
      <c r="AB142" s="13"/>
      <c r="AC142" s="13"/>
      <c r="AM142" s="227"/>
    </row>
    <row r="143" spans="1:39">
      <c r="A143" s="103"/>
      <c r="B143" s="40"/>
      <c r="V143" s="13"/>
      <c r="X143" s="97"/>
      <c r="AA143" s="13"/>
      <c r="AB143" s="13"/>
      <c r="AC143" s="13"/>
      <c r="AM143" s="227"/>
    </row>
    <row r="144" spans="1:39">
      <c r="A144" s="103"/>
      <c r="B144" s="40"/>
      <c r="X144" s="97"/>
      <c r="AA144" s="13"/>
      <c r="AB144" s="13"/>
      <c r="AC144" s="13"/>
      <c r="AM144" s="227"/>
    </row>
    <row r="145" spans="1:39">
      <c r="A145" s="103"/>
      <c r="B145" s="40"/>
      <c r="X145" s="97"/>
      <c r="AM145" s="227"/>
    </row>
    <row r="146" spans="1:39">
      <c r="A146" s="103"/>
      <c r="B146" s="40"/>
      <c r="X146" s="97"/>
      <c r="AM146" s="227"/>
    </row>
    <row r="147" spans="1:39">
      <c r="A147" s="103"/>
      <c r="B147" s="40"/>
      <c r="X147" s="97"/>
      <c r="AM147" s="227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89:AC1048576 AD10:AD18 AD20:AD8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3227</v>
      </c>
      <c r="B1" s="111" t="s">
        <v>3228</v>
      </c>
      <c r="C1" s="112" t="s">
        <v>3229</v>
      </c>
      <c r="D1" s="113" t="s">
        <v>3230</v>
      </c>
    </row>
    <row r="2" spans="1:4">
      <c r="A2" s="116">
        <v>2024</v>
      </c>
      <c r="B2" s="15" t="s">
        <v>3231</v>
      </c>
      <c r="C2" s="114">
        <v>2400000000</v>
      </c>
      <c r="D2" s="114">
        <v>10000000</v>
      </c>
    </row>
    <row r="3" spans="1:4">
      <c r="A3" s="116">
        <v>2024</v>
      </c>
      <c r="B3" s="15" t="s">
        <v>3232</v>
      </c>
      <c r="C3" s="114">
        <v>800000000</v>
      </c>
      <c r="D3" s="114">
        <v>10000000</v>
      </c>
    </row>
    <row r="4" spans="1:4">
      <c r="A4" s="116">
        <v>2024</v>
      </c>
      <c r="B4" s="15" t="s">
        <v>3233</v>
      </c>
      <c r="C4" s="114">
        <v>480000000</v>
      </c>
      <c r="D4" s="114">
        <v>10000000</v>
      </c>
    </row>
    <row r="5" spans="1:4">
      <c r="A5" s="116">
        <v>2024</v>
      </c>
      <c r="B5" s="15" t="s">
        <v>3234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3235</v>
      </c>
      <c r="B1" s="15" t="s">
        <v>3235</v>
      </c>
      <c r="C1" t="s">
        <v>2584</v>
      </c>
      <c r="D1" t="s">
        <v>68</v>
      </c>
      <c r="E1" t="s">
        <v>3236</v>
      </c>
      <c r="F1" t="s">
        <v>3237</v>
      </c>
      <c r="G1" s="110">
        <v>43435</v>
      </c>
    </row>
    <row r="2" spans="1:7">
      <c r="A2" s="15">
        <v>2026</v>
      </c>
      <c r="B2" s="15">
        <v>12</v>
      </c>
      <c r="C2" t="s">
        <v>3696</v>
      </c>
      <c r="D2" t="s">
        <v>61</v>
      </c>
      <c r="E2" t="s">
        <v>3238</v>
      </c>
      <c r="F2" t="s">
        <v>3239</v>
      </c>
      <c r="G2" s="110">
        <v>43466</v>
      </c>
    </row>
    <row r="3" spans="1:7">
      <c r="A3" s="15">
        <v>2025</v>
      </c>
      <c r="B3" s="15">
        <v>11</v>
      </c>
      <c r="C3" t="s">
        <v>3695</v>
      </c>
      <c r="D3" t="s">
        <v>3240</v>
      </c>
      <c r="E3" t="s">
        <v>3241</v>
      </c>
      <c r="F3" t="s">
        <v>3242</v>
      </c>
      <c r="G3" s="110">
        <v>43497</v>
      </c>
    </row>
    <row r="4" spans="1:7">
      <c r="A4" s="15">
        <v>2024</v>
      </c>
      <c r="B4" s="15">
        <v>10</v>
      </c>
      <c r="C4" t="s">
        <v>3172</v>
      </c>
      <c r="D4" t="s">
        <v>3238</v>
      </c>
      <c r="E4" t="s">
        <v>3243</v>
      </c>
      <c r="F4" t="s">
        <v>3244</v>
      </c>
      <c r="G4" s="110">
        <v>43525</v>
      </c>
    </row>
    <row r="5" spans="1:7">
      <c r="A5" s="15">
        <v>2023</v>
      </c>
      <c r="B5" s="15">
        <v>9</v>
      </c>
      <c r="C5" t="s">
        <v>55</v>
      </c>
      <c r="E5" t="s">
        <v>3245</v>
      </c>
      <c r="F5" t="s">
        <v>3246</v>
      </c>
      <c r="G5" s="110">
        <v>43556</v>
      </c>
    </row>
    <row r="6" spans="1:7">
      <c r="A6" s="15">
        <v>2022</v>
      </c>
      <c r="B6" s="15">
        <v>8</v>
      </c>
      <c r="C6" t="s">
        <v>54</v>
      </c>
      <c r="E6" t="s">
        <v>3247</v>
      </c>
      <c r="F6" t="s">
        <v>3248</v>
      </c>
      <c r="G6" s="110">
        <v>43586</v>
      </c>
    </row>
    <row r="7" spans="1:7">
      <c r="A7" s="15">
        <v>2021</v>
      </c>
      <c r="B7" s="15">
        <v>7</v>
      </c>
      <c r="C7" t="s">
        <v>53</v>
      </c>
      <c r="E7" t="s">
        <v>3249</v>
      </c>
      <c r="F7" t="s">
        <v>2070</v>
      </c>
      <c r="G7" s="110">
        <v>43617</v>
      </c>
    </row>
    <row r="8" spans="1:7">
      <c r="A8" s="15">
        <v>2020</v>
      </c>
      <c r="B8" s="15">
        <v>6</v>
      </c>
      <c r="C8" t="s">
        <v>48</v>
      </c>
      <c r="E8" t="s">
        <v>3250</v>
      </c>
      <c r="F8" t="s">
        <v>2074</v>
      </c>
      <c r="G8" s="110">
        <v>43647</v>
      </c>
    </row>
    <row r="9" spans="1:7">
      <c r="A9" s="15">
        <v>2019</v>
      </c>
      <c r="B9" s="15">
        <v>5</v>
      </c>
      <c r="C9" t="s">
        <v>47</v>
      </c>
      <c r="E9" t="s">
        <v>3251</v>
      </c>
      <c r="F9" t="s">
        <v>3252</v>
      </c>
      <c r="G9" s="110">
        <v>43678</v>
      </c>
    </row>
    <row r="10" spans="1:7">
      <c r="A10" s="15">
        <v>2018</v>
      </c>
      <c r="B10" s="15">
        <v>4</v>
      </c>
      <c r="C10" t="s">
        <v>41</v>
      </c>
      <c r="E10" t="s">
        <v>3253</v>
      </c>
      <c r="F10" t="s">
        <v>3254</v>
      </c>
      <c r="G10" s="110">
        <v>43709</v>
      </c>
    </row>
    <row r="11" spans="1:7">
      <c r="A11" s="15">
        <v>2017</v>
      </c>
      <c r="B11" s="15">
        <v>3</v>
      </c>
      <c r="C11" s="15" t="s">
        <v>185</v>
      </c>
      <c r="E11" t="s">
        <v>3255</v>
      </c>
      <c r="F11" t="s">
        <v>3256</v>
      </c>
      <c r="G11" s="110">
        <v>43739</v>
      </c>
    </row>
    <row r="12" spans="1:7">
      <c r="A12" s="15" t="s">
        <v>185</v>
      </c>
      <c r="B12" s="15">
        <v>2</v>
      </c>
      <c r="E12" t="s">
        <v>3257</v>
      </c>
      <c r="F12" t="s">
        <v>3258</v>
      </c>
      <c r="G12" s="110">
        <v>43770</v>
      </c>
    </row>
    <row r="13" spans="1:7">
      <c r="B13" s="15">
        <v>1</v>
      </c>
      <c r="E13" t="s">
        <v>3259</v>
      </c>
      <c r="F13" t="s">
        <v>3260</v>
      </c>
      <c r="G13" s="110">
        <v>43800</v>
      </c>
    </row>
    <row r="14" spans="1:7">
      <c r="B14" s="15" t="s">
        <v>185</v>
      </c>
      <c r="E14" t="s">
        <v>3261</v>
      </c>
      <c r="F14" t="s">
        <v>3262</v>
      </c>
      <c r="G14" s="110">
        <v>43831</v>
      </c>
    </row>
    <row r="15" spans="1:7">
      <c r="E15" t="s">
        <v>3263</v>
      </c>
      <c r="F15" t="s">
        <v>3264</v>
      </c>
      <c r="G15" s="110">
        <v>43862</v>
      </c>
    </row>
    <row r="16" spans="1:7">
      <c r="E16" t="s">
        <v>3265</v>
      </c>
      <c r="F16" t="s">
        <v>3266</v>
      </c>
      <c r="G16" s="110">
        <v>43891</v>
      </c>
    </row>
    <row r="17" spans="5:7">
      <c r="E17" t="s">
        <v>3267</v>
      </c>
      <c r="F17" t="s">
        <v>3268</v>
      </c>
      <c r="G17" s="110">
        <v>43922</v>
      </c>
    </row>
    <row r="18" spans="5:7">
      <c r="E18" t="s">
        <v>3269</v>
      </c>
      <c r="F18" t="s">
        <v>2081</v>
      </c>
      <c r="G18" s="110">
        <v>43952</v>
      </c>
    </row>
    <row r="19" spans="5:7">
      <c r="E19" t="s">
        <v>3270</v>
      </c>
      <c r="F19" t="s">
        <v>2349</v>
      </c>
      <c r="G19" s="110">
        <v>43983</v>
      </c>
    </row>
    <row r="20" spans="5:7">
      <c r="E20" t="s">
        <v>3271</v>
      </c>
      <c r="F20" t="s">
        <v>3272</v>
      </c>
      <c r="G20" s="110">
        <v>44013</v>
      </c>
    </row>
    <row r="21" spans="5:7">
      <c r="E21" t="s">
        <v>3273</v>
      </c>
      <c r="F21" t="s">
        <v>3274</v>
      </c>
      <c r="G21" s="110">
        <v>44044</v>
      </c>
    </row>
    <row r="22" spans="5:7">
      <c r="E22" t="s">
        <v>3275</v>
      </c>
      <c r="F22" t="s">
        <v>1617</v>
      </c>
      <c r="G22" s="110">
        <v>44075</v>
      </c>
    </row>
    <row r="23" spans="5:7">
      <c r="E23" t="s">
        <v>3276</v>
      </c>
      <c r="F23" t="s">
        <v>3277</v>
      </c>
      <c r="G23" s="110">
        <v>44105</v>
      </c>
    </row>
    <row r="24" spans="5:7">
      <c r="E24" t="s">
        <v>3278</v>
      </c>
      <c r="F24" t="s">
        <v>3279</v>
      </c>
      <c r="G24" s="110">
        <v>44136</v>
      </c>
    </row>
    <row r="25" spans="5:7">
      <c r="E25" t="s">
        <v>3280</v>
      </c>
      <c r="F25" t="s">
        <v>3281</v>
      </c>
      <c r="G25" s="110">
        <v>44166</v>
      </c>
    </row>
    <row r="26" spans="5:7">
      <c r="E26" t="s">
        <v>3282</v>
      </c>
      <c r="F26" t="s">
        <v>3283</v>
      </c>
      <c r="G26" s="110">
        <v>44197</v>
      </c>
    </row>
    <row r="27" spans="5:7">
      <c r="E27" t="s">
        <v>3284</v>
      </c>
      <c r="F27" t="s">
        <v>2758</v>
      </c>
      <c r="G27" s="110">
        <v>44228</v>
      </c>
    </row>
    <row r="28" spans="5:7">
      <c r="E28" t="s">
        <v>3285</v>
      </c>
      <c r="F28" t="s">
        <v>3286</v>
      </c>
      <c r="G28" s="110">
        <v>44256</v>
      </c>
    </row>
    <row r="29" spans="5:7">
      <c r="E29" t="s">
        <v>3287</v>
      </c>
      <c r="F29" t="s">
        <v>3288</v>
      </c>
      <c r="G29" s="110">
        <v>44287</v>
      </c>
    </row>
    <row r="30" spans="5:7">
      <c r="E30" t="s">
        <v>3289</v>
      </c>
      <c r="F30" t="s">
        <v>3290</v>
      </c>
      <c r="G30" s="110">
        <v>44317</v>
      </c>
    </row>
    <row r="31" spans="5:7">
      <c r="E31" t="s">
        <v>3291</v>
      </c>
      <c r="F31" t="s">
        <v>3292</v>
      </c>
      <c r="G31" s="110">
        <v>44348</v>
      </c>
    </row>
    <row r="32" spans="5:7">
      <c r="E32" t="s">
        <v>3293</v>
      </c>
      <c r="F32" t="s">
        <v>3294</v>
      </c>
      <c r="G32" s="110">
        <v>44378</v>
      </c>
    </row>
    <row r="33" spans="5:7">
      <c r="E33" t="s">
        <v>3295</v>
      </c>
      <c r="F33" t="s">
        <v>3296</v>
      </c>
      <c r="G33" s="110">
        <v>44409</v>
      </c>
    </row>
    <row r="34" spans="5:7">
      <c r="E34" t="s">
        <v>3297</v>
      </c>
      <c r="F34" t="s">
        <v>3298</v>
      </c>
      <c r="G34" s="110">
        <v>44440</v>
      </c>
    </row>
    <row r="35" spans="5:7">
      <c r="E35" t="s">
        <v>3299</v>
      </c>
      <c r="F35" t="s">
        <v>3300</v>
      </c>
      <c r="G35" s="110">
        <v>44470</v>
      </c>
    </row>
    <row r="36" spans="5:7">
      <c r="E36" t="s">
        <v>3301</v>
      </c>
      <c r="F36" t="s">
        <v>3302</v>
      </c>
      <c r="G36" s="110">
        <v>44501</v>
      </c>
    </row>
    <row r="37" spans="5:7">
      <c r="E37" t="s">
        <v>3303</v>
      </c>
      <c r="F37" t="s">
        <v>3247</v>
      </c>
      <c r="G37" s="110">
        <v>44531</v>
      </c>
    </row>
    <row r="38" spans="5:7">
      <c r="E38" t="s">
        <v>3304</v>
      </c>
      <c r="F38" t="s">
        <v>3249</v>
      </c>
      <c r="G38" s="110">
        <v>44562</v>
      </c>
    </row>
    <row r="39" spans="5:7">
      <c r="E39" t="s">
        <v>3305</v>
      </c>
      <c r="F39" t="s">
        <v>3250</v>
      </c>
      <c r="G39" s="110">
        <v>44593</v>
      </c>
    </row>
    <row r="40" spans="5:7">
      <c r="E40" t="s">
        <v>3306</v>
      </c>
      <c r="F40" t="s">
        <v>3251</v>
      </c>
      <c r="G40" s="110">
        <v>44621</v>
      </c>
    </row>
    <row r="41" spans="5:7">
      <c r="E41" t="s">
        <v>3307</v>
      </c>
      <c r="F41" t="s">
        <v>3253</v>
      </c>
      <c r="G41" s="110">
        <v>44652</v>
      </c>
    </row>
    <row r="42" spans="5:7">
      <c r="F42" t="s">
        <v>3255</v>
      </c>
      <c r="G42" s="110">
        <v>44682</v>
      </c>
    </row>
    <row r="43" spans="5:7">
      <c r="F43" t="s">
        <v>3257</v>
      </c>
      <c r="G43" s="110">
        <v>44713</v>
      </c>
    </row>
    <row r="44" spans="5:7">
      <c r="F44" t="s">
        <v>3259</v>
      </c>
      <c r="G44" s="110">
        <v>44743</v>
      </c>
    </row>
    <row r="45" spans="5:7">
      <c r="F45" t="s">
        <v>3261</v>
      </c>
      <c r="G45" s="110">
        <v>44774</v>
      </c>
    </row>
    <row r="46" spans="5:7">
      <c r="F46" t="s">
        <v>3263</v>
      </c>
      <c r="G46" s="110">
        <v>44805</v>
      </c>
    </row>
    <row r="47" spans="5:7">
      <c r="F47" t="s">
        <v>3265</v>
      </c>
      <c r="G47" s="110">
        <v>44835</v>
      </c>
    </row>
    <row r="48" spans="5:7">
      <c r="F48" t="s">
        <v>3267</v>
      </c>
      <c r="G48" s="110">
        <v>44866</v>
      </c>
    </row>
    <row r="49" spans="6:7">
      <c r="F49" s="243" t="s">
        <v>3269</v>
      </c>
      <c r="G49" s="110">
        <v>44896</v>
      </c>
    </row>
    <row r="50" spans="6:7">
      <c r="F50" s="243" t="s">
        <v>3270</v>
      </c>
      <c r="G50" s="110">
        <v>44927</v>
      </c>
    </row>
    <row r="51" spans="6:7">
      <c r="F51" s="243" t="s">
        <v>3271</v>
      </c>
      <c r="G51" s="110">
        <v>44958</v>
      </c>
    </row>
    <row r="52" spans="6:7">
      <c r="F52" s="243" t="s">
        <v>3273</v>
      </c>
      <c r="G52" s="110">
        <v>44986</v>
      </c>
    </row>
    <row r="53" spans="6:7">
      <c r="F53" s="243" t="s">
        <v>3275</v>
      </c>
      <c r="G53" s="110">
        <v>45017</v>
      </c>
    </row>
    <row r="54" spans="6:7">
      <c r="F54" s="243" t="s">
        <v>3276</v>
      </c>
      <c r="G54" s="110">
        <v>45047</v>
      </c>
    </row>
    <row r="55" spans="6:7">
      <c r="F55" s="243" t="s">
        <v>3278</v>
      </c>
      <c r="G55" s="110">
        <v>45078</v>
      </c>
    </row>
    <row r="56" spans="6:7">
      <c r="F56" s="243" t="s">
        <v>3280</v>
      </c>
      <c r="G56" s="110">
        <v>45108</v>
      </c>
    </row>
    <row r="57" spans="6:7">
      <c r="F57" s="243" t="s">
        <v>3282</v>
      </c>
      <c r="G57" s="110">
        <v>45139</v>
      </c>
    </row>
    <row r="58" spans="6:7">
      <c r="F58" s="243" t="s">
        <v>3284</v>
      </c>
      <c r="G58" s="110">
        <v>45170</v>
      </c>
    </row>
    <row r="59" spans="6:7">
      <c r="F59" s="243" t="s">
        <v>3285</v>
      </c>
      <c r="G59" s="110">
        <v>45200</v>
      </c>
    </row>
    <row r="60" spans="6:7">
      <c r="F60" s="243" t="s">
        <v>3287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690A33-9AEE-4FE9-B6EE-5F00D8ABCBF4}">
  <ds:schemaRefs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dcec4b07-66e7-4e8f-b2bb-0bd07e3b5177"/>
    <ds:schemaRef ds:uri="efa1766b-290e-4930-94b4-5079da17b09c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2025-03-21T05:44:14Z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