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48" documentId="13_ncr:1_{09AB83A8-F969-4E8F-9034-FBDE56616B19}" xr6:coauthVersionLast="47" xr6:coauthVersionMax="47" xr10:uidLastSave="{0B6F826F-B918-4672-A381-33C6DA83D76F}"/>
  <bookViews>
    <workbookView xWindow="-110" yWindow="-110" windowWidth="19420" windowHeight="1042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AB3939" i="1" s="1"/>
  <c r="AC3939" i="1" s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AB3927" i="1" s="1"/>
  <c r="AC3927" i="1" s="1"/>
  <c r="Y3928" i="1"/>
  <c r="Y3929" i="1"/>
  <c r="Y3930" i="1"/>
  <c r="Y3931" i="1"/>
  <c r="Y3932" i="1"/>
  <c r="Y3933" i="1"/>
  <c r="Y3934" i="1"/>
  <c r="Y3935" i="1"/>
  <c r="AB3935" i="1" s="1"/>
  <c r="AC3935" i="1" s="1"/>
  <c r="Y3936" i="1"/>
  <c r="Y3937" i="1"/>
  <c r="Y3938" i="1"/>
  <c r="AB3938" i="1" s="1"/>
  <c r="AC3938" i="1" s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44" i="1" l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J3973" i="1"/>
  <c r="AK3973" i="1" s="1"/>
  <c r="AI3973" i="1"/>
  <c r="AJ3957" i="1"/>
  <c r="AK3957" i="1" s="1"/>
  <c r="AI3957" i="1"/>
  <c r="AI3949" i="1"/>
  <c r="AJ3949" i="1"/>
  <c r="AK3949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939" i="1" l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44" i="1" l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<sst xmlns="http://schemas.openxmlformats.org/spreadsheetml/2006/main" count="47013" uniqueCount="3714">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</sst>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  <numFmt numFmtId="170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0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W1" zoomScale="70" zoomScaleNormal="70" workbookViewId="0">
      <pane ySplit="1" topLeftCell="A2" activePane="bottomLeft" state="frozen"/>
      <selection activeCell="L1" sqref="L1"/>
      <selection pane="bottomLeft" activeCell="J7" sqref="J7"/>
    </sheetView>
  </sheetViews>
  <sheetFormatPr defaultColWidth="11.1640625" defaultRowHeight="15.5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189" customWidth="1"/>
    <col min="11" max="11" width="35.83203125" bestFit="1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0" width="11.1640625" customWidth="1"/>
    <col min="21" max="21" width="12.33203125" bestFit="1" customWidth="1"/>
    <col min="22" max="22" width="12" bestFit="1" customWidth="1"/>
    <col min="23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3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06" customWidth="1"/>
    <col min="45" max="45" width="11.1640625" style="15"/>
  </cols>
  <sheetData>
    <row r="1" spans="1:46" s="12" customFormat="1" ht="53.75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17728869.115044247</v>
      </c>
      <c r="AJ80" s="19">
        <f t="shared" si="24"/>
        <v>2058339.17880531</v>
      </c>
      <c r="AK80" s="20">
        <f t="shared" si="25"/>
        <v>0.11610098565501045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5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5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5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5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17728869.115044247</v>
      </c>
      <c r="AJ250" s="19">
        <f t="shared" si="77"/>
        <v>2058339.17880531</v>
      </c>
      <c r="AK250" s="20">
        <f t="shared" si="78"/>
        <v>0.11610098565501045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5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17728869.115044247</v>
      </c>
      <c r="AJ310" s="19">
        <f t="shared" si="97"/>
        <v>2058339.17880531</v>
      </c>
      <c r="AK310" s="20">
        <f t="shared" si="98"/>
        <v>0.11610098565501045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17728869.115044247</v>
      </c>
      <c r="AJ311" s="19">
        <f t="shared" si="97"/>
        <v>2058339.17880531</v>
      </c>
      <c r="AK311" s="20">
        <f t="shared" si="98"/>
        <v>0.11610098565501045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17728869.115044247</v>
      </c>
      <c r="AJ342" s="19">
        <f t="shared" si="116"/>
        <v>2058339.17880531</v>
      </c>
      <c r="AK342" s="20">
        <f t="shared" si="117"/>
        <v>0.11610098565501045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17728869.115044247</v>
      </c>
      <c r="AJ343" s="19">
        <f t="shared" si="116"/>
        <v>2058339.17880531</v>
      </c>
      <c r="AK343" s="20">
        <f t="shared" si="117"/>
        <v>0.11610098565501045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5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5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5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5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5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5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5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5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5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17728869.115044247</v>
      </c>
      <c r="AJ505" s="19">
        <f t="shared" si="152"/>
        <v>2058339.17880531</v>
      </c>
      <c r="AK505" s="20">
        <f t="shared" si="153"/>
        <v>0.11610098565501045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17728869.115044247</v>
      </c>
      <c r="AJ506" s="19">
        <f t="shared" si="152"/>
        <v>2058339.17880531</v>
      </c>
      <c r="AK506" s="20">
        <f t="shared" si="153"/>
        <v>0.11610098565501045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17728869.115044247</v>
      </c>
      <c r="AJ507" s="19">
        <f t="shared" si="152"/>
        <v>2058339.17880531</v>
      </c>
      <c r="AK507" s="20">
        <f t="shared" si="153"/>
        <v>0.11610098565501045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17728869.115044247</v>
      </c>
      <c r="AJ508" s="19">
        <f t="shared" si="152"/>
        <v>2058339.17880531</v>
      </c>
      <c r="AK508" s="20">
        <f t="shared" si="153"/>
        <v>0.11610098565501045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17728869.115044247</v>
      </c>
      <c r="AJ540" s="19">
        <f t="shared" si="170"/>
        <v>2058339.17880531</v>
      </c>
      <c r="AK540" s="20">
        <f t="shared" si="171"/>
        <v>0.11610098565501045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17728869.115044247</v>
      </c>
      <c r="AJ541" s="19">
        <f t="shared" si="170"/>
        <v>2058339.17880531</v>
      </c>
      <c r="AK541" s="20">
        <f t="shared" si="171"/>
        <v>0.11610098565501045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17728869.115044247</v>
      </c>
      <c r="AJ542" s="19">
        <f t="shared" si="170"/>
        <v>2058339.17880531</v>
      </c>
      <c r="AK542" s="20">
        <f t="shared" si="171"/>
        <v>0.11610098565501045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5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5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17728869.115044247</v>
      </c>
      <c r="AJ622" s="19">
        <f t="shared" si="189"/>
        <v>2058339.17880531</v>
      </c>
      <c r="AK622" s="20">
        <f t="shared" si="190"/>
        <v>0.11610098565501045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17728869.115044247</v>
      </c>
      <c r="AJ633" s="19">
        <f t="shared" si="189"/>
        <v>2058339.17880531</v>
      </c>
      <c r="AK633" s="20">
        <f t="shared" si="190"/>
        <v>0.11610098565501045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17728869.115044247</v>
      </c>
      <c r="AJ634" s="19">
        <f t="shared" si="189"/>
        <v>2058339.17880531</v>
      </c>
      <c r="AK634" s="20">
        <f t="shared" si="190"/>
        <v>0.11610098565501045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5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5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5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5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5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5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5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5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7.5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7.5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7.5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7.5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5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5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5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5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5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7.5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5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5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7.5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7.5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7.5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5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17728869.115044247</v>
      </c>
      <c r="AJ1429" s="19">
        <f t="shared" si="430"/>
        <v>2058339.17880531</v>
      </c>
      <c r="AK1429" s="20">
        <f t="shared" si="431"/>
        <v>0.11610098565501045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17728869.115044247</v>
      </c>
      <c r="AJ1430" s="19">
        <f t="shared" si="430"/>
        <v>2058339.17880531</v>
      </c>
      <c r="AK1430" s="20">
        <f t="shared" si="431"/>
        <v>0.11610098565501045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17728869.115044247</v>
      </c>
      <c r="AJ1434" s="19">
        <f t="shared" si="430"/>
        <v>2058339.17880531</v>
      </c>
      <c r="AK1434" s="20">
        <f t="shared" si="431"/>
        <v>0.11610098565501045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5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17728869.115044247</v>
      </c>
      <c r="AJ1632" s="19">
        <f t="shared" si="484"/>
        <v>2058339.17880531</v>
      </c>
      <c r="AK1632" s="20">
        <f t="shared" si="485"/>
        <v>0.11610098565501045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5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5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5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5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5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5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5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5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5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5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5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5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5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5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5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5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5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5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5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5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5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5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7.5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7.5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7.5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7.5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17728869.115044247</v>
      </c>
      <c r="AJ3161" s="19">
        <f t="shared" si="940"/>
        <v>2058339.17880531</v>
      </c>
      <c r="AK3161" s="20">
        <f t="shared" si="941"/>
        <v>0.11610098565501045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5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5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7.5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7.5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7.5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7.5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7.5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7.5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7.5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7.5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7.5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7.5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7.5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7.5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7.5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7.5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7.5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7.5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7.5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7.5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7.5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7.5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7.5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7.5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7.5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7.5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7.5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7.5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7.5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7.5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7.5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7.5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7.5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7.5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7.5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7.5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7.5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7.5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7.5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7.5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7.5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7.5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7.5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7.5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7.5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7.5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7.5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7.5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7.5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7.5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7.5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7.5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7.5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7.5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7.5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7.5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7.5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7.5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7.5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7.5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7.5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7.5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7.5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7.5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7.5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7.5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7.5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7.5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7.5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7.5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7.5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7.5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7.5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75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7.5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7.5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7.5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7.5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7.5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7.5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7.5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7.5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7.5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7.5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7.5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7.5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7.5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7.5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7.5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7.5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7.5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7.5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7.5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7.5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7.5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7.5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7.5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7.5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7.5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7.5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7.5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7.5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7.5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7.5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7.5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7.5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7.5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7.5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7.5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7.5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7.5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7.5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7.5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7.5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7.5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7.5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7.5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7.5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7.5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7.5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7.5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7.5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7.5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7.5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7.5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7.5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7.5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7.5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7.5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7.5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7.5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7.5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7.5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7.5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7.5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7.5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7.5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7.5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7.5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7.5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7.5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7.5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7.5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7.5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7.5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7.5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7.5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7.5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7.5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7.5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7.5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7.5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7.5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7.5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7.5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7.5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7.5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7.5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7.5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7.5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7.5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7.5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7.5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7.5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7.5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7.5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7.5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7.5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7.5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7.5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7.5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7.5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7.5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7.5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7.5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7.5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7.5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7.5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7.5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7.5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7.5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7.5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7.5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7.5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7.5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7.5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7.5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7.5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7.5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7.5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7.5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7.5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7.5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7.5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7.5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7.5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7.5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7.5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7.5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7.5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7.5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7.5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7.5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7.5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7.5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7.5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7.5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7.5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7.5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7.5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7.5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7.5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7.5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7.5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7.5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7.5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7.5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7.5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5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7.5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7.5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7.5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7.5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5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7.5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7.5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7.5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7.5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30995926.714159295</v>
      </c>
      <c r="AJ3737" s="200">
        <f t="shared" si="1131"/>
        <v>3719511.2056991151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30995926.714159295</v>
      </c>
      <c r="AJ3750" s="200">
        <f t="shared" si="1131"/>
        <v>3719511.2056991151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30995926.714159295</v>
      </c>
      <c r="AJ3751" s="200">
        <f t="shared" si="1131"/>
        <v>3719511.2056991151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30995926.714159295</v>
      </c>
      <c r="AJ3752" s="200">
        <f t="shared" si="1131"/>
        <v>3719511.2056991151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30995926.714159295</v>
      </c>
      <c r="AJ3753" s="200">
        <f t="shared" si="1131"/>
        <v>3719511.2056991151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30995926.714159295</v>
      </c>
      <c r="AJ3759" s="27">
        <f t="shared" si="1131"/>
        <v>3719511.2056991151</v>
      </c>
      <c r="AK3759" s="241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30995926.714159295</v>
      </c>
      <c r="AJ3760" s="27">
        <f t="shared" si="1131"/>
        <v>3719511.2056991151</v>
      </c>
      <c r="AK3760" s="241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30995926.714159295</v>
      </c>
      <c r="AJ3761" s="27">
        <f t="shared" si="1131"/>
        <v>3719511.2056991151</v>
      </c>
      <c r="AK3761" s="241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30995926.714159295</v>
      </c>
      <c r="AJ3762" s="27">
        <f t="shared" si="1131"/>
        <v>3719511.2056991151</v>
      </c>
      <c r="AK3762" s="241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30995926.714159295</v>
      </c>
      <c r="AJ3763" s="27">
        <f t="shared" si="1131"/>
        <v>3719511.2056991151</v>
      </c>
      <c r="AK3763" s="241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30995926.714159295</v>
      </c>
      <c r="AJ3764" s="27">
        <f t="shared" si="1131"/>
        <v>3719511.2056991151</v>
      </c>
      <c r="AK3764" s="241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30995926.714159295</v>
      </c>
      <c r="AJ3765" s="27">
        <f t="shared" si="1131"/>
        <v>3719511.2056991151</v>
      </c>
      <c r="AK3765" s="241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30995926.714159295</v>
      </c>
      <c r="AJ3766" s="27">
        <f t="shared" si="1131"/>
        <v>3719511.2056991151</v>
      </c>
      <c r="AK3766" s="241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30995926.714159295</v>
      </c>
      <c r="AJ3767" s="27">
        <f t="shared" si="1131"/>
        <v>3719511.2056991151</v>
      </c>
      <c r="AK3767" s="241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30995926.714159295</v>
      </c>
      <c r="AJ3768" s="27">
        <f t="shared" si="1131"/>
        <v>3719511.2056991151</v>
      </c>
      <c r="AK3768" s="241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30995926.714159295</v>
      </c>
      <c r="AJ3769" s="27">
        <f t="shared" si="1131"/>
        <v>3719511.2056991151</v>
      </c>
      <c r="AK3769" s="241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30995926.714159295</v>
      </c>
      <c r="AJ3770" s="27">
        <f t="shared" si="1131"/>
        <v>3719511.2056991151</v>
      </c>
      <c r="AK3770" s="241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7.5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7.5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7.5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7.5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30995926.714159295</v>
      </c>
      <c r="AJ3786" s="27">
        <f t="shared" si="1155"/>
        <v>3719511.2056991151</v>
      </c>
      <c r="AK3786" s="241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30995926.714159295</v>
      </c>
      <c r="AJ3787" s="27">
        <f t="shared" si="1155"/>
        <v>3719511.2056991151</v>
      </c>
      <c r="AK3787" s="241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15887751.340707965</v>
      </c>
      <c r="AJ3790" s="27">
        <f t="shared" si="1155"/>
        <v>1906530.1608849557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15887751.340707965</v>
      </c>
      <c r="AJ3791" s="27">
        <f t="shared" si="1155"/>
        <v>1906530.1608849557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15887751.340707965</v>
      </c>
      <c r="AJ3792" s="27">
        <f t="shared" si="1155"/>
        <v>1906530.1608849557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15887751.340707965</v>
      </c>
      <c r="AJ3793" s="27">
        <f t="shared" si="1155"/>
        <v>1906530.1608849557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15887751.340707965</v>
      </c>
      <c r="AJ3794" s="27">
        <f t="shared" si="1155"/>
        <v>1906530.1608849557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30995926.714159295</v>
      </c>
      <c r="AJ3799" s="27">
        <f t="shared" si="1155"/>
        <v>3719511.2056991151</v>
      </c>
      <c r="AK3799" s="241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30995926.714159295</v>
      </c>
      <c r="AJ3800" s="27">
        <f t="shared" si="1155"/>
        <v>3719511.2056991151</v>
      </c>
      <c r="AK3800" s="241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15887751.340707965</v>
      </c>
      <c r="AJ3801" s="27">
        <f t="shared" si="1155"/>
        <v>1906530.1608849557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15887751.340707965</v>
      </c>
      <c r="AJ3802" s="27">
        <f t="shared" si="1155"/>
        <v>1906530.1608849557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15887751.340707965</v>
      </c>
      <c r="AJ3803" s="27">
        <f t="shared" si="1155"/>
        <v>1906530.1608849557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15887751.340707965</v>
      </c>
      <c r="AJ3804" s="27">
        <f t="shared" si="1155"/>
        <v>1906530.1608849557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30995926.714159295</v>
      </c>
      <c r="AJ3811" s="27">
        <f t="shared" si="1155"/>
        <v>3719511.2056991151</v>
      </c>
      <c r="AK3811" s="241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30995926.714159295</v>
      </c>
      <c r="AJ3815" s="27">
        <f t="shared" si="1155"/>
        <v>3719511.2056991151</v>
      </c>
      <c r="AK3815" s="241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30995926.714159295</v>
      </c>
      <c r="AJ3816" s="27">
        <f t="shared" si="1155"/>
        <v>3719511.2056991151</v>
      </c>
      <c r="AK3816" s="241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30995926.714159295</v>
      </c>
      <c r="AJ3817" s="27">
        <f t="shared" si="1155"/>
        <v>3719511.2056991151</v>
      </c>
      <c r="AK3817" s="241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15887751.340707965</v>
      </c>
      <c r="AJ3824" s="27">
        <f t="shared" si="1155"/>
        <v>1906530.1608849557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30995926.714159295</v>
      </c>
      <c r="AJ3833" s="27">
        <f t="shared" si="1155"/>
        <v>3719511.2056991151</v>
      </c>
      <c r="AK3833" s="241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15887751.340707965</v>
      </c>
      <c r="AJ3834" s="27">
        <f t="shared" si="1155"/>
        <v>1906530.1608849557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15887751.340707965</v>
      </c>
      <c r="AJ3835" s="27">
        <f t="shared" si="1155"/>
        <v>1906530.1608849557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30995926.714159295</v>
      </c>
      <c r="AJ3841" s="27">
        <f t="shared" si="1155"/>
        <v>3719511.2056991151</v>
      </c>
      <c r="AK3841" s="241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30995926.714159295</v>
      </c>
      <c r="AJ3842" s="27">
        <f t="shared" ref="AJ3842:AJ3905" si="1173">IF(P3842="C66 SERVICE","",SUMIFS(AC:AC,F:F,F3842,G:G,G3842,E:E,E3842))</f>
        <v>3719511.2056991151</v>
      </c>
      <c r="AK3842" s="241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30995926.714159295</v>
      </c>
      <c r="AJ3844" s="27">
        <f t="shared" si="1173"/>
        <v>3719511.2056991151</v>
      </c>
      <c r="AK3844" s="241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30995926.714159295</v>
      </c>
      <c r="AJ3845" s="27">
        <f t="shared" si="1173"/>
        <v>3719511.2056991151</v>
      </c>
      <c r="AK3845" s="241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30995926.714159295</v>
      </c>
      <c r="AJ3846" s="27">
        <f t="shared" si="1173"/>
        <v>3719511.2056991151</v>
      </c>
      <c r="AK3846" s="241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15887751.340707965</v>
      </c>
      <c r="AJ3848" s="27">
        <f t="shared" si="1173"/>
        <v>1906530.1608849557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1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30995926.714159295</v>
      </c>
      <c r="AJ3850" s="27">
        <f t="shared" si="1173"/>
        <v>3719511.2056991151</v>
      </c>
      <c r="AK3850" s="241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30995926.714159295</v>
      </c>
      <c r="AJ3851" s="27">
        <f t="shared" si="1173"/>
        <v>3719511.2056991151</v>
      </c>
      <c r="AK3851" s="241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30995926.714159295</v>
      </c>
      <c r="AJ3858" s="200">
        <f t="shared" si="1173"/>
        <v>3719511.2056991151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30995926.714159295</v>
      </c>
      <c r="AJ3859" s="200">
        <f t="shared" si="1173"/>
        <v>3719511.2056991151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30995926.714159295</v>
      </c>
      <c r="AJ3861" s="200">
        <f t="shared" si="1173"/>
        <v>3719511.2056991151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15887751.340707965</v>
      </c>
      <c r="AJ3862" s="200">
        <f t="shared" si="1173"/>
        <v>1906530.1608849557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15887751.340707965</v>
      </c>
      <c r="AJ3863" s="200">
        <f t="shared" si="1173"/>
        <v>1906530.1608849557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30995926.714159295</v>
      </c>
      <c r="AJ3864" s="200">
        <f t="shared" si="1173"/>
        <v>3719511.2056991151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30995926.714159295</v>
      </c>
      <c r="AJ3865" s="200">
        <f t="shared" si="1173"/>
        <v>3719511.2056991151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15887751.340707965</v>
      </c>
      <c r="AJ3866" s="200">
        <f t="shared" si="1173"/>
        <v>1906530.1608849557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15887751.340707965</v>
      </c>
      <c r="AJ3867" s="200">
        <f t="shared" si="1173"/>
        <v>1906530.1608849557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7.5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7.5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7.5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7.5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30995926.714159295</v>
      </c>
      <c r="AJ3873" s="200">
        <f t="shared" si="1173"/>
        <v>3719511.2056991151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15887751.340707965</v>
      </c>
      <c r="AJ3874" s="200">
        <f t="shared" si="1173"/>
        <v>1906530.1608849557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30995926.714159295</v>
      </c>
      <c r="AJ3875" s="200">
        <f t="shared" si="1173"/>
        <v>3719511.2056991151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30995926.714159295</v>
      </c>
      <c r="AJ3876" s="200">
        <f t="shared" si="1173"/>
        <v>3719511.2056991151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30995926.714159295</v>
      </c>
      <c r="AJ3877" s="200">
        <f t="shared" si="1173"/>
        <v>3719511.2056991151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30995926.714159295</v>
      </c>
      <c r="AJ3878" s="200">
        <f t="shared" si="1173"/>
        <v>3719511.2056991151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15887751.340707965</v>
      </c>
      <c r="AJ3879" s="200">
        <f t="shared" si="1173"/>
        <v>1906530.1608849557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30995926.714159295</v>
      </c>
      <c r="AJ3880" s="200">
        <f t="shared" si="1173"/>
        <v>3719511.2056991151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30995926.714159295</v>
      </c>
      <c r="AJ3881" s="200">
        <f t="shared" si="1173"/>
        <v>3719511.2056991151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15887751.340707965</v>
      </c>
      <c r="AJ3882" s="200">
        <f t="shared" si="1173"/>
        <v>1906530.1608849557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15887751.340707965</v>
      </c>
      <c r="AJ3883" s="200">
        <f t="shared" si="1173"/>
        <v>1906530.1608849557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30995926.714159295</v>
      </c>
      <c r="AJ3915" s="200">
        <f t="shared" si="1191"/>
        <v>3719511.2056991151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30995926.714159295</v>
      </c>
      <c r="AJ3916" s="200">
        <f t="shared" si="1191"/>
        <v>3719511.2056991151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30995926.714159295</v>
      </c>
      <c r="AJ3917" s="200">
        <f t="shared" si="1191"/>
        <v>3719511.2056991151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30995926.714159295</v>
      </c>
      <c r="AJ3918" s="200">
        <f t="shared" si="1191"/>
        <v>3719511.2056991151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17728869.115044247</v>
      </c>
      <c r="AJ3919" s="200">
        <f t="shared" si="1191"/>
        <v>2058339.17880531</v>
      </c>
      <c r="AK3919" s="201">
        <f t="shared" si="1180"/>
        <v>0.11610098565501045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7.5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7.5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7.5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7.5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15887751.340707965</v>
      </c>
      <c r="AJ3924" s="200">
        <f t="shared" si="1191"/>
        <v>1906530.1608849557</v>
      </c>
      <c r="AK3924" s="201">
        <f t="shared" si="1180"/>
        <v>0.12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15887751.340707965</v>
      </c>
      <c r="AJ3925" s="200">
        <f t="shared" si="1191"/>
        <v>1906530.1608849557</v>
      </c>
      <c r="AK3925" s="201">
        <f t="shared" si="1180"/>
        <v>0.12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15887751.340707965</v>
      </c>
      <c r="AJ3933" s="200">
        <f t="shared" si="1191"/>
        <v>1906530.1608849557</v>
      </c>
      <c r="AK3933" s="201">
        <f t="shared" si="1180"/>
        <v>0.12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30995926.714159295</v>
      </c>
      <c r="AJ3939" s="200">
        <f t="shared" si="1191"/>
        <v>3719511.2056991151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30995926.714159295</v>
      </c>
      <c r="AJ3940" s="200">
        <f t="shared" si="1191"/>
        <v>3719511.2056991151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30995926.714159295</v>
      </c>
      <c r="AJ3941" s="200">
        <f t="shared" si="1191"/>
        <v>3719511.2056991151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17728869.115044247</v>
      </c>
      <c r="AJ3942" s="200">
        <f t="shared" si="1191"/>
        <v>2058339.17880531</v>
      </c>
      <c r="AK3942" s="201">
        <f t="shared" si="1198"/>
        <v>0.11610098565501045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15887751.340707965</v>
      </c>
      <c r="AJ3943" s="200">
        <f t="shared" si="1191"/>
        <v>1906530.1608849557</v>
      </c>
      <c r="AK3943" s="201">
        <f t="shared" si="1198"/>
        <v>0.12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15887751.340707965</v>
      </c>
      <c r="AJ3944" s="200">
        <f t="shared" si="1191"/>
        <v>1906530.1608849557</v>
      </c>
      <c r="AK3944" s="201">
        <f t="shared" si="1198"/>
        <v>0.12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M1" zoomScale="70" zoomScaleNormal="70" workbookViewId="0">
      <selection activeCell="R14" sqref="R14"/>
    </sheetView>
  </sheetViews>
  <sheetFormatPr defaultColWidth="11.1640625" defaultRowHeight="15.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6640625" style="184" bestFit="1" customWidth="1"/>
    <col min="13" max="13" width="11.1640625" style="17"/>
    <col min="14" max="14" width="11.1640625" style="10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9.1640625" style="17" bestFit="1" customWidth="1"/>
    <col min="21" max="21" width="21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7.5" style="225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8.6640625" style="17" bestFit="1" customWidth="1"/>
    <col min="34" max="34" width="20.1640625" style="17" bestFit="1" customWidth="1"/>
    <col min="35" max="35" width="17.83203125" style="117" bestFit="1" customWidth="1"/>
    <col min="36" max="37" width="18.1640625" style="17" bestFit="1" customWidth="1"/>
    <col min="38" max="38" width="22.33203125" style="17" bestFit="1" customWidth="1"/>
    <col min="39" max="39" width="18.6640625" style="17" bestFit="1" customWidth="1"/>
    <col min="40" max="16384" width="11.1640625" style="17"/>
  </cols>
  <sheetData>
    <row r="1" spans="1:36" ht="16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5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5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5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28347369.435398232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30995926.714159295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13252806.92802301</v>
      </c>
      <c r="AF13" s="79">
        <f>IF(AD13="","",SUMIFS(raw_sheet!AB:AB,raw_sheet!A:A,list!AB13,raw_sheet!B:B,list!AC13,raw_sheet!C:C,list!AD13,raw_sheet!S:S,list!$AF$12))</f>
        <v>402422.47787610616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17287286.92802301</v>
      </c>
      <c r="AJ13" s="117"/>
    </row>
    <row r="14" spans="1:36" ht="16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15294087.977876106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15887751.340707965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247570262</v>
      </c>
      <c r="AK18" s="124" cm="1">
        <f t="array" ref="AK18">IFERROR(SUMPRODUCT((AD21:AD150="EAST")*(AJ21:AJ150)),0)</f>
        <v>423800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5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72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8">
        <v>0.12</v>
      </c>
    </row>
    <row r="22" spans="1:39" ht="16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8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8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8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8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8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8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C49SHA20250107/TWB</v>
      </c>
      <c r="T60" s="13" t="str">
        <v>紫光未来科技（杭州）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837984.51327433635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YSM10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SOUTH</v>
      </c>
      <c r="S64" s="13" t="str">
        <v>C49SZX20250013MZ</v>
      </c>
      <c r="T64" s="13" t="str">
        <v>魔乐视</v>
      </c>
      <c r="U64" s="13" t="str">
        <v>YSM20R</v>
      </c>
      <c r="V64" s="13">
        <v>1</v>
      </c>
      <c r="W64" s="92" t="str">
        <v>JPY</v>
      </c>
      <c r="X64" s="97">
        <v>5.11E-2</v>
      </c>
      <c r="Y64" s="90">
        <v>654080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WEST</v>
      </c>
      <c r="S66" s="13" t="str">
        <v>C49CTU20250118/FZM</v>
      </c>
      <c r="T66" s="13" t="str">
        <v>四川蓝景光电</v>
      </c>
      <c r="U66" s="13" t="str">
        <v>YSM10</v>
      </c>
      <c r="V66" s="13">
        <v>1</v>
      </c>
      <c r="W66" s="92" t="str">
        <v>RMB</v>
      </c>
      <c r="X66" s="97">
        <v>1.073</v>
      </c>
      <c r="Y66" s="90">
        <v>402633.27964601771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C28XIY20250122/LJY</v>
      </c>
      <c r="T68" s="13" t="str">
        <v>河南铨宝</v>
      </c>
      <c r="U68" s="13" t="str">
        <v>YSi-V</v>
      </c>
      <c r="V68" s="13">
        <v>1</v>
      </c>
      <c r="W68" s="92" t="str">
        <v>RMB</v>
      </c>
      <c r="X68" s="97">
        <v>1.073</v>
      </c>
      <c r="Y68" s="90">
        <v>427300.88495575223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NORTH</v>
      </c>
      <c r="S70" s="13" t="str">
        <v>C49BJS20250218XHH</v>
      </c>
      <c r="T70" s="13" t="str">
        <v>北京玉瑞飞鸿</v>
      </c>
      <c r="U70" s="13" t="str">
        <v>YSM20R</v>
      </c>
      <c r="V70" s="13">
        <v>1</v>
      </c>
      <c r="W70" s="92" t="str">
        <v>RMB</v>
      </c>
      <c r="X70" s="97">
        <v>1.073</v>
      </c>
      <c r="Y70" s="90">
        <v>664690.26548672561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>
        <v>2025</v>
      </c>
      <c r="Q71" s="13">
        <v>2</v>
      </c>
      <c r="R71" s="13" t="str">
        <v>NORTH</v>
      </c>
      <c r="S71" s="13" t="str">
        <v>C49BJS20250218XHH</v>
      </c>
      <c r="T71" s="13" t="str">
        <v>北京玉瑞飞鸿</v>
      </c>
      <c r="U71" s="13" t="str">
        <v>YSM20R</v>
      </c>
      <c r="V71" s="13">
        <v>1</v>
      </c>
      <c r="W71" s="92" t="str">
        <v>RMB</v>
      </c>
      <c r="X71" s="97">
        <v>1.073</v>
      </c>
      <c r="Y71" s="90">
        <v>664690.26548672561</v>
      </c>
      <c r="Z71" s="228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YSM10</v>
      </c>
      <c r="V72" s="13">
        <v>1</v>
      </c>
      <c r="W72" s="92" t="str">
        <v>RMB</v>
      </c>
      <c r="X72" s="97">
        <v>1.073</v>
      </c>
      <c r="Y72" s="90">
        <v>474778.76106194692</v>
      </c>
      <c r="Z72" s="228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640625" defaultRowHeight="15.5"/>
  <cols>
    <col min="1" max="1" width="9.1640625" style="116" bestFit="1" customWidth="1"/>
    <col min="2" max="2" width="10.6640625" style="15"/>
    <col min="3" max="3" width="17.6640625" style="114" bestFit="1" customWidth="1"/>
    <col min="4" max="4" width="20.164062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640625" defaultRowHeight="15.5"/>
  <cols>
    <col min="1" max="2" width="10.664062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2025-02-23T16:08:21Z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