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758" documentId="13_ncr:1_{09AB83A8-F969-4E8F-9034-FBDE56616B19}" xr6:coauthVersionLast="47" xr6:coauthVersionMax="47" xr10:uidLastSave="{C995A491-636E-4037-803B-87EE1D6ACB16}"/>
  <bookViews>
    <workbookView xWindow="-348" yWindow="312" windowWidth="23040" windowHeight="12048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4002" i="1" l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 s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 s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 s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 s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 s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 s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 s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 s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 s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 s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 s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 s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 s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 s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 s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 s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 s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 s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 s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 s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 s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 s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 s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 s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 s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 s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 s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 s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 s="1"/>
  <c r="AG4427" i="1"/>
  <c r="AH4427" i="1"/>
  <c r="AE4428" i="1"/>
  <c r="AF4428" i="1" s="1"/>
  <c r="AG4428" i="1"/>
  <c r="AH4428" i="1"/>
  <c r="AE4429" i="1"/>
  <c r="AF4429" i="1" s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 s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 s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 s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 s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 s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 s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 s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 s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 s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 s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 s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 s="1"/>
  <c r="AG4806" i="1"/>
  <c r="AH4806" i="1"/>
  <c r="AE4807" i="1"/>
  <c r="AF4807" i="1" s="1"/>
  <c r="AG4807" i="1"/>
  <c r="AH4807" i="1"/>
  <c r="AE4808" i="1"/>
  <c r="AF4808" i="1" s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 s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 s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 s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 s="1"/>
  <c r="AG4998" i="1"/>
  <c r="AH4998" i="1"/>
  <c r="AC4005" i="1"/>
  <c r="AC4006" i="1"/>
  <c r="AC4007" i="1"/>
  <c r="AC4008" i="1"/>
  <c r="AB4029" i="1"/>
  <c r="AC4029" i="1"/>
  <c r="AB4030" i="1"/>
  <c r="AC4030" i="1"/>
  <c r="AB4031" i="1"/>
  <c r="AC4031" i="1"/>
  <c r="AB4032" i="1"/>
  <c r="AC4032" i="1"/>
  <c r="AB4033" i="1"/>
  <c r="AC4033" i="1"/>
  <c r="AB4034" i="1"/>
  <c r="AC4034" i="1"/>
  <c r="AB4035" i="1"/>
  <c r="AC4035" i="1"/>
  <c r="AB4036" i="1"/>
  <c r="AC4036" i="1"/>
  <c r="AB4037" i="1"/>
  <c r="AC4037" i="1"/>
  <c r="AB4038" i="1"/>
  <c r="AC4038" i="1"/>
  <c r="AB4039" i="1"/>
  <c r="AC4039" i="1"/>
  <c r="AB4040" i="1"/>
  <c r="AC4040" i="1"/>
  <c r="AB4041" i="1"/>
  <c r="AC4041" i="1"/>
  <c r="AB4042" i="1"/>
  <c r="AC4042" i="1"/>
  <c r="AB4043" i="1"/>
  <c r="AC4043" i="1"/>
  <c r="AB4044" i="1"/>
  <c r="AC4044" i="1"/>
  <c r="AB4045" i="1"/>
  <c r="AC4045" i="1"/>
  <c r="AB4046" i="1"/>
  <c r="AC4046" i="1"/>
  <c r="AB4047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Z4002" i="1"/>
  <c r="Z4003" i="1"/>
  <c r="Z4004" i="1"/>
  <c r="Z4005" i="1"/>
  <c r="Z4006" i="1"/>
  <c r="Z4007" i="1"/>
  <c r="Z4008" i="1"/>
  <c r="Z4009" i="1"/>
  <c r="Z4010" i="1"/>
  <c r="Z4011" i="1"/>
  <c r="Z4012" i="1"/>
  <c r="Z4013" i="1"/>
  <c r="Z4014" i="1"/>
  <c r="Z4015" i="1"/>
  <c r="Z4016" i="1"/>
  <c r="Z4017" i="1"/>
  <c r="Z4018" i="1"/>
  <c r="AB4018" i="1" s="1"/>
  <c r="AC4018" i="1" s="1"/>
  <c r="Z4019" i="1"/>
  <c r="Z4020" i="1"/>
  <c r="Z4021" i="1"/>
  <c r="Z4022" i="1"/>
  <c r="Z4023" i="1"/>
  <c r="Z4024" i="1"/>
  <c r="Z4025" i="1"/>
  <c r="Z4026" i="1"/>
  <c r="AB4026" i="1" s="1"/>
  <c r="AC4026" i="1" s="1"/>
  <c r="Z4027" i="1"/>
  <c r="Z4028" i="1"/>
  <c r="AB4028" i="1" s="1"/>
  <c r="AC4028" i="1" s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D4003" i="1"/>
  <c r="A4003" i="1" s="1"/>
  <c r="D4004" i="1"/>
  <c r="A4004" i="1" s="1"/>
  <c r="D4005" i="1"/>
  <c r="A4005" i="1" s="1"/>
  <c r="D4006" i="1"/>
  <c r="A4006" i="1" s="1"/>
  <c r="D4007" i="1"/>
  <c r="A4007" i="1" s="1"/>
  <c r="D4008" i="1"/>
  <c r="A4008" i="1" s="1"/>
  <c r="D4009" i="1"/>
  <c r="A4009" i="1" s="1"/>
  <c r="D4010" i="1"/>
  <c r="A4010" i="1" s="1"/>
  <c r="D4011" i="1"/>
  <c r="A4011" i="1" s="1"/>
  <c r="D4012" i="1"/>
  <c r="A4012" i="1" s="1"/>
  <c r="D4013" i="1"/>
  <c r="A4013" i="1" s="1"/>
  <c r="D4014" i="1"/>
  <c r="A4014" i="1" s="1"/>
  <c r="D4015" i="1"/>
  <c r="A4015" i="1" s="1"/>
  <c r="D4016" i="1"/>
  <c r="A4016" i="1" s="1"/>
  <c r="D4017" i="1"/>
  <c r="A4017" i="1" s="1"/>
  <c r="D4018" i="1"/>
  <c r="A4018" i="1" s="1"/>
  <c r="D4019" i="1"/>
  <c r="A4019" i="1" s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A4025" i="1" s="1"/>
  <c r="D4026" i="1"/>
  <c r="A4026" i="1" s="1"/>
  <c r="D4027" i="1"/>
  <c r="A4027" i="1" s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A4035" i="1" s="1"/>
  <c r="D4036" i="1"/>
  <c r="A4036" i="1" s="1"/>
  <c r="D4037" i="1"/>
  <c r="A4037" i="1" s="1"/>
  <c r="D4038" i="1"/>
  <c r="A4038" i="1" s="1"/>
  <c r="D4039" i="1"/>
  <c r="A4039" i="1" s="1"/>
  <c r="D4040" i="1"/>
  <c r="A4040" i="1" s="1"/>
  <c r="D4041" i="1"/>
  <c r="A4041" i="1" s="1"/>
  <c r="D4042" i="1"/>
  <c r="A4042" i="1" s="1"/>
  <c r="D4043" i="1"/>
  <c r="A4043" i="1" s="1"/>
  <c r="D4044" i="1"/>
  <c r="A4044" i="1" s="1"/>
  <c r="D4045" i="1"/>
  <c r="A4045" i="1" s="1"/>
  <c r="D4046" i="1"/>
  <c r="A4046" i="1" s="1"/>
  <c r="D4047" i="1"/>
  <c r="A4047" i="1" s="1"/>
  <c r="D4048" i="1"/>
  <c r="A4048" i="1" s="1"/>
  <c r="D4049" i="1"/>
  <c r="A4049" i="1" s="1"/>
  <c r="D4050" i="1"/>
  <c r="A4050" i="1" s="1"/>
  <c r="D4051" i="1"/>
  <c r="A4051" i="1" s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A4057" i="1" s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A4067" i="1" s="1"/>
  <c r="D4068" i="1"/>
  <c r="A4068" i="1" s="1"/>
  <c r="D4069" i="1"/>
  <c r="A4069" i="1" s="1"/>
  <c r="D4070" i="1"/>
  <c r="A4070" i="1" s="1"/>
  <c r="D4071" i="1"/>
  <c r="A4071" i="1" s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A4079" i="1" s="1"/>
  <c r="D4080" i="1"/>
  <c r="A4080" i="1" s="1"/>
  <c r="D4081" i="1"/>
  <c r="A4081" i="1" s="1"/>
  <c r="D4082" i="1"/>
  <c r="A4082" i="1" s="1"/>
  <c r="D4083" i="1"/>
  <c r="A4083" i="1" s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A4091" i="1" s="1"/>
  <c r="D4092" i="1"/>
  <c r="A4092" i="1" s="1"/>
  <c r="D4093" i="1"/>
  <c r="A4093" i="1" s="1"/>
  <c r="D4094" i="1"/>
  <c r="A4094" i="1" s="1"/>
  <c r="D4095" i="1"/>
  <c r="A4095" i="1" s="1"/>
  <c r="D4096" i="1"/>
  <c r="A4096" i="1" s="1"/>
  <c r="D4097" i="1"/>
  <c r="A4097" i="1" s="1"/>
  <c r="D4098" i="1"/>
  <c r="A4098" i="1" s="1"/>
  <c r="D4099" i="1"/>
  <c r="A4099" i="1" s="1"/>
  <c r="D4100" i="1"/>
  <c r="A4100" i="1" s="1"/>
  <c r="D4101" i="1"/>
  <c r="A4101" i="1" s="1"/>
  <c r="D4102" i="1"/>
  <c r="A4102" i="1" s="1"/>
  <c r="D4103" i="1"/>
  <c r="A4103" i="1" s="1"/>
  <c r="D4104" i="1"/>
  <c r="A4104" i="1" s="1"/>
  <c r="D4105" i="1"/>
  <c r="A4105" i="1" s="1"/>
  <c r="D4106" i="1"/>
  <c r="A4106" i="1" s="1"/>
  <c r="D4107" i="1"/>
  <c r="A4107" i="1" s="1"/>
  <c r="D4108" i="1"/>
  <c r="A4108" i="1" s="1"/>
  <c r="D4109" i="1"/>
  <c r="A4109" i="1" s="1"/>
  <c r="D4110" i="1"/>
  <c r="A4110" i="1" s="1"/>
  <c r="D4111" i="1"/>
  <c r="A4111" i="1" s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A4123" i="1" s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A4131" i="1" s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A4139" i="1" s="1"/>
  <c r="D4140" i="1"/>
  <c r="A4140" i="1" s="1"/>
  <c r="D4141" i="1"/>
  <c r="A4141" i="1" s="1"/>
  <c r="D4142" i="1"/>
  <c r="A4142" i="1" s="1"/>
  <c r="D4143" i="1"/>
  <c r="A4143" i="1" s="1"/>
  <c r="D4144" i="1"/>
  <c r="A4144" i="1" s="1"/>
  <c r="D4145" i="1"/>
  <c r="A4145" i="1" s="1"/>
  <c r="D4146" i="1"/>
  <c r="A4146" i="1" s="1"/>
  <c r="D4147" i="1"/>
  <c r="A4147" i="1" s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A4155" i="1" s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A4171" i="1" s="1"/>
  <c r="D4172" i="1"/>
  <c r="A4172" i="1" s="1"/>
  <c r="D4173" i="1"/>
  <c r="A4173" i="1" s="1"/>
  <c r="D4174" i="1"/>
  <c r="A4174" i="1" s="1"/>
  <c r="D4175" i="1"/>
  <c r="A4175" i="1" s="1"/>
  <c r="D4176" i="1"/>
  <c r="A4176" i="1" s="1"/>
  <c r="D4177" i="1"/>
  <c r="A4177" i="1" s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A4187" i="1" s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A4203" i="1" s="1"/>
  <c r="D4204" i="1"/>
  <c r="A4204" i="1" s="1"/>
  <c r="D4205" i="1"/>
  <c r="A4205" i="1" s="1"/>
  <c r="D4206" i="1"/>
  <c r="A4206" i="1" s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A4214" i="1" s="1"/>
  <c r="D4215" i="1"/>
  <c r="A4215" i="1" s="1"/>
  <c r="D4216" i="1"/>
  <c r="A4216" i="1" s="1"/>
  <c r="D4217" i="1"/>
  <c r="A4217" i="1" s="1"/>
  <c r="D4218" i="1"/>
  <c r="A4218" i="1" s="1"/>
  <c r="D4219" i="1"/>
  <c r="A4219" i="1" s="1"/>
  <c r="D4220" i="1"/>
  <c r="A4220" i="1" s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A4231" i="1" s="1"/>
  <c r="D4232" i="1"/>
  <c r="A4232" i="1" s="1"/>
  <c r="D4233" i="1"/>
  <c r="A4233" i="1" s="1"/>
  <c r="D4234" i="1"/>
  <c r="A4234" i="1" s="1"/>
  <c r="D4235" i="1"/>
  <c r="A4235" i="1" s="1"/>
  <c r="D4236" i="1"/>
  <c r="A4236" i="1" s="1"/>
  <c r="D4237" i="1"/>
  <c r="A4237" i="1" s="1"/>
  <c r="D4238" i="1"/>
  <c r="A4238" i="1" s="1"/>
  <c r="D4239" i="1"/>
  <c r="A4239" i="1" s="1"/>
  <c r="D4240" i="1"/>
  <c r="A4240" i="1" s="1"/>
  <c r="D4241" i="1"/>
  <c r="A4241" i="1" s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A4247" i="1" s="1"/>
  <c r="D4248" i="1"/>
  <c r="A4248" i="1" s="1"/>
  <c r="D4249" i="1"/>
  <c r="A4249" i="1" s="1"/>
  <c r="D4250" i="1"/>
  <c r="A4250" i="1" s="1"/>
  <c r="D4251" i="1"/>
  <c r="A4251" i="1" s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A4259" i="1" s="1"/>
  <c r="D4260" i="1"/>
  <c r="A4260" i="1" s="1"/>
  <c r="D4261" i="1"/>
  <c r="A4261" i="1" s="1"/>
  <c r="D4262" i="1"/>
  <c r="A4262" i="1" s="1"/>
  <c r="D4263" i="1"/>
  <c r="A4263" i="1" s="1"/>
  <c r="D4264" i="1"/>
  <c r="A4264" i="1" s="1"/>
  <c r="D4265" i="1"/>
  <c r="A4265" i="1" s="1"/>
  <c r="D4266" i="1"/>
  <c r="A4266" i="1" s="1"/>
  <c r="D4267" i="1"/>
  <c r="A4267" i="1" s="1"/>
  <c r="D4268" i="1"/>
  <c r="A4268" i="1" s="1"/>
  <c r="D4269" i="1"/>
  <c r="A4269" i="1" s="1"/>
  <c r="D4270" i="1"/>
  <c r="A4270" i="1" s="1"/>
  <c r="D4271" i="1"/>
  <c r="A4271" i="1" s="1"/>
  <c r="D4272" i="1"/>
  <c r="A4272" i="1" s="1"/>
  <c r="D4273" i="1"/>
  <c r="A4273" i="1" s="1"/>
  <c r="D4274" i="1"/>
  <c r="A4274" i="1" s="1"/>
  <c r="D4275" i="1"/>
  <c r="A4275" i="1" s="1"/>
  <c r="D4276" i="1"/>
  <c r="A4276" i="1" s="1"/>
  <c r="D4277" i="1"/>
  <c r="A4277" i="1" s="1"/>
  <c r="D4278" i="1"/>
  <c r="A4278" i="1" s="1"/>
  <c r="D4279" i="1"/>
  <c r="A4279" i="1" s="1"/>
  <c r="D4280" i="1"/>
  <c r="A4280" i="1" s="1"/>
  <c r="D4281" i="1"/>
  <c r="A4281" i="1" s="1"/>
  <c r="D4282" i="1"/>
  <c r="A4282" i="1" s="1"/>
  <c r="D4283" i="1"/>
  <c r="A4283" i="1" s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A4289" i="1" s="1"/>
  <c r="D4290" i="1"/>
  <c r="A4290" i="1" s="1"/>
  <c r="D4291" i="1"/>
  <c r="A4291" i="1" s="1"/>
  <c r="D4292" i="1"/>
  <c r="A4292" i="1" s="1"/>
  <c r="D4293" i="1"/>
  <c r="A4293" i="1" s="1"/>
  <c r="D4294" i="1"/>
  <c r="A4294" i="1" s="1"/>
  <c r="D4295" i="1"/>
  <c r="A4295" i="1" s="1"/>
  <c r="D4296" i="1"/>
  <c r="A4296" i="1" s="1"/>
  <c r="D4297" i="1"/>
  <c r="A4297" i="1" s="1"/>
  <c r="D4298" i="1"/>
  <c r="A4298" i="1" s="1"/>
  <c r="D4299" i="1"/>
  <c r="A4299" i="1" s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A4305" i="1" s="1"/>
  <c r="D4306" i="1"/>
  <c r="A4306" i="1" s="1"/>
  <c r="D4307" i="1"/>
  <c r="A4307" i="1" s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A4313" i="1" s="1"/>
  <c r="D4314" i="1"/>
  <c r="A4314" i="1" s="1"/>
  <c r="D4315" i="1"/>
  <c r="A4315" i="1" s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A4323" i="1" s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A4331" i="1" s="1"/>
  <c r="D4332" i="1"/>
  <c r="A4332" i="1" s="1"/>
  <c r="D4333" i="1"/>
  <c r="A4333" i="1" s="1"/>
  <c r="D4334" i="1"/>
  <c r="A4334" i="1" s="1"/>
  <c r="D4335" i="1"/>
  <c r="A4335" i="1" s="1"/>
  <c r="D4336" i="1"/>
  <c r="A4336" i="1" s="1"/>
  <c r="D4337" i="1"/>
  <c r="A4337" i="1" s="1"/>
  <c r="D4338" i="1"/>
  <c r="A4338" i="1" s="1"/>
  <c r="D4339" i="1"/>
  <c r="A4339" i="1" s="1"/>
  <c r="D4340" i="1"/>
  <c r="A4340" i="1" s="1"/>
  <c r="D4341" i="1"/>
  <c r="A4341" i="1" s="1"/>
  <c r="D4342" i="1"/>
  <c r="A4342" i="1" s="1"/>
  <c r="D4343" i="1"/>
  <c r="A4343" i="1" s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A4350" i="1" s="1"/>
  <c r="D4351" i="1"/>
  <c r="A4351" i="1" s="1"/>
  <c r="D4352" i="1"/>
  <c r="A4352" i="1" s="1"/>
  <c r="D4353" i="1"/>
  <c r="A4353" i="1" s="1"/>
  <c r="D4354" i="1"/>
  <c r="A4354" i="1" s="1"/>
  <c r="D4355" i="1"/>
  <c r="A4355" i="1" s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A4364" i="1" s="1"/>
  <c r="D4365" i="1"/>
  <c r="A4365" i="1" s="1"/>
  <c r="D4366" i="1"/>
  <c r="A4366" i="1" s="1"/>
  <c r="D4367" i="1"/>
  <c r="A4367" i="1" s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A4379" i="1" s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A4387" i="1" s="1"/>
  <c r="D4388" i="1"/>
  <c r="A4388" i="1" s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A4395" i="1" s="1"/>
  <c r="D4396" i="1"/>
  <c r="A4396" i="1" s="1"/>
  <c r="D4397" i="1"/>
  <c r="A4397" i="1" s="1"/>
  <c r="D4398" i="1"/>
  <c r="A4398" i="1" s="1"/>
  <c r="D4399" i="1"/>
  <c r="A4399" i="1" s="1"/>
  <c r="D4400" i="1"/>
  <c r="A4400" i="1" s="1"/>
  <c r="D4401" i="1"/>
  <c r="A4401" i="1" s="1"/>
  <c r="D4402" i="1"/>
  <c r="A4402" i="1" s="1"/>
  <c r="D4403" i="1"/>
  <c r="A4403" i="1" s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A4411" i="1" s="1"/>
  <c r="D4412" i="1"/>
  <c r="A4412" i="1" s="1"/>
  <c r="D4413" i="1"/>
  <c r="A4413" i="1" s="1"/>
  <c r="D4414" i="1"/>
  <c r="A4414" i="1" s="1"/>
  <c r="D4415" i="1"/>
  <c r="A4415" i="1" s="1"/>
  <c r="D4416" i="1"/>
  <c r="A4416" i="1" s="1"/>
  <c r="D4417" i="1"/>
  <c r="A4417" i="1" s="1"/>
  <c r="D4418" i="1"/>
  <c r="A4418" i="1" s="1"/>
  <c r="D4419" i="1"/>
  <c r="A4419" i="1" s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A4427" i="1" s="1"/>
  <c r="D4428" i="1"/>
  <c r="A4428" i="1" s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A4439" i="1" s="1"/>
  <c r="D4440" i="1"/>
  <c r="A4440" i="1" s="1"/>
  <c r="D4441" i="1"/>
  <c r="A4441" i="1" s="1"/>
  <c r="D4442" i="1"/>
  <c r="A4442" i="1" s="1"/>
  <c r="D4443" i="1"/>
  <c r="A4443" i="1" s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A4455" i="1" s="1"/>
  <c r="D4456" i="1"/>
  <c r="A4456" i="1" s="1"/>
  <c r="D4457" i="1"/>
  <c r="A4457" i="1" s="1"/>
  <c r="D4458" i="1"/>
  <c r="A4458" i="1" s="1"/>
  <c r="D4459" i="1"/>
  <c r="A4459" i="1" s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A4471" i="1" s="1"/>
  <c r="D4472" i="1"/>
  <c r="A4472" i="1" s="1"/>
  <c r="D4473" i="1"/>
  <c r="A4473" i="1" s="1"/>
  <c r="D4474" i="1"/>
  <c r="A4474" i="1" s="1"/>
  <c r="D4475" i="1"/>
  <c r="A4475" i="1" s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A4491" i="1" s="1"/>
  <c r="D4492" i="1"/>
  <c r="A4492" i="1" s="1"/>
  <c r="D4493" i="1"/>
  <c r="A4493" i="1" s="1"/>
  <c r="D4494" i="1"/>
  <c r="A4494" i="1" s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A4502" i="1" s="1"/>
  <c r="D4503" i="1"/>
  <c r="A4503" i="1" s="1"/>
  <c r="D4504" i="1"/>
  <c r="A4504" i="1" s="1"/>
  <c r="D4505" i="1"/>
  <c r="A4505" i="1" s="1"/>
  <c r="D4506" i="1"/>
  <c r="A4506" i="1" s="1"/>
  <c r="D4507" i="1"/>
  <c r="A4507" i="1" s="1"/>
  <c r="D4508" i="1"/>
  <c r="A4508" i="1" s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A4515" i="1" s="1"/>
  <c r="D4516" i="1"/>
  <c r="A4516" i="1" s="1"/>
  <c r="D4517" i="1"/>
  <c r="A4517" i="1" s="1"/>
  <c r="D4518" i="1"/>
  <c r="A4518" i="1" s="1"/>
  <c r="D4519" i="1"/>
  <c r="A4519" i="1" s="1"/>
  <c r="D4520" i="1"/>
  <c r="A4520" i="1" s="1"/>
  <c r="D4521" i="1"/>
  <c r="A4521" i="1" s="1"/>
  <c r="D4522" i="1"/>
  <c r="A4522" i="1" s="1"/>
  <c r="D4523" i="1"/>
  <c r="A4523" i="1" s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A4531" i="1" s="1"/>
  <c r="D4532" i="1"/>
  <c r="A4532" i="1" s="1"/>
  <c r="D4533" i="1"/>
  <c r="A4533" i="1" s="1"/>
  <c r="D4534" i="1"/>
  <c r="A4534" i="1" s="1"/>
  <c r="D4535" i="1"/>
  <c r="A4535" i="1" s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A4547" i="1" s="1"/>
  <c r="D4548" i="1"/>
  <c r="A4548" i="1" s="1"/>
  <c r="D4549" i="1"/>
  <c r="A4549" i="1" s="1"/>
  <c r="D4550" i="1"/>
  <c r="A4550" i="1" s="1"/>
  <c r="D4551" i="1"/>
  <c r="A4551" i="1" s="1"/>
  <c r="D4552" i="1"/>
  <c r="A4552" i="1" s="1"/>
  <c r="D4553" i="1"/>
  <c r="A4553" i="1" s="1"/>
  <c r="D4554" i="1"/>
  <c r="A4554" i="1" s="1"/>
  <c r="D4555" i="1"/>
  <c r="A4555" i="1" s="1"/>
  <c r="D4556" i="1"/>
  <c r="A4556" i="1" s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A4563" i="1" s="1"/>
  <c r="D4564" i="1"/>
  <c r="A4564" i="1" s="1"/>
  <c r="D4565" i="1"/>
  <c r="A4565" i="1" s="1"/>
  <c r="D4566" i="1"/>
  <c r="A4566" i="1" s="1"/>
  <c r="D4567" i="1"/>
  <c r="A4567" i="1" s="1"/>
  <c r="D4568" i="1"/>
  <c r="A4568" i="1" s="1"/>
  <c r="D4569" i="1"/>
  <c r="A4569" i="1" s="1"/>
  <c r="D4570" i="1"/>
  <c r="A4570" i="1" s="1"/>
  <c r="D4571" i="1"/>
  <c r="A4571" i="1" s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A4579" i="1" s="1"/>
  <c r="D4580" i="1"/>
  <c r="A4580" i="1" s="1"/>
  <c r="D4581" i="1"/>
  <c r="A4581" i="1" s="1"/>
  <c r="D4582" i="1"/>
  <c r="A4582" i="1" s="1"/>
  <c r="D4583" i="1"/>
  <c r="A4583" i="1" s="1"/>
  <c r="D4584" i="1"/>
  <c r="A4584" i="1" s="1"/>
  <c r="D4585" i="1"/>
  <c r="A4585" i="1" s="1"/>
  <c r="D4586" i="1"/>
  <c r="A4586" i="1" s="1"/>
  <c r="D4587" i="1"/>
  <c r="A4587" i="1" s="1"/>
  <c r="D4588" i="1"/>
  <c r="A4588" i="1" s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A4595" i="1" s="1"/>
  <c r="D4596" i="1"/>
  <c r="A4596" i="1" s="1"/>
  <c r="D4597" i="1"/>
  <c r="A4597" i="1" s="1"/>
  <c r="D4598" i="1"/>
  <c r="A4598" i="1" s="1"/>
  <c r="D4599" i="1"/>
  <c r="A4599" i="1" s="1"/>
  <c r="D4600" i="1"/>
  <c r="A4600" i="1" s="1"/>
  <c r="D4601" i="1"/>
  <c r="A4601" i="1" s="1"/>
  <c r="D4602" i="1"/>
  <c r="A4602" i="1" s="1"/>
  <c r="D4603" i="1"/>
  <c r="A4603" i="1" s="1"/>
  <c r="D4604" i="1"/>
  <c r="A4604" i="1" s="1"/>
  <c r="D4605" i="1"/>
  <c r="A4605" i="1" s="1"/>
  <c r="D4606" i="1"/>
  <c r="A4606" i="1" s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A4615" i="1" s="1"/>
  <c r="D4616" i="1"/>
  <c r="A4616" i="1" s="1"/>
  <c r="D4617" i="1"/>
  <c r="A4617" i="1" s="1"/>
  <c r="D4618" i="1"/>
  <c r="A4618" i="1" s="1"/>
  <c r="D4619" i="1"/>
  <c r="A4619" i="1" s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A4627" i="1" s="1"/>
  <c r="D4628" i="1"/>
  <c r="A4628" i="1" s="1"/>
  <c r="D4629" i="1"/>
  <c r="A4629" i="1" s="1"/>
  <c r="D4630" i="1"/>
  <c r="A4630" i="1" s="1"/>
  <c r="D4631" i="1"/>
  <c r="A4631" i="1" s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A4643" i="1" s="1"/>
  <c r="D4644" i="1"/>
  <c r="A4644" i="1" s="1"/>
  <c r="D4645" i="1"/>
  <c r="A4645" i="1" s="1"/>
  <c r="D4646" i="1"/>
  <c r="A4646" i="1" s="1"/>
  <c r="D4647" i="1"/>
  <c r="A4647" i="1" s="1"/>
  <c r="D4648" i="1"/>
  <c r="A4648" i="1" s="1"/>
  <c r="D4649" i="1"/>
  <c r="A4649" i="1" s="1"/>
  <c r="D4650" i="1"/>
  <c r="A4650" i="1" s="1"/>
  <c r="D4651" i="1"/>
  <c r="A4651" i="1" s="1"/>
  <c r="D4652" i="1"/>
  <c r="A4652" i="1" s="1"/>
  <c r="D4653" i="1"/>
  <c r="A4653" i="1" s="1"/>
  <c r="D4654" i="1"/>
  <c r="A4654" i="1" s="1"/>
  <c r="D4655" i="1"/>
  <c r="A4655" i="1" s="1"/>
  <c r="D4656" i="1"/>
  <c r="A4656" i="1" s="1"/>
  <c r="D4657" i="1"/>
  <c r="A4657" i="1" s="1"/>
  <c r="D4658" i="1"/>
  <c r="A4658" i="1" s="1"/>
  <c r="D4659" i="1"/>
  <c r="A4659" i="1" s="1"/>
  <c r="D4660" i="1"/>
  <c r="A4660" i="1" s="1"/>
  <c r="D4661" i="1"/>
  <c r="A4661" i="1" s="1"/>
  <c r="D4662" i="1"/>
  <c r="A4662" i="1" s="1"/>
  <c r="D4663" i="1"/>
  <c r="A4663" i="1" s="1"/>
  <c r="D4664" i="1"/>
  <c r="A4664" i="1" s="1"/>
  <c r="D4665" i="1"/>
  <c r="A4665" i="1" s="1"/>
  <c r="D4666" i="1"/>
  <c r="A4666" i="1" s="1"/>
  <c r="D4667" i="1"/>
  <c r="A4667" i="1" s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A4675" i="1" s="1"/>
  <c r="D4676" i="1"/>
  <c r="A4676" i="1" s="1"/>
  <c r="D4677" i="1"/>
  <c r="A4677" i="1" s="1"/>
  <c r="D4678" i="1"/>
  <c r="A4678" i="1" s="1"/>
  <c r="D4679" i="1"/>
  <c r="A4679" i="1" s="1"/>
  <c r="D4680" i="1"/>
  <c r="A4680" i="1" s="1"/>
  <c r="D4681" i="1"/>
  <c r="A4681" i="1" s="1"/>
  <c r="D4682" i="1"/>
  <c r="A4682" i="1" s="1"/>
  <c r="D4683" i="1"/>
  <c r="A4683" i="1" s="1"/>
  <c r="D4684" i="1"/>
  <c r="A4684" i="1" s="1"/>
  <c r="D4685" i="1"/>
  <c r="A4685" i="1" s="1"/>
  <c r="D4686" i="1"/>
  <c r="A4686" i="1" s="1"/>
  <c r="D4687" i="1"/>
  <c r="A4687" i="1" s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A4699" i="1" s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A4707" i="1" s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A4715" i="1" s="1"/>
  <c r="D4716" i="1"/>
  <c r="A4716" i="1" s="1"/>
  <c r="D4717" i="1"/>
  <c r="A4717" i="1" s="1"/>
  <c r="D4718" i="1"/>
  <c r="A4718" i="1" s="1"/>
  <c r="D4719" i="1"/>
  <c r="A4719" i="1" s="1"/>
  <c r="D4720" i="1"/>
  <c r="A4720" i="1" s="1"/>
  <c r="D4721" i="1"/>
  <c r="A4721" i="1" s="1"/>
  <c r="D4722" i="1"/>
  <c r="A4722" i="1" s="1"/>
  <c r="D4723" i="1"/>
  <c r="A4723" i="1" s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A4729" i="1" s="1"/>
  <c r="D4730" i="1"/>
  <c r="A4730" i="1" s="1"/>
  <c r="D4731" i="1"/>
  <c r="A4731" i="1" s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A4739" i="1" s="1"/>
  <c r="D4740" i="1"/>
  <c r="A4740" i="1" s="1"/>
  <c r="D4741" i="1"/>
  <c r="A4741" i="1" s="1"/>
  <c r="D4742" i="1"/>
  <c r="A4742" i="1" s="1"/>
  <c r="D4743" i="1"/>
  <c r="A4743" i="1" s="1"/>
  <c r="D4744" i="1"/>
  <c r="A4744" i="1" s="1"/>
  <c r="D4745" i="1"/>
  <c r="A4745" i="1" s="1"/>
  <c r="D4746" i="1"/>
  <c r="A4746" i="1" s="1"/>
  <c r="D4747" i="1"/>
  <c r="A4747" i="1" s="1"/>
  <c r="D4748" i="1"/>
  <c r="A4748" i="1" s="1"/>
  <c r="D4749" i="1"/>
  <c r="A4749" i="1" s="1"/>
  <c r="D4750" i="1"/>
  <c r="A4750" i="1" s="1"/>
  <c r="D4751" i="1"/>
  <c r="A4751" i="1" s="1"/>
  <c r="D4752" i="1"/>
  <c r="A4752" i="1" s="1"/>
  <c r="D4753" i="1"/>
  <c r="A4753" i="1" s="1"/>
  <c r="D4754" i="1"/>
  <c r="A4754" i="1" s="1"/>
  <c r="D4755" i="1"/>
  <c r="A4755" i="1" s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A4763" i="1" s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A4771" i="1" s="1"/>
  <c r="D4772" i="1"/>
  <c r="A4772" i="1" s="1"/>
  <c r="D4773" i="1"/>
  <c r="A4773" i="1" s="1"/>
  <c r="D4774" i="1"/>
  <c r="A4774" i="1" s="1"/>
  <c r="D4775" i="1"/>
  <c r="A4775" i="1" s="1"/>
  <c r="D4776" i="1"/>
  <c r="A4776" i="1" s="1"/>
  <c r="D4777" i="1"/>
  <c r="A4777" i="1" s="1"/>
  <c r="D4778" i="1"/>
  <c r="A4778" i="1" s="1"/>
  <c r="D4779" i="1"/>
  <c r="A4779" i="1" s="1"/>
  <c r="D4780" i="1"/>
  <c r="A4780" i="1" s="1"/>
  <c r="D4781" i="1"/>
  <c r="A4781" i="1" s="1"/>
  <c r="D4782" i="1"/>
  <c r="A4782" i="1" s="1"/>
  <c r="D4783" i="1"/>
  <c r="A4783" i="1" s="1"/>
  <c r="D4784" i="1"/>
  <c r="A4784" i="1" s="1"/>
  <c r="D4785" i="1"/>
  <c r="A4785" i="1" s="1"/>
  <c r="D4786" i="1"/>
  <c r="A4786" i="1" s="1"/>
  <c r="D4787" i="1"/>
  <c r="A4787" i="1" s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A4795" i="1" s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A4803" i="1" s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A4811" i="1" s="1"/>
  <c r="D4812" i="1"/>
  <c r="A4812" i="1" s="1"/>
  <c r="D4813" i="1"/>
  <c r="A4813" i="1" s="1"/>
  <c r="D4814" i="1"/>
  <c r="A4814" i="1" s="1"/>
  <c r="D4815" i="1"/>
  <c r="A4815" i="1" s="1"/>
  <c r="D4816" i="1"/>
  <c r="A4816" i="1" s="1"/>
  <c r="D4817" i="1"/>
  <c r="A4817" i="1" s="1"/>
  <c r="D4818" i="1"/>
  <c r="A4818" i="1" s="1"/>
  <c r="D4819" i="1"/>
  <c r="A4819" i="1" s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A4827" i="1" s="1"/>
  <c r="D4828" i="1"/>
  <c r="A4828" i="1" s="1"/>
  <c r="D4829" i="1"/>
  <c r="A4829" i="1" s="1"/>
  <c r="D4830" i="1"/>
  <c r="A4830" i="1" s="1"/>
  <c r="D4831" i="1"/>
  <c r="A4831" i="1" s="1"/>
  <c r="D4832" i="1"/>
  <c r="A4832" i="1" s="1"/>
  <c r="D4833" i="1"/>
  <c r="A4833" i="1" s="1"/>
  <c r="D4834" i="1"/>
  <c r="A4834" i="1" s="1"/>
  <c r="D4835" i="1"/>
  <c r="A4835" i="1" s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A4843" i="1" s="1"/>
  <c r="D4844" i="1"/>
  <c r="A4844" i="1" s="1"/>
  <c r="D4845" i="1"/>
  <c r="A4845" i="1" s="1"/>
  <c r="D4846" i="1"/>
  <c r="A4846" i="1" s="1"/>
  <c r="D4847" i="1"/>
  <c r="A4847" i="1" s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A4855" i="1" s="1"/>
  <c r="D4856" i="1"/>
  <c r="A4856" i="1" s="1"/>
  <c r="D4857" i="1"/>
  <c r="A4857" i="1" s="1"/>
  <c r="D4858" i="1"/>
  <c r="A4858" i="1" s="1"/>
  <c r="D4859" i="1"/>
  <c r="A4859" i="1" s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A4865" i="1" s="1"/>
  <c r="D4866" i="1"/>
  <c r="A4866" i="1" s="1"/>
  <c r="D4867" i="1"/>
  <c r="A4867" i="1" s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A4875" i="1" s="1"/>
  <c r="D4876" i="1"/>
  <c r="A4876" i="1" s="1"/>
  <c r="D4877" i="1"/>
  <c r="A4877" i="1" s="1"/>
  <c r="D4878" i="1"/>
  <c r="A4878" i="1" s="1"/>
  <c r="D4879" i="1"/>
  <c r="A4879" i="1" s="1"/>
  <c r="D4880" i="1"/>
  <c r="A4880" i="1" s="1"/>
  <c r="D4881" i="1"/>
  <c r="A4881" i="1" s="1"/>
  <c r="D4882" i="1"/>
  <c r="A4882" i="1" s="1"/>
  <c r="D4883" i="1"/>
  <c r="A4883" i="1" s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A4891" i="1" s="1"/>
  <c r="D4892" i="1"/>
  <c r="A4892" i="1" s="1"/>
  <c r="D4893" i="1"/>
  <c r="A4893" i="1" s="1"/>
  <c r="D4894" i="1"/>
  <c r="A4894" i="1" s="1"/>
  <c r="D4895" i="1"/>
  <c r="A4895" i="1" s="1"/>
  <c r="D4896" i="1"/>
  <c r="A4896" i="1" s="1"/>
  <c r="D4897" i="1"/>
  <c r="A4897" i="1" s="1"/>
  <c r="D4898" i="1"/>
  <c r="A4898" i="1" s="1"/>
  <c r="D4899" i="1"/>
  <c r="A4899" i="1" s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A4907" i="1" s="1"/>
  <c r="D4908" i="1"/>
  <c r="A4908" i="1" s="1"/>
  <c r="D4909" i="1"/>
  <c r="A4909" i="1" s="1"/>
  <c r="D4910" i="1"/>
  <c r="A4910" i="1" s="1"/>
  <c r="D4911" i="1"/>
  <c r="A4911" i="1" s="1"/>
  <c r="D4912" i="1"/>
  <c r="A4912" i="1" s="1"/>
  <c r="D4913" i="1"/>
  <c r="A4913" i="1" s="1"/>
  <c r="D4914" i="1"/>
  <c r="A4914" i="1" s="1"/>
  <c r="D4915" i="1"/>
  <c r="A4915" i="1" s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A4923" i="1" s="1"/>
  <c r="D4924" i="1"/>
  <c r="A4924" i="1" s="1"/>
  <c r="D4925" i="1"/>
  <c r="A4925" i="1" s="1"/>
  <c r="D4926" i="1"/>
  <c r="A4926" i="1" s="1"/>
  <c r="D4927" i="1"/>
  <c r="A4927" i="1" s="1"/>
  <c r="D4928" i="1"/>
  <c r="A4928" i="1" s="1"/>
  <c r="D4929" i="1"/>
  <c r="A4929" i="1" s="1"/>
  <c r="D4930" i="1"/>
  <c r="A4930" i="1" s="1"/>
  <c r="D4931" i="1"/>
  <c r="A4931" i="1" s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A4939" i="1" s="1"/>
  <c r="D4940" i="1"/>
  <c r="A4940" i="1" s="1"/>
  <c r="D4941" i="1"/>
  <c r="A4941" i="1" s="1"/>
  <c r="D4942" i="1"/>
  <c r="A4942" i="1" s="1"/>
  <c r="D4943" i="1"/>
  <c r="A4943" i="1" s="1"/>
  <c r="D4944" i="1"/>
  <c r="A4944" i="1" s="1"/>
  <c r="D4945" i="1"/>
  <c r="A4945" i="1" s="1"/>
  <c r="D4946" i="1"/>
  <c r="A4946" i="1" s="1"/>
  <c r="D4947" i="1"/>
  <c r="A4947" i="1" s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A4956" i="1" s="1"/>
  <c r="D4957" i="1"/>
  <c r="A4957" i="1" s="1"/>
  <c r="D4958" i="1"/>
  <c r="A4958" i="1" s="1"/>
  <c r="D4959" i="1"/>
  <c r="A4959" i="1" s="1"/>
  <c r="D4960" i="1"/>
  <c r="A4960" i="1" s="1"/>
  <c r="D4961" i="1"/>
  <c r="A4961" i="1" s="1"/>
  <c r="D4962" i="1"/>
  <c r="A4962" i="1" s="1"/>
  <c r="D4963" i="1"/>
  <c r="A4963" i="1" s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A4971" i="1" s="1"/>
  <c r="D4972" i="1"/>
  <c r="A4972" i="1" s="1"/>
  <c r="D4973" i="1"/>
  <c r="A4973" i="1" s="1"/>
  <c r="D4974" i="1"/>
  <c r="A4974" i="1" s="1"/>
  <c r="D4975" i="1"/>
  <c r="A4975" i="1" s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A4987" i="1" s="1"/>
  <c r="D4988" i="1"/>
  <c r="A4988" i="1" s="1"/>
  <c r="D4989" i="1"/>
  <c r="A4989" i="1" s="1"/>
  <c r="D4990" i="1"/>
  <c r="A4990" i="1" s="1"/>
  <c r="D4991" i="1"/>
  <c r="A4991" i="1" s="1"/>
  <c r="D4992" i="1"/>
  <c r="A4992" i="1" s="1"/>
  <c r="D4993" i="1"/>
  <c r="A4993" i="1" s="1"/>
  <c r="D4994" i="1"/>
  <c r="A4994" i="1" s="1"/>
  <c r="D4995" i="1"/>
  <c r="A4995" i="1" s="1"/>
  <c r="D4996" i="1"/>
  <c r="A4996" i="1" s="1"/>
  <c r="D4997" i="1"/>
  <c r="A4997" i="1" s="1"/>
  <c r="D4998" i="1"/>
  <c r="A4998" i="1" s="1"/>
  <c r="I4002" i="1"/>
  <c r="E4002" i="1" s="1"/>
  <c r="I4003" i="1"/>
  <c r="E4003" i="1" s="1"/>
  <c r="I4004" i="1"/>
  <c r="E4004" i="1" s="1"/>
  <c r="I4005" i="1"/>
  <c r="I4006" i="1"/>
  <c r="I4007" i="1"/>
  <c r="I4008" i="1"/>
  <c r="I4009" i="1"/>
  <c r="E4009" i="1" s="1"/>
  <c r="I4010" i="1"/>
  <c r="E4010" i="1" s="1"/>
  <c r="I4011" i="1"/>
  <c r="E4011" i="1" s="1"/>
  <c r="I4012" i="1"/>
  <c r="E4012" i="1" s="1"/>
  <c r="I4013" i="1"/>
  <c r="E4013" i="1" s="1"/>
  <c r="I4014" i="1"/>
  <c r="E4014" i="1" s="1"/>
  <c r="I4015" i="1"/>
  <c r="E4015" i="1" s="1"/>
  <c r="I4016" i="1"/>
  <c r="E4016" i="1" s="1"/>
  <c r="I4017" i="1"/>
  <c r="E4017" i="1" s="1"/>
  <c r="I4018" i="1"/>
  <c r="E4018" i="1" s="1"/>
  <c r="I4019" i="1"/>
  <c r="E4019" i="1" s="1"/>
  <c r="I4020" i="1"/>
  <c r="E4020" i="1" s="1"/>
  <c r="I4021" i="1"/>
  <c r="E4021" i="1" s="1"/>
  <c r="I4022" i="1"/>
  <c r="E4022" i="1" s="1"/>
  <c r="I4023" i="1"/>
  <c r="E4023" i="1" s="1"/>
  <c r="I4024" i="1"/>
  <c r="E4024" i="1" s="1"/>
  <c r="I4025" i="1"/>
  <c r="E4025" i="1" s="1"/>
  <c r="I4026" i="1"/>
  <c r="E4026" i="1" s="1"/>
  <c r="I4027" i="1"/>
  <c r="E4027" i="1" s="1"/>
  <c r="I4028" i="1"/>
  <c r="E4028" i="1" s="1"/>
  <c r="I4029" i="1"/>
  <c r="E4029" i="1" s="1"/>
  <c r="I4030" i="1"/>
  <c r="E4030" i="1" s="1"/>
  <c r="I4031" i="1"/>
  <c r="E4031" i="1" s="1"/>
  <c r="I4032" i="1"/>
  <c r="E4032" i="1" s="1"/>
  <c r="I4033" i="1"/>
  <c r="E4033" i="1" s="1"/>
  <c r="I4034" i="1"/>
  <c r="E4034" i="1" s="1"/>
  <c r="I4035" i="1"/>
  <c r="E4035" i="1" s="1"/>
  <c r="I4036" i="1"/>
  <c r="E4036" i="1" s="1"/>
  <c r="I4037" i="1"/>
  <c r="E4037" i="1" s="1"/>
  <c r="I4038" i="1"/>
  <c r="E4038" i="1" s="1"/>
  <c r="I4039" i="1"/>
  <c r="E4039" i="1" s="1"/>
  <c r="I4040" i="1"/>
  <c r="E4040" i="1" s="1"/>
  <c r="I4041" i="1"/>
  <c r="E4041" i="1" s="1"/>
  <c r="I4042" i="1"/>
  <c r="E4042" i="1" s="1"/>
  <c r="I4043" i="1"/>
  <c r="E4043" i="1" s="1"/>
  <c r="I4044" i="1"/>
  <c r="E4044" i="1" s="1"/>
  <c r="I4045" i="1"/>
  <c r="E4045" i="1" s="1"/>
  <c r="I4046" i="1"/>
  <c r="E4046" i="1" s="1"/>
  <c r="I4047" i="1"/>
  <c r="E4047" i="1" s="1"/>
  <c r="I4048" i="1"/>
  <c r="E4048" i="1" s="1"/>
  <c r="I4049" i="1"/>
  <c r="E4049" i="1" s="1"/>
  <c r="I4050" i="1"/>
  <c r="E4050" i="1" s="1"/>
  <c r="I4051" i="1"/>
  <c r="E4051" i="1" s="1"/>
  <c r="I4052" i="1"/>
  <c r="E4052" i="1" s="1"/>
  <c r="I4053" i="1"/>
  <c r="E4053" i="1" s="1"/>
  <c r="I4054" i="1"/>
  <c r="E4054" i="1" s="1"/>
  <c r="I4055" i="1"/>
  <c r="E4055" i="1" s="1"/>
  <c r="I4056" i="1"/>
  <c r="E4056" i="1" s="1"/>
  <c r="I4057" i="1"/>
  <c r="E4057" i="1" s="1"/>
  <c r="I4058" i="1"/>
  <c r="E4058" i="1" s="1"/>
  <c r="I4059" i="1"/>
  <c r="E4059" i="1" s="1"/>
  <c r="I4060" i="1"/>
  <c r="E4060" i="1" s="1"/>
  <c r="I4061" i="1"/>
  <c r="E4061" i="1" s="1"/>
  <c r="I4062" i="1"/>
  <c r="E4062" i="1" s="1"/>
  <c r="I4063" i="1"/>
  <c r="E4063" i="1" s="1"/>
  <c r="I4064" i="1"/>
  <c r="E4064" i="1" s="1"/>
  <c r="I4065" i="1"/>
  <c r="E4065" i="1" s="1"/>
  <c r="I4066" i="1"/>
  <c r="E4066" i="1" s="1"/>
  <c r="I4067" i="1"/>
  <c r="E4067" i="1" s="1"/>
  <c r="I4068" i="1"/>
  <c r="E4068" i="1" s="1"/>
  <c r="I4069" i="1"/>
  <c r="E4069" i="1" s="1"/>
  <c r="I4070" i="1"/>
  <c r="E4070" i="1" s="1"/>
  <c r="I4071" i="1"/>
  <c r="E4071" i="1" s="1"/>
  <c r="I4072" i="1"/>
  <c r="E4072" i="1" s="1"/>
  <c r="I4073" i="1"/>
  <c r="E4073" i="1" s="1"/>
  <c r="I4074" i="1"/>
  <c r="E4074" i="1" s="1"/>
  <c r="I4075" i="1"/>
  <c r="E4075" i="1" s="1"/>
  <c r="I4076" i="1"/>
  <c r="E4076" i="1" s="1"/>
  <c r="I4077" i="1"/>
  <c r="E4077" i="1" s="1"/>
  <c r="I4078" i="1"/>
  <c r="E4078" i="1" s="1"/>
  <c r="I4079" i="1"/>
  <c r="E4079" i="1" s="1"/>
  <c r="I4080" i="1"/>
  <c r="E4080" i="1" s="1"/>
  <c r="I4081" i="1"/>
  <c r="E4081" i="1" s="1"/>
  <c r="I4082" i="1"/>
  <c r="E4082" i="1" s="1"/>
  <c r="I4083" i="1"/>
  <c r="E4083" i="1" s="1"/>
  <c r="I4084" i="1"/>
  <c r="E4084" i="1" s="1"/>
  <c r="I4085" i="1"/>
  <c r="E4085" i="1" s="1"/>
  <c r="I4086" i="1"/>
  <c r="E4086" i="1" s="1"/>
  <c r="I4087" i="1"/>
  <c r="E4087" i="1" s="1"/>
  <c r="I4088" i="1"/>
  <c r="E4088" i="1" s="1"/>
  <c r="I4089" i="1"/>
  <c r="E4089" i="1" s="1"/>
  <c r="I4090" i="1"/>
  <c r="E4090" i="1" s="1"/>
  <c r="I4091" i="1"/>
  <c r="E4091" i="1" s="1"/>
  <c r="I4092" i="1"/>
  <c r="E4092" i="1" s="1"/>
  <c r="I4093" i="1"/>
  <c r="E4093" i="1" s="1"/>
  <c r="I4094" i="1"/>
  <c r="E4094" i="1" s="1"/>
  <c r="I4095" i="1"/>
  <c r="E4095" i="1" s="1"/>
  <c r="I4096" i="1"/>
  <c r="E4096" i="1" s="1"/>
  <c r="I4097" i="1"/>
  <c r="E4097" i="1" s="1"/>
  <c r="I4098" i="1"/>
  <c r="E4098" i="1" s="1"/>
  <c r="I4099" i="1"/>
  <c r="E4099" i="1" s="1"/>
  <c r="I4100" i="1"/>
  <c r="E4100" i="1" s="1"/>
  <c r="I4101" i="1"/>
  <c r="E4101" i="1" s="1"/>
  <c r="I4102" i="1"/>
  <c r="E4102" i="1" s="1"/>
  <c r="I4103" i="1"/>
  <c r="E4103" i="1" s="1"/>
  <c r="I4104" i="1"/>
  <c r="E4104" i="1" s="1"/>
  <c r="I4105" i="1"/>
  <c r="E4105" i="1" s="1"/>
  <c r="I4106" i="1"/>
  <c r="E4106" i="1" s="1"/>
  <c r="I4107" i="1"/>
  <c r="E4107" i="1" s="1"/>
  <c r="I4108" i="1"/>
  <c r="E4108" i="1" s="1"/>
  <c r="I4109" i="1"/>
  <c r="E4109" i="1" s="1"/>
  <c r="I4110" i="1"/>
  <c r="E4110" i="1" s="1"/>
  <c r="I4111" i="1"/>
  <c r="E4111" i="1" s="1"/>
  <c r="I4112" i="1"/>
  <c r="E4112" i="1" s="1"/>
  <c r="I4113" i="1"/>
  <c r="E4113" i="1" s="1"/>
  <c r="I4114" i="1"/>
  <c r="E4114" i="1" s="1"/>
  <c r="I4115" i="1"/>
  <c r="E4115" i="1" s="1"/>
  <c r="I4116" i="1"/>
  <c r="E4116" i="1" s="1"/>
  <c r="I4117" i="1"/>
  <c r="E4117" i="1" s="1"/>
  <c r="I4118" i="1"/>
  <c r="E4118" i="1" s="1"/>
  <c r="I4119" i="1"/>
  <c r="E4119" i="1" s="1"/>
  <c r="I4120" i="1"/>
  <c r="E4120" i="1" s="1"/>
  <c r="I4121" i="1"/>
  <c r="E4121" i="1" s="1"/>
  <c r="I4122" i="1"/>
  <c r="E4122" i="1" s="1"/>
  <c r="I4123" i="1"/>
  <c r="E4123" i="1" s="1"/>
  <c r="I4124" i="1"/>
  <c r="E4124" i="1" s="1"/>
  <c r="I4125" i="1"/>
  <c r="E4125" i="1" s="1"/>
  <c r="I4126" i="1"/>
  <c r="E4126" i="1" s="1"/>
  <c r="I4127" i="1"/>
  <c r="E4127" i="1" s="1"/>
  <c r="I4128" i="1"/>
  <c r="E4128" i="1" s="1"/>
  <c r="I4129" i="1"/>
  <c r="E4129" i="1" s="1"/>
  <c r="I4130" i="1"/>
  <c r="E4130" i="1" s="1"/>
  <c r="I4131" i="1"/>
  <c r="E4131" i="1" s="1"/>
  <c r="I4132" i="1"/>
  <c r="E4132" i="1" s="1"/>
  <c r="I4133" i="1"/>
  <c r="E4133" i="1" s="1"/>
  <c r="I4134" i="1"/>
  <c r="E4134" i="1" s="1"/>
  <c r="I4135" i="1"/>
  <c r="E4135" i="1" s="1"/>
  <c r="I4136" i="1"/>
  <c r="E4136" i="1" s="1"/>
  <c r="I4137" i="1"/>
  <c r="E4137" i="1" s="1"/>
  <c r="I4138" i="1"/>
  <c r="E4138" i="1" s="1"/>
  <c r="I4139" i="1"/>
  <c r="E4139" i="1" s="1"/>
  <c r="I4140" i="1"/>
  <c r="E4140" i="1" s="1"/>
  <c r="I4141" i="1"/>
  <c r="E4141" i="1" s="1"/>
  <c r="I4142" i="1"/>
  <c r="E4142" i="1" s="1"/>
  <c r="I4143" i="1"/>
  <c r="E4143" i="1" s="1"/>
  <c r="I4144" i="1"/>
  <c r="E4144" i="1" s="1"/>
  <c r="I4145" i="1"/>
  <c r="E4145" i="1" s="1"/>
  <c r="I4146" i="1"/>
  <c r="E4146" i="1" s="1"/>
  <c r="I4147" i="1"/>
  <c r="E4147" i="1" s="1"/>
  <c r="I4148" i="1"/>
  <c r="E4148" i="1" s="1"/>
  <c r="I4149" i="1"/>
  <c r="E4149" i="1" s="1"/>
  <c r="I4150" i="1"/>
  <c r="E4150" i="1" s="1"/>
  <c r="I4151" i="1"/>
  <c r="E4151" i="1" s="1"/>
  <c r="I4152" i="1"/>
  <c r="E4152" i="1" s="1"/>
  <c r="I4153" i="1"/>
  <c r="E4153" i="1" s="1"/>
  <c r="I4154" i="1"/>
  <c r="E4154" i="1" s="1"/>
  <c r="I4155" i="1"/>
  <c r="E4155" i="1" s="1"/>
  <c r="I4156" i="1"/>
  <c r="E4156" i="1" s="1"/>
  <c r="I4157" i="1"/>
  <c r="E4157" i="1" s="1"/>
  <c r="I4158" i="1"/>
  <c r="E4158" i="1" s="1"/>
  <c r="I4159" i="1"/>
  <c r="E4159" i="1" s="1"/>
  <c r="I4160" i="1"/>
  <c r="E4160" i="1" s="1"/>
  <c r="I4161" i="1"/>
  <c r="E4161" i="1" s="1"/>
  <c r="I4162" i="1"/>
  <c r="E4162" i="1" s="1"/>
  <c r="I4163" i="1"/>
  <c r="E4163" i="1" s="1"/>
  <c r="I4164" i="1"/>
  <c r="E4164" i="1" s="1"/>
  <c r="I4165" i="1"/>
  <c r="E4165" i="1" s="1"/>
  <c r="I4166" i="1"/>
  <c r="E4166" i="1" s="1"/>
  <c r="I4167" i="1"/>
  <c r="E4167" i="1" s="1"/>
  <c r="I4168" i="1"/>
  <c r="E4168" i="1" s="1"/>
  <c r="I4169" i="1"/>
  <c r="E4169" i="1" s="1"/>
  <c r="I4170" i="1"/>
  <c r="E4170" i="1" s="1"/>
  <c r="I4171" i="1"/>
  <c r="E4171" i="1" s="1"/>
  <c r="I4172" i="1"/>
  <c r="E4172" i="1" s="1"/>
  <c r="I4173" i="1"/>
  <c r="E4173" i="1" s="1"/>
  <c r="I4174" i="1"/>
  <c r="E4174" i="1" s="1"/>
  <c r="I4175" i="1"/>
  <c r="E4175" i="1" s="1"/>
  <c r="I4176" i="1"/>
  <c r="E4176" i="1" s="1"/>
  <c r="I4177" i="1"/>
  <c r="E4177" i="1" s="1"/>
  <c r="I4178" i="1"/>
  <c r="E4178" i="1" s="1"/>
  <c r="I4179" i="1"/>
  <c r="E4179" i="1" s="1"/>
  <c r="I4180" i="1"/>
  <c r="E4180" i="1" s="1"/>
  <c r="I4181" i="1"/>
  <c r="E4181" i="1" s="1"/>
  <c r="I4182" i="1"/>
  <c r="E4182" i="1" s="1"/>
  <c r="I4183" i="1"/>
  <c r="E4183" i="1" s="1"/>
  <c r="I4184" i="1"/>
  <c r="E4184" i="1" s="1"/>
  <c r="I4185" i="1"/>
  <c r="E4185" i="1" s="1"/>
  <c r="I4186" i="1"/>
  <c r="E4186" i="1" s="1"/>
  <c r="I4187" i="1"/>
  <c r="E4187" i="1" s="1"/>
  <c r="I4188" i="1"/>
  <c r="E4188" i="1" s="1"/>
  <c r="I4189" i="1"/>
  <c r="E4189" i="1" s="1"/>
  <c r="I4190" i="1"/>
  <c r="E4190" i="1" s="1"/>
  <c r="I4191" i="1"/>
  <c r="E4191" i="1" s="1"/>
  <c r="I4192" i="1"/>
  <c r="E4192" i="1" s="1"/>
  <c r="I4193" i="1"/>
  <c r="E4193" i="1" s="1"/>
  <c r="I4194" i="1"/>
  <c r="E4194" i="1" s="1"/>
  <c r="I4195" i="1"/>
  <c r="E4195" i="1" s="1"/>
  <c r="I4196" i="1"/>
  <c r="E4196" i="1" s="1"/>
  <c r="I4197" i="1"/>
  <c r="E4197" i="1" s="1"/>
  <c r="I4198" i="1"/>
  <c r="E4198" i="1" s="1"/>
  <c r="I4199" i="1"/>
  <c r="E4199" i="1" s="1"/>
  <c r="I4200" i="1"/>
  <c r="E4200" i="1" s="1"/>
  <c r="I4201" i="1"/>
  <c r="E4201" i="1" s="1"/>
  <c r="I4202" i="1"/>
  <c r="E4202" i="1" s="1"/>
  <c r="I4203" i="1"/>
  <c r="E4203" i="1" s="1"/>
  <c r="I4204" i="1"/>
  <c r="E4204" i="1" s="1"/>
  <c r="I4205" i="1"/>
  <c r="E4205" i="1" s="1"/>
  <c r="I4206" i="1"/>
  <c r="E4206" i="1" s="1"/>
  <c r="I4207" i="1"/>
  <c r="E4207" i="1" s="1"/>
  <c r="I4208" i="1"/>
  <c r="E4208" i="1" s="1"/>
  <c r="I4209" i="1"/>
  <c r="E4209" i="1" s="1"/>
  <c r="I4210" i="1"/>
  <c r="E4210" i="1" s="1"/>
  <c r="I4211" i="1"/>
  <c r="E4211" i="1" s="1"/>
  <c r="I4212" i="1"/>
  <c r="E4212" i="1" s="1"/>
  <c r="I4213" i="1"/>
  <c r="E4213" i="1" s="1"/>
  <c r="I4214" i="1"/>
  <c r="E4214" i="1" s="1"/>
  <c r="I4215" i="1"/>
  <c r="E4215" i="1" s="1"/>
  <c r="I4216" i="1"/>
  <c r="E4216" i="1" s="1"/>
  <c r="I4217" i="1"/>
  <c r="E4217" i="1" s="1"/>
  <c r="I4218" i="1"/>
  <c r="E4218" i="1" s="1"/>
  <c r="I4219" i="1"/>
  <c r="E4219" i="1" s="1"/>
  <c r="I4220" i="1"/>
  <c r="E4220" i="1" s="1"/>
  <c r="I4221" i="1"/>
  <c r="E4221" i="1" s="1"/>
  <c r="I4222" i="1"/>
  <c r="E4222" i="1" s="1"/>
  <c r="I4223" i="1"/>
  <c r="E4223" i="1" s="1"/>
  <c r="I4224" i="1"/>
  <c r="E4224" i="1" s="1"/>
  <c r="I4225" i="1"/>
  <c r="E4225" i="1" s="1"/>
  <c r="I4226" i="1"/>
  <c r="E4226" i="1" s="1"/>
  <c r="I4227" i="1"/>
  <c r="E4227" i="1" s="1"/>
  <c r="I4228" i="1"/>
  <c r="E4228" i="1" s="1"/>
  <c r="I4229" i="1"/>
  <c r="E4229" i="1" s="1"/>
  <c r="I4230" i="1"/>
  <c r="E4230" i="1" s="1"/>
  <c r="I4231" i="1"/>
  <c r="E4231" i="1" s="1"/>
  <c r="I4232" i="1"/>
  <c r="E4232" i="1" s="1"/>
  <c r="I4233" i="1"/>
  <c r="E4233" i="1" s="1"/>
  <c r="I4234" i="1"/>
  <c r="E4234" i="1" s="1"/>
  <c r="I4235" i="1"/>
  <c r="E4235" i="1" s="1"/>
  <c r="I4236" i="1"/>
  <c r="E4236" i="1" s="1"/>
  <c r="I4237" i="1"/>
  <c r="E4237" i="1" s="1"/>
  <c r="I4238" i="1"/>
  <c r="E4238" i="1" s="1"/>
  <c r="I4239" i="1"/>
  <c r="E4239" i="1" s="1"/>
  <c r="I4240" i="1"/>
  <c r="E4240" i="1" s="1"/>
  <c r="I4241" i="1"/>
  <c r="E4241" i="1" s="1"/>
  <c r="I4242" i="1"/>
  <c r="E4242" i="1" s="1"/>
  <c r="I4243" i="1"/>
  <c r="E4243" i="1" s="1"/>
  <c r="I4244" i="1"/>
  <c r="E4244" i="1" s="1"/>
  <c r="I4245" i="1"/>
  <c r="E4245" i="1" s="1"/>
  <c r="I4246" i="1"/>
  <c r="E4246" i="1" s="1"/>
  <c r="I4247" i="1"/>
  <c r="E4247" i="1" s="1"/>
  <c r="I4248" i="1"/>
  <c r="E4248" i="1" s="1"/>
  <c r="I4249" i="1"/>
  <c r="E4249" i="1" s="1"/>
  <c r="I4250" i="1"/>
  <c r="E4250" i="1" s="1"/>
  <c r="I4251" i="1"/>
  <c r="E4251" i="1" s="1"/>
  <c r="I4252" i="1"/>
  <c r="E4252" i="1" s="1"/>
  <c r="I4253" i="1"/>
  <c r="E4253" i="1" s="1"/>
  <c r="I4254" i="1"/>
  <c r="E4254" i="1" s="1"/>
  <c r="I4255" i="1"/>
  <c r="E4255" i="1" s="1"/>
  <c r="I4256" i="1"/>
  <c r="E4256" i="1" s="1"/>
  <c r="I4257" i="1"/>
  <c r="E4257" i="1" s="1"/>
  <c r="I4258" i="1"/>
  <c r="E4258" i="1" s="1"/>
  <c r="I4259" i="1"/>
  <c r="E4259" i="1" s="1"/>
  <c r="I4260" i="1"/>
  <c r="E4260" i="1" s="1"/>
  <c r="I4261" i="1"/>
  <c r="E4261" i="1" s="1"/>
  <c r="I4262" i="1"/>
  <c r="E4262" i="1" s="1"/>
  <c r="I4263" i="1"/>
  <c r="E4263" i="1" s="1"/>
  <c r="I4264" i="1"/>
  <c r="E4264" i="1" s="1"/>
  <c r="I4265" i="1"/>
  <c r="E4265" i="1" s="1"/>
  <c r="I4266" i="1"/>
  <c r="E4266" i="1" s="1"/>
  <c r="I4267" i="1"/>
  <c r="E4267" i="1" s="1"/>
  <c r="I4268" i="1"/>
  <c r="E4268" i="1" s="1"/>
  <c r="I4269" i="1"/>
  <c r="E4269" i="1" s="1"/>
  <c r="I4270" i="1"/>
  <c r="E4270" i="1" s="1"/>
  <c r="I4271" i="1"/>
  <c r="E4271" i="1" s="1"/>
  <c r="I4272" i="1"/>
  <c r="E4272" i="1" s="1"/>
  <c r="I4273" i="1"/>
  <c r="E4273" i="1" s="1"/>
  <c r="I4274" i="1"/>
  <c r="E4274" i="1" s="1"/>
  <c r="I4275" i="1"/>
  <c r="E4275" i="1" s="1"/>
  <c r="I4276" i="1"/>
  <c r="E4276" i="1" s="1"/>
  <c r="I4277" i="1"/>
  <c r="E4277" i="1" s="1"/>
  <c r="I4278" i="1"/>
  <c r="E4278" i="1" s="1"/>
  <c r="I4279" i="1"/>
  <c r="E4279" i="1" s="1"/>
  <c r="I4280" i="1"/>
  <c r="E4280" i="1" s="1"/>
  <c r="I4281" i="1"/>
  <c r="E4281" i="1" s="1"/>
  <c r="I4282" i="1"/>
  <c r="E4282" i="1" s="1"/>
  <c r="I4283" i="1"/>
  <c r="E4283" i="1" s="1"/>
  <c r="I4284" i="1"/>
  <c r="E4284" i="1" s="1"/>
  <c r="I4285" i="1"/>
  <c r="E4285" i="1" s="1"/>
  <c r="I4286" i="1"/>
  <c r="E4286" i="1" s="1"/>
  <c r="I4287" i="1"/>
  <c r="E4287" i="1" s="1"/>
  <c r="I4288" i="1"/>
  <c r="E4288" i="1" s="1"/>
  <c r="I4289" i="1"/>
  <c r="E4289" i="1" s="1"/>
  <c r="I4290" i="1"/>
  <c r="E4290" i="1" s="1"/>
  <c r="I4291" i="1"/>
  <c r="E4291" i="1" s="1"/>
  <c r="I4292" i="1"/>
  <c r="E4292" i="1" s="1"/>
  <c r="I4293" i="1"/>
  <c r="E4293" i="1" s="1"/>
  <c r="I4294" i="1"/>
  <c r="E4294" i="1" s="1"/>
  <c r="I4295" i="1"/>
  <c r="E4295" i="1" s="1"/>
  <c r="I4296" i="1"/>
  <c r="E4296" i="1" s="1"/>
  <c r="I4297" i="1"/>
  <c r="E4297" i="1" s="1"/>
  <c r="I4298" i="1"/>
  <c r="E4298" i="1" s="1"/>
  <c r="I4299" i="1"/>
  <c r="E4299" i="1" s="1"/>
  <c r="I4300" i="1"/>
  <c r="E4300" i="1" s="1"/>
  <c r="I4301" i="1"/>
  <c r="E4301" i="1" s="1"/>
  <c r="I4302" i="1"/>
  <c r="E4302" i="1" s="1"/>
  <c r="I4303" i="1"/>
  <c r="E4303" i="1" s="1"/>
  <c r="I4304" i="1"/>
  <c r="E4304" i="1" s="1"/>
  <c r="I4305" i="1"/>
  <c r="E4305" i="1" s="1"/>
  <c r="I4306" i="1"/>
  <c r="E4306" i="1" s="1"/>
  <c r="I4307" i="1"/>
  <c r="E4307" i="1" s="1"/>
  <c r="I4308" i="1"/>
  <c r="E4308" i="1" s="1"/>
  <c r="I4309" i="1"/>
  <c r="E4309" i="1" s="1"/>
  <c r="I4310" i="1"/>
  <c r="E4310" i="1" s="1"/>
  <c r="I4311" i="1"/>
  <c r="E4311" i="1" s="1"/>
  <c r="I4312" i="1"/>
  <c r="E4312" i="1" s="1"/>
  <c r="I4313" i="1"/>
  <c r="E4313" i="1" s="1"/>
  <c r="I4314" i="1"/>
  <c r="E4314" i="1" s="1"/>
  <c r="I4315" i="1"/>
  <c r="E4315" i="1" s="1"/>
  <c r="I4316" i="1"/>
  <c r="E4316" i="1" s="1"/>
  <c r="I4317" i="1"/>
  <c r="E4317" i="1" s="1"/>
  <c r="I4318" i="1"/>
  <c r="E4318" i="1" s="1"/>
  <c r="I4319" i="1"/>
  <c r="E4319" i="1" s="1"/>
  <c r="I4320" i="1"/>
  <c r="E4320" i="1" s="1"/>
  <c r="I4321" i="1"/>
  <c r="E4321" i="1" s="1"/>
  <c r="I4322" i="1"/>
  <c r="E4322" i="1" s="1"/>
  <c r="I4323" i="1"/>
  <c r="E4323" i="1" s="1"/>
  <c r="I4324" i="1"/>
  <c r="E4324" i="1" s="1"/>
  <c r="I4325" i="1"/>
  <c r="E4325" i="1" s="1"/>
  <c r="I4326" i="1"/>
  <c r="E4326" i="1" s="1"/>
  <c r="I4327" i="1"/>
  <c r="E4327" i="1" s="1"/>
  <c r="I4328" i="1"/>
  <c r="E4328" i="1" s="1"/>
  <c r="I4329" i="1"/>
  <c r="E4329" i="1" s="1"/>
  <c r="I4330" i="1"/>
  <c r="E4330" i="1" s="1"/>
  <c r="I4331" i="1"/>
  <c r="E4331" i="1" s="1"/>
  <c r="I4332" i="1"/>
  <c r="E4332" i="1" s="1"/>
  <c r="I4333" i="1"/>
  <c r="E4333" i="1" s="1"/>
  <c r="I4334" i="1"/>
  <c r="E4334" i="1" s="1"/>
  <c r="I4335" i="1"/>
  <c r="E4335" i="1" s="1"/>
  <c r="I4336" i="1"/>
  <c r="E4336" i="1" s="1"/>
  <c r="I4337" i="1"/>
  <c r="E4337" i="1" s="1"/>
  <c r="I4338" i="1"/>
  <c r="E4338" i="1" s="1"/>
  <c r="I4339" i="1"/>
  <c r="E4339" i="1" s="1"/>
  <c r="I4340" i="1"/>
  <c r="E4340" i="1" s="1"/>
  <c r="I4341" i="1"/>
  <c r="E4341" i="1" s="1"/>
  <c r="I4342" i="1"/>
  <c r="E4342" i="1" s="1"/>
  <c r="I4343" i="1"/>
  <c r="E4343" i="1" s="1"/>
  <c r="I4344" i="1"/>
  <c r="E4344" i="1" s="1"/>
  <c r="I4345" i="1"/>
  <c r="E4345" i="1" s="1"/>
  <c r="I4346" i="1"/>
  <c r="E4346" i="1" s="1"/>
  <c r="I4347" i="1"/>
  <c r="E4347" i="1" s="1"/>
  <c r="I4348" i="1"/>
  <c r="E4348" i="1" s="1"/>
  <c r="I4349" i="1"/>
  <c r="E4349" i="1" s="1"/>
  <c r="I4350" i="1"/>
  <c r="E4350" i="1" s="1"/>
  <c r="I4351" i="1"/>
  <c r="E4351" i="1" s="1"/>
  <c r="I4352" i="1"/>
  <c r="E4352" i="1" s="1"/>
  <c r="I4353" i="1"/>
  <c r="E4353" i="1" s="1"/>
  <c r="I4354" i="1"/>
  <c r="E4354" i="1" s="1"/>
  <c r="I4355" i="1"/>
  <c r="E4355" i="1" s="1"/>
  <c r="I4356" i="1"/>
  <c r="E4356" i="1" s="1"/>
  <c r="I4357" i="1"/>
  <c r="E4357" i="1" s="1"/>
  <c r="I4358" i="1"/>
  <c r="E4358" i="1" s="1"/>
  <c r="I4359" i="1"/>
  <c r="E4359" i="1" s="1"/>
  <c r="I4360" i="1"/>
  <c r="E4360" i="1" s="1"/>
  <c r="I4361" i="1"/>
  <c r="E4361" i="1" s="1"/>
  <c r="I4362" i="1"/>
  <c r="E4362" i="1" s="1"/>
  <c r="I4363" i="1"/>
  <c r="E4363" i="1" s="1"/>
  <c r="I4364" i="1"/>
  <c r="E4364" i="1" s="1"/>
  <c r="I4365" i="1"/>
  <c r="E4365" i="1" s="1"/>
  <c r="I4366" i="1"/>
  <c r="E4366" i="1" s="1"/>
  <c r="I4367" i="1"/>
  <c r="E4367" i="1" s="1"/>
  <c r="I4368" i="1"/>
  <c r="E4368" i="1" s="1"/>
  <c r="I4369" i="1"/>
  <c r="E4369" i="1" s="1"/>
  <c r="I4370" i="1"/>
  <c r="E4370" i="1" s="1"/>
  <c r="I4371" i="1"/>
  <c r="E4371" i="1" s="1"/>
  <c r="I4372" i="1"/>
  <c r="E4372" i="1" s="1"/>
  <c r="I4373" i="1"/>
  <c r="E4373" i="1" s="1"/>
  <c r="I4374" i="1"/>
  <c r="E4374" i="1" s="1"/>
  <c r="I4375" i="1"/>
  <c r="E4375" i="1" s="1"/>
  <c r="I4376" i="1"/>
  <c r="E4376" i="1" s="1"/>
  <c r="I4377" i="1"/>
  <c r="E4377" i="1" s="1"/>
  <c r="I4378" i="1"/>
  <c r="E4378" i="1" s="1"/>
  <c r="I4379" i="1"/>
  <c r="E4379" i="1" s="1"/>
  <c r="I4380" i="1"/>
  <c r="E4380" i="1" s="1"/>
  <c r="I4381" i="1"/>
  <c r="E4381" i="1" s="1"/>
  <c r="I4382" i="1"/>
  <c r="E4382" i="1" s="1"/>
  <c r="I4383" i="1"/>
  <c r="E4383" i="1" s="1"/>
  <c r="I4384" i="1"/>
  <c r="E4384" i="1" s="1"/>
  <c r="I4385" i="1"/>
  <c r="E4385" i="1" s="1"/>
  <c r="I4386" i="1"/>
  <c r="E4386" i="1" s="1"/>
  <c r="I4387" i="1"/>
  <c r="E4387" i="1" s="1"/>
  <c r="I4388" i="1"/>
  <c r="E4388" i="1" s="1"/>
  <c r="I4389" i="1"/>
  <c r="E4389" i="1" s="1"/>
  <c r="I4390" i="1"/>
  <c r="E4390" i="1" s="1"/>
  <c r="I4391" i="1"/>
  <c r="E4391" i="1" s="1"/>
  <c r="I4392" i="1"/>
  <c r="E4392" i="1" s="1"/>
  <c r="I4393" i="1"/>
  <c r="E4393" i="1" s="1"/>
  <c r="I4394" i="1"/>
  <c r="E4394" i="1" s="1"/>
  <c r="I4395" i="1"/>
  <c r="E4395" i="1" s="1"/>
  <c r="I4396" i="1"/>
  <c r="E4396" i="1" s="1"/>
  <c r="I4397" i="1"/>
  <c r="E4397" i="1" s="1"/>
  <c r="I4398" i="1"/>
  <c r="E4398" i="1" s="1"/>
  <c r="I4399" i="1"/>
  <c r="E4399" i="1" s="1"/>
  <c r="I4400" i="1"/>
  <c r="E4400" i="1" s="1"/>
  <c r="I4401" i="1"/>
  <c r="E4401" i="1" s="1"/>
  <c r="I4402" i="1"/>
  <c r="E4402" i="1" s="1"/>
  <c r="I4403" i="1"/>
  <c r="E4403" i="1" s="1"/>
  <c r="I4404" i="1"/>
  <c r="E4404" i="1" s="1"/>
  <c r="I4405" i="1"/>
  <c r="E4405" i="1" s="1"/>
  <c r="I4406" i="1"/>
  <c r="E4406" i="1" s="1"/>
  <c r="I4407" i="1"/>
  <c r="E4407" i="1" s="1"/>
  <c r="I4408" i="1"/>
  <c r="E4408" i="1" s="1"/>
  <c r="I4409" i="1"/>
  <c r="E4409" i="1" s="1"/>
  <c r="I4410" i="1"/>
  <c r="E4410" i="1" s="1"/>
  <c r="I4411" i="1"/>
  <c r="E4411" i="1" s="1"/>
  <c r="I4412" i="1"/>
  <c r="E4412" i="1" s="1"/>
  <c r="I4413" i="1"/>
  <c r="E4413" i="1" s="1"/>
  <c r="I4414" i="1"/>
  <c r="E4414" i="1" s="1"/>
  <c r="I4415" i="1"/>
  <c r="E4415" i="1" s="1"/>
  <c r="I4416" i="1"/>
  <c r="E4416" i="1" s="1"/>
  <c r="I4417" i="1"/>
  <c r="E4417" i="1" s="1"/>
  <c r="I4418" i="1"/>
  <c r="E4418" i="1" s="1"/>
  <c r="I4419" i="1"/>
  <c r="E4419" i="1" s="1"/>
  <c r="I4420" i="1"/>
  <c r="E4420" i="1" s="1"/>
  <c r="I4421" i="1"/>
  <c r="E4421" i="1" s="1"/>
  <c r="I4422" i="1"/>
  <c r="E4422" i="1" s="1"/>
  <c r="I4423" i="1"/>
  <c r="E4423" i="1" s="1"/>
  <c r="I4424" i="1"/>
  <c r="E4424" i="1" s="1"/>
  <c r="I4425" i="1"/>
  <c r="E4425" i="1" s="1"/>
  <c r="I4426" i="1"/>
  <c r="E4426" i="1" s="1"/>
  <c r="I4427" i="1"/>
  <c r="E4427" i="1" s="1"/>
  <c r="I4428" i="1"/>
  <c r="E4428" i="1" s="1"/>
  <c r="I4429" i="1"/>
  <c r="E4429" i="1" s="1"/>
  <c r="I4430" i="1"/>
  <c r="E4430" i="1" s="1"/>
  <c r="I4431" i="1"/>
  <c r="E4431" i="1" s="1"/>
  <c r="I4432" i="1"/>
  <c r="E4432" i="1" s="1"/>
  <c r="I4433" i="1"/>
  <c r="E4433" i="1" s="1"/>
  <c r="I4434" i="1"/>
  <c r="E4434" i="1" s="1"/>
  <c r="I4435" i="1"/>
  <c r="E4435" i="1" s="1"/>
  <c r="I4436" i="1"/>
  <c r="E4436" i="1" s="1"/>
  <c r="I4437" i="1"/>
  <c r="E4437" i="1" s="1"/>
  <c r="I4438" i="1"/>
  <c r="E4438" i="1" s="1"/>
  <c r="I4439" i="1"/>
  <c r="E4439" i="1" s="1"/>
  <c r="I4440" i="1"/>
  <c r="E4440" i="1" s="1"/>
  <c r="I4441" i="1"/>
  <c r="E4441" i="1" s="1"/>
  <c r="I4442" i="1"/>
  <c r="E4442" i="1" s="1"/>
  <c r="I4443" i="1"/>
  <c r="E4443" i="1" s="1"/>
  <c r="I4444" i="1"/>
  <c r="E4444" i="1" s="1"/>
  <c r="I4445" i="1"/>
  <c r="E4445" i="1" s="1"/>
  <c r="I4446" i="1"/>
  <c r="E4446" i="1" s="1"/>
  <c r="I4447" i="1"/>
  <c r="E4447" i="1" s="1"/>
  <c r="I4448" i="1"/>
  <c r="E4448" i="1" s="1"/>
  <c r="I4449" i="1"/>
  <c r="E4449" i="1" s="1"/>
  <c r="I4450" i="1"/>
  <c r="E4450" i="1" s="1"/>
  <c r="I4451" i="1"/>
  <c r="E4451" i="1" s="1"/>
  <c r="I4452" i="1"/>
  <c r="E4452" i="1" s="1"/>
  <c r="I4453" i="1"/>
  <c r="E4453" i="1" s="1"/>
  <c r="I4454" i="1"/>
  <c r="E4454" i="1" s="1"/>
  <c r="I4455" i="1"/>
  <c r="E4455" i="1" s="1"/>
  <c r="I4456" i="1"/>
  <c r="E4456" i="1" s="1"/>
  <c r="I4457" i="1"/>
  <c r="E4457" i="1" s="1"/>
  <c r="I4458" i="1"/>
  <c r="E4458" i="1" s="1"/>
  <c r="I4459" i="1"/>
  <c r="E4459" i="1" s="1"/>
  <c r="I4460" i="1"/>
  <c r="E4460" i="1" s="1"/>
  <c r="I4461" i="1"/>
  <c r="E4461" i="1" s="1"/>
  <c r="I4462" i="1"/>
  <c r="E4462" i="1" s="1"/>
  <c r="I4463" i="1"/>
  <c r="E4463" i="1" s="1"/>
  <c r="I4464" i="1"/>
  <c r="E4464" i="1" s="1"/>
  <c r="I4465" i="1"/>
  <c r="E4465" i="1" s="1"/>
  <c r="I4466" i="1"/>
  <c r="E4466" i="1" s="1"/>
  <c r="I4467" i="1"/>
  <c r="E4467" i="1" s="1"/>
  <c r="I4468" i="1"/>
  <c r="E4468" i="1" s="1"/>
  <c r="I4469" i="1"/>
  <c r="E4469" i="1" s="1"/>
  <c r="I4470" i="1"/>
  <c r="E4470" i="1" s="1"/>
  <c r="I4471" i="1"/>
  <c r="E4471" i="1" s="1"/>
  <c r="I4472" i="1"/>
  <c r="E4472" i="1" s="1"/>
  <c r="I4473" i="1"/>
  <c r="E4473" i="1" s="1"/>
  <c r="I4474" i="1"/>
  <c r="E4474" i="1" s="1"/>
  <c r="I4475" i="1"/>
  <c r="E4475" i="1" s="1"/>
  <c r="I4476" i="1"/>
  <c r="E4476" i="1" s="1"/>
  <c r="I4477" i="1"/>
  <c r="E4477" i="1" s="1"/>
  <c r="I4478" i="1"/>
  <c r="E4478" i="1" s="1"/>
  <c r="I4479" i="1"/>
  <c r="E4479" i="1" s="1"/>
  <c r="I4480" i="1"/>
  <c r="E4480" i="1" s="1"/>
  <c r="I4481" i="1"/>
  <c r="E4481" i="1" s="1"/>
  <c r="I4482" i="1"/>
  <c r="E4482" i="1" s="1"/>
  <c r="I4483" i="1"/>
  <c r="E4483" i="1" s="1"/>
  <c r="I4484" i="1"/>
  <c r="E4484" i="1" s="1"/>
  <c r="I4485" i="1"/>
  <c r="E4485" i="1" s="1"/>
  <c r="I4486" i="1"/>
  <c r="E4486" i="1" s="1"/>
  <c r="I4487" i="1"/>
  <c r="E4487" i="1" s="1"/>
  <c r="I4488" i="1"/>
  <c r="E4488" i="1" s="1"/>
  <c r="I4489" i="1"/>
  <c r="E4489" i="1" s="1"/>
  <c r="I4490" i="1"/>
  <c r="E4490" i="1" s="1"/>
  <c r="I4491" i="1"/>
  <c r="E4491" i="1" s="1"/>
  <c r="I4492" i="1"/>
  <c r="E4492" i="1" s="1"/>
  <c r="I4493" i="1"/>
  <c r="E4493" i="1" s="1"/>
  <c r="I4494" i="1"/>
  <c r="E4494" i="1" s="1"/>
  <c r="I4495" i="1"/>
  <c r="E4495" i="1" s="1"/>
  <c r="I4496" i="1"/>
  <c r="E4496" i="1" s="1"/>
  <c r="I4497" i="1"/>
  <c r="E4497" i="1" s="1"/>
  <c r="I4498" i="1"/>
  <c r="E4498" i="1" s="1"/>
  <c r="I4499" i="1"/>
  <c r="E4499" i="1" s="1"/>
  <c r="I4500" i="1"/>
  <c r="E4500" i="1" s="1"/>
  <c r="I4501" i="1"/>
  <c r="E4501" i="1" s="1"/>
  <c r="I4502" i="1"/>
  <c r="E4502" i="1" s="1"/>
  <c r="I4503" i="1"/>
  <c r="E4503" i="1" s="1"/>
  <c r="I4504" i="1"/>
  <c r="E4504" i="1" s="1"/>
  <c r="I4505" i="1"/>
  <c r="E4505" i="1" s="1"/>
  <c r="I4506" i="1"/>
  <c r="E4506" i="1" s="1"/>
  <c r="I4507" i="1"/>
  <c r="E4507" i="1" s="1"/>
  <c r="I4508" i="1"/>
  <c r="E4508" i="1" s="1"/>
  <c r="I4509" i="1"/>
  <c r="E4509" i="1" s="1"/>
  <c r="I4510" i="1"/>
  <c r="E4510" i="1" s="1"/>
  <c r="I4511" i="1"/>
  <c r="E4511" i="1" s="1"/>
  <c r="I4512" i="1"/>
  <c r="E4512" i="1" s="1"/>
  <c r="I4513" i="1"/>
  <c r="E4513" i="1" s="1"/>
  <c r="I4514" i="1"/>
  <c r="E4514" i="1" s="1"/>
  <c r="I4515" i="1"/>
  <c r="E4515" i="1" s="1"/>
  <c r="I4516" i="1"/>
  <c r="E4516" i="1" s="1"/>
  <c r="I4517" i="1"/>
  <c r="E4517" i="1" s="1"/>
  <c r="I4518" i="1"/>
  <c r="E4518" i="1" s="1"/>
  <c r="I4519" i="1"/>
  <c r="E4519" i="1" s="1"/>
  <c r="I4520" i="1"/>
  <c r="E4520" i="1" s="1"/>
  <c r="I4521" i="1"/>
  <c r="E4521" i="1" s="1"/>
  <c r="I4522" i="1"/>
  <c r="E4522" i="1" s="1"/>
  <c r="I4523" i="1"/>
  <c r="E4523" i="1" s="1"/>
  <c r="I4524" i="1"/>
  <c r="E4524" i="1" s="1"/>
  <c r="I4525" i="1"/>
  <c r="E4525" i="1" s="1"/>
  <c r="I4526" i="1"/>
  <c r="E4526" i="1" s="1"/>
  <c r="I4527" i="1"/>
  <c r="E4527" i="1" s="1"/>
  <c r="I4528" i="1"/>
  <c r="E4528" i="1" s="1"/>
  <c r="I4529" i="1"/>
  <c r="E4529" i="1" s="1"/>
  <c r="I4530" i="1"/>
  <c r="E4530" i="1" s="1"/>
  <c r="I4531" i="1"/>
  <c r="E4531" i="1" s="1"/>
  <c r="I4532" i="1"/>
  <c r="E4532" i="1" s="1"/>
  <c r="I4533" i="1"/>
  <c r="E4533" i="1" s="1"/>
  <c r="I4534" i="1"/>
  <c r="E4534" i="1" s="1"/>
  <c r="I4535" i="1"/>
  <c r="E4535" i="1" s="1"/>
  <c r="I4536" i="1"/>
  <c r="E4536" i="1" s="1"/>
  <c r="I4537" i="1"/>
  <c r="E4537" i="1" s="1"/>
  <c r="I4538" i="1"/>
  <c r="E4538" i="1" s="1"/>
  <c r="I4539" i="1"/>
  <c r="E4539" i="1" s="1"/>
  <c r="I4540" i="1"/>
  <c r="E4540" i="1" s="1"/>
  <c r="I4541" i="1"/>
  <c r="E4541" i="1" s="1"/>
  <c r="I4542" i="1"/>
  <c r="E4542" i="1" s="1"/>
  <c r="I4543" i="1"/>
  <c r="E4543" i="1" s="1"/>
  <c r="I4544" i="1"/>
  <c r="E4544" i="1" s="1"/>
  <c r="I4545" i="1"/>
  <c r="E4545" i="1" s="1"/>
  <c r="I4546" i="1"/>
  <c r="E4546" i="1" s="1"/>
  <c r="I4547" i="1"/>
  <c r="E4547" i="1" s="1"/>
  <c r="I4548" i="1"/>
  <c r="E4548" i="1" s="1"/>
  <c r="I4549" i="1"/>
  <c r="E4549" i="1" s="1"/>
  <c r="I4550" i="1"/>
  <c r="E4550" i="1" s="1"/>
  <c r="I4551" i="1"/>
  <c r="E4551" i="1" s="1"/>
  <c r="I4552" i="1"/>
  <c r="E4552" i="1" s="1"/>
  <c r="I4553" i="1"/>
  <c r="E4553" i="1" s="1"/>
  <c r="I4554" i="1"/>
  <c r="E4554" i="1" s="1"/>
  <c r="I4555" i="1"/>
  <c r="E4555" i="1" s="1"/>
  <c r="I4556" i="1"/>
  <c r="E4556" i="1" s="1"/>
  <c r="I4557" i="1"/>
  <c r="E4557" i="1" s="1"/>
  <c r="I4558" i="1"/>
  <c r="E4558" i="1" s="1"/>
  <c r="I4559" i="1"/>
  <c r="E4559" i="1" s="1"/>
  <c r="I4560" i="1"/>
  <c r="E4560" i="1" s="1"/>
  <c r="I4561" i="1"/>
  <c r="E4561" i="1" s="1"/>
  <c r="I4562" i="1"/>
  <c r="E4562" i="1" s="1"/>
  <c r="I4563" i="1"/>
  <c r="E4563" i="1" s="1"/>
  <c r="I4564" i="1"/>
  <c r="E4564" i="1" s="1"/>
  <c r="I4565" i="1"/>
  <c r="E4565" i="1" s="1"/>
  <c r="I4566" i="1"/>
  <c r="E4566" i="1" s="1"/>
  <c r="I4567" i="1"/>
  <c r="E4567" i="1" s="1"/>
  <c r="I4568" i="1"/>
  <c r="E4568" i="1" s="1"/>
  <c r="I4569" i="1"/>
  <c r="E4569" i="1" s="1"/>
  <c r="I4570" i="1"/>
  <c r="E4570" i="1" s="1"/>
  <c r="I4571" i="1"/>
  <c r="E4571" i="1" s="1"/>
  <c r="I4572" i="1"/>
  <c r="E4572" i="1" s="1"/>
  <c r="I4573" i="1"/>
  <c r="E4573" i="1" s="1"/>
  <c r="I4574" i="1"/>
  <c r="E4574" i="1" s="1"/>
  <c r="I4575" i="1"/>
  <c r="E4575" i="1" s="1"/>
  <c r="I4576" i="1"/>
  <c r="E4576" i="1" s="1"/>
  <c r="I4577" i="1"/>
  <c r="E4577" i="1" s="1"/>
  <c r="I4578" i="1"/>
  <c r="E4578" i="1" s="1"/>
  <c r="I4579" i="1"/>
  <c r="E4579" i="1" s="1"/>
  <c r="I4580" i="1"/>
  <c r="E4580" i="1" s="1"/>
  <c r="I4581" i="1"/>
  <c r="E4581" i="1" s="1"/>
  <c r="I4582" i="1"/>
  <c r="E4582" i="1" s="1"/>
  <c r="I4583" i="1"/>
  <c r="E4583" i="1" s="1"/>
  <c r="I4584" i="1"/>
  <c r="E4584" i="1" s="1"/>
  <c r="I4585" i="1"/>
  <c r="E4585" i="1" s="1"/>
  <c r="I4586" i="1"/>
  <c r="E4586" i="1" s="1"/>
  <c r="I4587" i="1"/>
  <c r="E4587" i="1" s="1"/>
  <c r="I4588" i="1"/>
  <c r="E4588" i="1" s="1"/>
  <c r="I4589" i="1"/>
  <c r="E4589" i="1" s="1"/>
  <c r="I4590" i="1"/>
  <c r="E4590" i="1" s="1"/>
  <c r="I4591" i="1"/>
  <c r="E4591" i="1" s="1"/>
  <c r="I4592" i="1"/>
  <c r="E4592" i="1" s="1"/>
  <c r="I4593" i="1"/>
  <c r="E4593" i="1" s="1"/>
  <c r="I4594" i="1"/>
  <c r="E4594" i="1" s="1"/>
  <c r="I4595" i="1"/>
  <c r="E4595" i="1" s="1"/>
  <c r="I4596" i="1"/>
  <c r="E4596" i="1" s="1"/>
  <c r="I4597" i="1"/>
  <c r="E4597" i="1" s="1"/>
  <c r="I4598" i="1"/>
  <c r="E4598" i="1" s="1"/>
  <c r="I4599" i="1"/>
  <c r="E4599" i="1" s="1"/>
  <c r="I4600" i="1"/>
  <c r="E4600" i="1" s="1"/>
  <c r="I4601" i="1"/>
  <c r="E4601" i="1" s="1"/>
  <c r="I4602" i="1"/>
  <c r="E4602" i="1" s="1"/>
  <c r="I4603" i="1"/>
  <c r="E4603" i="1" s="1"/>
  <c r="I4604" i="1"/>
  <c r="E4604" i="1" s="1"/>
  <c r="I4605" i="1"/>
  <c r="E4605" i="1" s="1"/>
  <c r="I4606" i="1"/>
  <c r="E4606" i="1" s="1"/>
  <c r="I4607" i="1"/>
  <c r="E4607" i="1" s="1"/>
  <c r="I4608" i="1"/>
  <c r="E4608" i="1" s="1"/>
  <c r="I4609" i="1"/>
  <c r="E4609" i="1" s="1"/>
  <c r="I4610" i="1"/>
  <c r="E4610" i="1" s="1"/>
  <c r="I4611" i="1"/>
  <c r="E4611" i="1" s="1"/>
  <c r="I4612" i="1"/>
  <c r="E4612" i="1" s="1"/>
  <c r="I4613" i="1"/>
  <c r="E4613" i="1" s="1"/>
  <c r="I4614" i="1"/>
  <c r="E4614" i="1" s="1"/>
  <c r="I4615" i="1"/>
  <c r="E4615" i="1" s="1"/>
  <c r="I4616" i="1"/>
  <c r="E4616" i="1" s="1"/>
  <c r="I4617" i="1"/>
  <c r="E4617" i="1" s="1"/>
  <c r="I4618" i="1"/>
  <c r="E4618" i="1" s="1"/>
  <c r="I4619" i="1"/>
  <c r="E4619" i="1" s="1"/>
  <c r="I4620" i="1"/>
  <c r="E4620" i="1" s="1"/>
  <c r="I4621" i="1"/>
  <c r="E4621" i="1" s="1"/>
  <c r="I4622" i="1"/>
  <c r="E4622" i="1" s="1"/>
  <c r="I4623" i="1"/>
  <c r="E4623" i="1" s="1"/>
  <c r="I4624" i="1"/>
  <c r="E4624" i="1" s="1"/>
  <c r="I4625" i="1"/>
  <c r="E4625" i="1" s="1"/>
  <c r="I4626" i="1"/>
  <c r="E4626" i="1" s="1"/>
  <c r="I4627" i="1"/>
  <c r="E4627" i="1" s="1"/>
  <c r="I4628" i="1"/>
  <c r="E4628" i="1" s="1"/>
  <c r="I4629" i="1"/>
  <c r="E4629" i="1" s="1"/>
  <c r="I4630" i="1"/>
  <c r="E4630" i="1" s="1"/>
  <c r="I4631" i="1"/>
  <c r="E4631" i="1" s="1"/>
  <c r="I4632" i="1"/>
  <c r="E4632" i="1" s="1"/>
  <c r="I4633" i="1"/>
  <c r="E4633" i="1" s="1"/>
  <c r="I4634" i="1"/>
  <c r="E4634" i="1" s="1"/>
  <c r="I4635" i="1"/>
  <c r="E4635" i="1" s="1"/>
  <c r="I4636" i="1"/>
  <c r="E4636" i="1" s="1"/>
  <c r="I4637" i="1"/>
  <c r="E4637" i="1" s="1"/>
  <c r="I4638" i="1"/>
  <c r="E4638" i="1" s="1"/>
  <c r="I4639" i="1"/>
  <c r="E4639" i="1" s="1"/>
  <c r="I4640" i="1"/>
  <c r="E4640" i="1" s="1"/>
  <c r="I4641" i="1"/>
  <c r="E4641" i="1" s="1"/>
  <c r="I4642" i="1"/>
  <c r="E4642" i="1" s="1"/>
  <c r="I4643" i="1"/>
  <c r="E4643" i="1" s="1"/>
  <c r="I4644" i="1"/>
  <c r="E4644" i="1" s="1"/>
  <c r="I4645" i="1"/>
  <c r="E4645" i="1" s="1"/>
  <c r="I4646" i="1"/>
  <c r="E4646" i="1" s="1"/>
  <c r="I4647" i="1"/>
  <c r="E4647" i="1" s="1"/>
  <c r="I4648" i="1"/>
  <c r="E4648" i="1" s="1"/>
  <c r="I4649" i="1"/>
  <c r="E4649" i="1" s="1"/>
  <c r="I4650" i="1"/>
  <c r="E4650" i="1" s="1"/>
  <c r="I4651" i="1"/>
  <c r="E4651" i="1" s="1"/>
  <c r="I4652" i="1"/>
  <c r="E4652" i="1" s="1"/>
  <c r="I4653" i="1"/>
  <c r="E4653" i="1" s="1"/>
  <c r="I4654" i="1"/>
  <c r="E4654" i="1" s="1"/>
  <c r="I4655" i="1"/>
  <c r="E4655" i="1" s="1"/>
  <c r="I4656" i="1"/>
  <c r="E4656" i="1" s="1"/>
  <c r="I4657" i="1"/>
  <c r="E4657" i="1" s="1"/>
  <c r="I4658" i="1"/>
  <c r="E4658" i="1" s="1"/>
  <c r="I4659" i="1"/>
  <c r="E4659" i="1" s="1"/>
  <c r="I4660" i="1"/>
  <c r="E4660" i="1" s="1"/>
  <c r="I4661" i="1"/>
  <c r="E4661" i="1" s="1"/>
  <c r="I4662" i="1"/>
  <c r="E4662" i="1" s="1"/>
  <c r="I4663" i="1"/>
  <c r="E4663" i="1" s="1"/>
  <c r="I4664" i="1"/>
  <c r="E4664" i="1" s="1"/>
  <c r="I4665" i="1"/>
  <c r="E4665" i="1" s="1"/>
  <c r="I4666" i="1"/>
  <c r="E4666" i="1" s="1"/>
  <c r="I4667" i="1"/>
  <c r="E4667" i="1" s="1"/>
  <c r="I4668" i="1"/>
  <c r="E4668" i="1" s="1"/>
  <c r="I4669" i="1"/>
  <c r="E4669" i="1" s="1"/>
  <c r="I4670" i="1"/>
  <c r="E4670" i="1" s="1"/>
  <c r="I4671" i="1"/>
  <c r="E4671" i="1" s="1"/>
  <c r="I4672" i="1"/>
  <c r="E4672" i="1" s="1"/>
  <c r="I4673" i="1"/>
  <c r="E4673" i="1" s="1"/>
  <c r="I4674" i="1"/>
  <c r="E4674" i="1" s="1"/>
  <c r="I4675" i="1"/>
  <c r="E4675" i="1" s="1"/>
  <c r="I4676" i="1"/>
  <c r="E4676" i="1" s="1"/>
  <c r="I4677" i="1"/>
  <c r="E4677" i="1" s="1"/>
  <c r="I4678" i="1"/>
  <c r="E4678" i="1" s="1"/>
  <c r="I4679" i="1"/>
  <c r="E4679" i="1" s="1"/>
  <c r="I4680" i="1"/>
  <c r="E4680" i="1" s="1"/>
  <c r="I4681" i="1"/>
  <c r="E4681" i="1" s="1"/>
  <c r="I4682" i="1"/>
  <c r="E4682" i="1" s="1"/>
  <c r="I4683" i="1"/>
  <c r="E4683" i="1" s="1"/>
  <c r="I4684" i="1"/>
  <c r="E4684" i="1" s="1"/>
  <c r="I4685" i="1"/>
  <c r="E4685" i="1" s="1"/>
  <c r="I4686" i="1"/>
  <c r="E4686" i="1" s="1"/>
  <c r="I4687" i="1"/>
  <c r="E4687" i="1" s="1"/>
  <c r="I4688" i="1"/>
  <c r="E4688" i="1" s="1"/>
  <c r="I4689" i="1"/>
  <c r="E4689" i="1" s="1"/>
  <c r="I4690" i="1"/>
  <c r="E4690" i="1" s="1"/>
  <c r="I4691" i="1"/>
  <c r="E4691" i="1" s="1"/>
  <c r="I4692" i="1"/>
  <c r="E4692" i="1" s="1"/>
  <c r="I4693" i="1"/>
  <c r="E4693" i="1" s="1"/>
  <c r="I4694" i="1"/>
  <c r="E4694" i="1" s="1"/>
  <c r="I4695" i="1"/>
  <c r="E4695" i="1" s="1"/>
  <c r="I4696" i="1"/>
  <c r="E4696" i="1" s="1"/>
  <c r="I4697" i="1"/>
  <c r="E4697" i="1" s="1"/>
  <c r="I4698" i="1"/>
  <c r="E4698" i="1" s="1"/>
  <c r="I4699" i="1"/>
  <c r="E4699" i="1" s="1"/>
  <c r="I4700" i="1"/>
  <c r="E4700" i="1" s="1"/>
  <c r="I4701" i="1"/>
  <c r="E4701" i="1" s="1"/>
  <c r="I4702" i="1"/>
  <c r="E4702" i="1" s="1"/>
  <c r="I4703" i="1"/>
  <c r="E4703" i="1" s="1"/>
  <c r="I4704" i="1"/>
  <c r="E4704" i="1" s="1"/>
  <c r="I4705" i="1"/>
  <c r="E4705" i="1" s="1"/>
  <c r="I4706" i="1"/>
  <c r="E4706" i="1" s="1"/>
  <c r="I4707" i="1"/>
  <c r="E4707" i="1" s="1"/>
  <c r="I4708" i="1"/>
  <c r="E4708" i="1" s="1"/>
  <c r="I4709" i="1"/>
  <c r="E4709" i="1" s="1"/>
  <c r="I4710" i="1"/>
  <c r="E4710" i="1" s="1"/>
  <c r="I4711" i="1"/>
  <c r="E4711" i="1" s="1"/>
  <c r="I4712" i="1"/>
  <c r="E4712" i="1" s="1"/>
  <c r="I4713" i="1"/>
  <c r="E4713" i="1" s="1"/>
  <c r="I4714" i="1"/>
  <c r="E4714" i="1" s="1"/>
  <c r="I4715" i="1"/>
  <c r="E4715" i="1" s="1"/>
  <c r="I4716" i="1"/>
  <c r="E4716" i="1" s="1"/>
  <c r="I4717" i="1"/>
  <c r="E4717" i="1" s="1"/>
  <c r="I4718" i="1"/>
  <c r="E4718" i="1" s="1"/>
  <c r="I4719" i="1"/>
  <c r="E4719" i="1" s="1"/>
  <c r="I4720" i="1"/>
  <c r="E4720" i="1" s="1"/>
  <c r="I4721" i="1"/>
  <c r="E4721" i="1" s="1"/>
  <c r="I4722" i="1"/>
  <c r="E4722" i="1" s="1"/>
  <c r="I4723" i="1"/>
  <c r="E4723" i="1" s="1"/>
  <c r="I4724" i="1"/>
  <c r="E4724" i="1" s="1"/>
  <c r="I4725" i="1"/>
  <c r="E4725" i="1" s="1"/>
  <c r="I4726" i="1"/>
  <c r="E4726" i="1" s="1"/>
  <c r="I4727" i="1"/>
  <c r="E4727" i="1" s="1"/>
  <c r="I4728" i="1"/>
  <c r="E4728" i="1" s="1"/>
  <c r="I4729" i="1"/>
  <c r="E4729" i="1" s="1"/>
  <c r="I4730" i="1"/>
  <c r="E4730" i="1" s="1"/>
  <c r="I4731" i="1"/>
  <c r="E4731" i="1" s="1"/>
  <c r="I4732" i="1"/>
  <c r="E4732" i="1" s="1"/>
  <c r="I4733" i="1"/>
  <c r="E4733" i="1" s="1"/>
  <c r="I4734" i="1"/>
  <c r="E4734" i="1" s="1"/>
  <c r="I4735" i="1"/>
  <c r="E4735" i="1" s="1"/>
  <c r="I4736" i="1"/>
  <c r="E4736" i="1" s="1"/>
  <c r="I4737" i="1"/>
  <c r="E4737" i="1" s="1"/>
  <c r="I4738" i="1"/>
  <c r="E4738" i="1" s="1"/>
  <c r="I4739" i="1"/>
  <c r="E4739" i="1" s="1"/>
  <c r="I4740" i="1"/>
  <c r="E4740" i="1" s="1"/>
  <c r="I4741" i="1"/>
  <c r="E4741" i="1" s="1"/>
  <c r="I4742" i="1"/>
  <c r="E4742" i="1" s="1"/>
  <c r="I4743" i="1"/>
  <c r="E4743" i="1" s="1"/>
  <c r="I4744" i="1"/>
  <c r="E4744" i="1" s="1"/>
  <c r="I4745" i="1"/>
  <c r="E4745" i="1" s="1"/>
  <c r="I4746" i="1"/>
  <c r="E4746" i="1" s="1"/>
  <c r="I4747" i="1"/>
  <c r="E4747" i="1" s="1"/>
  <c r="I4748" i="1"/>
  <c r="E4748" i="1" s="1"/>
  <c r="I4749" i="1"/>
  <c r="E4749" i="1" s="1"/>
  <c r="I4750" i="1"/>
  <c r="E4750" i="1" s="1"/>
  <c r="I4751" i="1"/>
  <c r="E4751" i="1" s="1"/>
  <c r="I4752" i="1"/>
  <c r="E4752" i="1" s="1"/>
  <c r="I4753" i="1"/>
  <c r="E4753" i="1" s="1"/>
  <c r="I4754" i="1"/>
  <c r="E4754" i="1" s="1"/>
  <c r="I4755" i="1"/>
  <c r="E4755" i="1" s="1"/>
  <c r="I4756" i="1"/>
  <c r="E4756" i="1" s="1"/>
  <c r="I4757" i="1"/>
  <c r="E4757" i="1" s="1"/>
  <c r="I4758" i="1"/>
  <c r="E4758" i="1" s="1"/>
  <c r="I4759" i="1"/>
  <c r="E4759" i="1" s="1"/>
  <c r="I4760" i="1"/>
  <c r="E4760" i="1" s="1"/>
  <c r="I4761" i="1"/>
  <c r="E4761" i="1" s="1"/>
  <c r="I4762" i="1"/>
  <c r="E4762" i="1" s="1"/>
  <c r="I4763" i="1"/>
  <c r="E4763" i="1" s="1"/>
  <c r="I4764" i="1"/>
  <c r="E4764" i="1" s="1"/>
  <c r="I4765" i="1"/>
  <c r="E4765" i="1" s="1"/>
  <c r="I4766" i="1"/>
  <c r="E4766" i="1" s="1"/>
  <c r="I4767" i="1"/>
  <c r="E4767" i="1" s="1"/>
  <c r="I4768" i="1"/>
  <c r="E4768" i="1" s="1"/>
  <c r="I4769" i="1"/>
  <c r="E4769" i="1" s="1"/>
  <c r="I4770" i="1"/>
  <c r="E4770" i="1" s="1"/>
  <c r="I4771" i="1"/>
  <c r="E4771" i="1" s="1"/>
  <c r="I4772" i="1"/>
  <c r="E4772" i="1" s="1"/>
  <c r="I4773" i="1"/>
  <c r="E4773" i="1" s="1"/>
  <c r="I4774" i="1"/>
  <c r="E4774" i="1" s="1"/>
  <c r="I4775" i="1"/>
  <c r="E4775" i="1" s="1"/>
  <c r="I4776" i="1"/>
  <c r="E4776" i="1" s="1"/>
  <c r="I4777" i="1"/>
  <c r="E4777" i="1" s="1"/>
  <c r="I4778" i="1"/>
  <c r="E4778" i="1" s="1"/>
  <c r="I4779" i="1"/>
  <c r="E4779" i="1" s="1"/>
  <c r="I4780" i="1"/>
  <c r="E4780" i="1" s="1"/>
  <c r="I4781" i="1"/>
  <c r="E4781" i="1" s="1"/>
  <c r="I4782" i="1"/>
  <c r="E4782" i="1" s="1"/>
  <c r="I4783" i="1"/>
  <c r="E4783" i="1" s="1"/>
  <c r="I4784" i="1"/>
  <c r="E4784" i="1" s="1"/>
  <c r="I4785" i="1"/>
  <c r="E4785" i="1" s="1"/>
  <c r="I4786" i="1"/>
  <c r="E4786" i="1" s="1"/>
  <c r="I4787" i="1"/>
  <c r="E4787" i="1" s="1"/>
  <c r="I4788" i="1"/>
  <c r="E4788" i="1" s="1"/>
  <c r="I4789" i="1"/>
  <c r="E4789" i="1" s="1"/>
  <c r="I4790" i="1"/>
  <c r="E4790" i="1" s="1"/>
  <c r="I4791" i="1"/>
  <c r="E4791" i="1" s="1"/>
  <c r="I4792" i="1"/>
  <c r="E4792" i="1" s="1"/>
  <c r="I4793" i="1"/>
  <c r="E4793" i="1" s="1"/>
  <c r="I4794" i="1"/>
  <c r="E4794" i="1" s="1"/>
  <c r="I4795" i="1"/>
  <c r="E4795" i="1" s="1"/>
  <c r="I4796" i="1"/>
  <c r="E4796" i="1" s="1"/>
  <c r="I4797" i="1"/>
  <c r="E4797" i="1" s="1"/>
  <c r="I4798" i="1"/>
  <c r="E4798" i="1" s="1"/>
  <c r="I4799" i="1"/>
  <c r="E4799" i="1" s="1"/>
  <c r="I4800" i="1"/>
  <c r="E4800" i="1" s="1"/>
  <c r="I4801" i="1"/>
  <c r="E4801" i="1" s="1"/>
  <c r="I4802" i="1"/>
  <c r="E4802" i="1" s="1"/>
  <c r="I4803" i="1"/>
  <c r="E4803" i="1" s="1"/>
  <c r="I4804" i="1"/>
  <c r="E4804" i="1" s="1"/>
  <c r="I4805" i="1"/>
  <c r="E4805" i="1" s="1"/>
  <c r="I4806" i="1"/>
  <c r="E4806" i="1" s="1"/>
  <c r="I4807" i="1"/>
  <c r="E4807" i="1" s="1"/>
  <c r="I4808" i="1"/>
  <c r="E4808" i="1" s="1"/>
  <c r="I4809" i="1"/>
  <c r="E4809" i="1" s="1"/>
  <c r="I4810" i="1"/>
  <c r="E4810" i="1" s="1"/>
  <c r="I4811" i="1"/>
  <c r="E4811" i="1" s="1"/>
  <c r="I4812" i="1"/>
  <c r="E4812" i="1" s="1"/>
  <c r="I4813" i="1"/>
  <c r="E4813" i="1" s="1"/>
  <c r="I4814" i="1"/>
  <c r="E4814" i="1" s="1"/>
  <c r="I4815" i="1"/>
  <c r="E4815" i="1" s="1"/>
  <c r="I4816" i="1"/>
  <c r="E4816" i="1" s="1"/>
  <c r="I4817" i="1"/>
  <c r="E4817" i="1" s="1"/>
  <c r="I4818" i="1"/>
  <c r="E4818" i="1" s="1"/>
  <c r="I4819" i="1"/>
  <c r="E4819" i="1" s="1"/>
  <c r="I4820" i="1"/>
  <c r="E4820" i="1" s="1"/>
  <c r="I4821" i="1"/>
  <c r="E4821" i="1" s="1"/>
  <c r="I4822" i="1"/>
  <c r="E4822" i="1" s="1"/>
  <c r="I4823" i="1"/>
  <c r="E4823" i="1" s="1"/>
  <c r="I4824" i="1"/>
  <c r="E4824" i="1" s="1"/>
  <c r="I4825" i="1"/>
  <c r="E4825" i="1" s="1"/>
  <c r="I4826" i="1"/>
  <c r="E4826" i="1" s="1"/>
  <c r="I4827" i="1"/>
  <c r="E4827" i="1" s="1"/>
  <c r="I4828" i="1"/>
  <c r="E4828" i="1" s="1"/>
  <c r="I4829" i="1"/>
  <c r="E4829" i="1" s="1"/>
  <c r="I4830" i="1"/>
  <c r="E4830" i="1" s="1"/>
  <c r="I4831" i="1"/>
  <c r="E4831" i="1" s="1"/>
  <c r="I4832" i="1"/>
  <c r="E4832" i="1" s="1"/>
  <c r="I4833" i="1"/>
  <c r="E4833" i="1" s="1"/>
  <c r="I4834" i="1"/>
  <c r="E4834" i="1" s="1"/>
  <c r="I4835" i="1"/>
  <c r="E4835" i="1" s="1"/>
  <c r="I4836" i="1"/>
  <c r="E4836" i="1" s="1"/>
  <c r="I4837" i="1"/>
  <c r="E4837" i="1" s="1"/>
  <c r="I4838" i="1"/>
  <c r="E4838" i="1" s="1"/>
  <c r="I4839" i="1"/>
  <c r="E4839" i="1" s="1"/>
  <c r="I4840" i="1"/>
  <c r="E4840" i="1" s="1"/>
  <c r="I4841" i="1"/>
  <c r="E4841" i="1" s="1"/>
  <c r="I4842" i="1"/>
  <c r="E4842" i="1" s="1"/>
  <c r="I4843" i="1"/>
  <c r="E4843" i="1" s="1"/>
  <c r="I4844" i="1"/>
  <c r="E4844" i="1" s="1"/>
  <c r="I4845" i="1"/>
  <c r="E4845" i="1" s="1"/>
  <c r="I4846" i="1"/>
  <c r="E4846" i="1" s="1"/>
  <c r="I4847" i="1"/>
  <c r="E4847" i="1" s="1"/>
  <c r="I4848" i="1"/>
  <c r="E4848" i="1" s="1"/>
  <c r="I4849" i="1"/>
  <c r="E4849" i="1" s="1"/>
  <c r="I4850" i="1"/>
  <c r="E4850" i="1" s="1"/>
  <c r="I4851" i="1"/>
  <c r="E4851" i="1" s="1"/>
  <c r="I4852" i="1"/>
  <c r="E4852" i="1" s="1"/>
  <c r="I4853" i="1"/>
  <c r="E4853" i="1" s="1"/>
  <c r="I4854" i="1"/>
  <c r="E4854" i="1" s="1"/>
  <c r="I4855" i="1"/>
  <c r="E4855" i="1" s="1"/>
  <c r="I4856" i="1"/>
  <c r="E4856" i="1" s="1"/>
  <c r="I4857" i="1"/>
  <c r="E4857" i="1" s="1"/>
  <c r="I4858" i="1"/>
  <c r="E4858" i="1" s="1"/>
  <c r="I4859" i="1"/>
  <c r="E4859" i="1" s="1"/>
  <c r="I4860" i="1"/>
  <c r="E4860" i="1" s="1"/>
  <c r="I4861" i="1"/>
  <c r="E4861" i="1" s="1"/>
  <c r="I4862" i="1"/>
  <c r="E4862" i="1" s="1"/>
  <c r="I4863" i="1"/>
  <c r="E4863" i="1" s="1"/>
  <c r="I4864" i="1"/>
  <c r="E4864" i="1" s="1"/>
  <c r="I4865" i="1"/>
  <c r="E4865" i="1" s="1"/>
  <c r="I4866" i="1"/>
  <c r="E4866" i="1" s="1"/>
  <c r="I4867" i="1"/>
  <c r="E4867" i="1" s="1"/>
  <c r="I4868" i="1"/>
  <c r="E4868" i="1" s="1"/>
  <c r="I4869" i="1"/>
  <c r="E4869" i="1" s="1"/>
  <c r="I4870" i="1"/>
  <c r="E4870" i="1" s="1"/>
  <c r="I4871" i="1"/>
  <c r="E4871" i="1" s="1"/>
  <c r="I4872" i="1"/>
  <c r="E4872" i="1" s="1"/>
  <c r="I4873" i="1"/>
  <c r="E4873" i="1" s="1"/>
  <c r="I4874" i="1"/>
  <c r="E4874" i="1" s="1"/>
  <c r="I4875" i="1"/>
  <c r="E4875" i="1" s="1"/>
  <c r="I4876" i="1"/>
  <c r="E4876" i="1" s="1"/>
  <c r="I4877" i="1"/>
  <c r="E4877" i="1" s="1"/>
  <c r="I4878" i="1"/>
  <c r="E4878" i="1" s="1"/>
  <c r="I4879" i="1"/>
  <c r="E4879" i="1" s="1"/>
  <c r="I4880" i="1"/>
  <c r="E4880" i="1" s="1"/>
  <c r="I4881" i="1"/>
  <c r="E4881" i="1" s="1"/>
  <c r="I4882" i="1"/>
  <c r="E4882" i="1" s="1"/>
  <c r="I4883" i="1"/>
  <c r="E4883" i="1" s="1"/>
  <c r="I4884" i="1"/>
  <c r="E4884" i="1" s="1"/>
  <c r="I4885" i="1"/>
  <c r="E4885" i="1" s="1"/>
  <c r="I4886" i="1"/>
  <c r="E4886" i="1" s="1"/>
  <c r="I4887" i="1"/>
  <c r="E4887" i="1" s="1"/>
  <c r="I4888" i="1"/>
  <c r="E4888" i="1" s="1"/>
  <c r="I4889" i="1"/>
  <c r="E4889" i="1" s="1"/>
  <c r="I4890" i="1"/>
  <c r="E4890" i="1" s="1"/>
  <c r="I4891" i="1"/>
  <c r="E4891" i="1" s="1"/>
  <c r="I4892" i="1"/>
  <c r="E4892" i="1" s="1"/>
  <c r="I4893" i="1"/>
  <c r="E4893" i="1" s="1"/>
  <c r="I4894" i="1"/>
  <c r="E4894" i="1" s="1"/>
  <c r="I4895" i="1"/>
  <c r="E4895" i="1" s="1"/>
  <c r="I4896" i="1"/>
  <c r="E4896" i="1" s="1"/>
  <c r="I4897" i="1"/>
  <c r="E4897" i="1" s="1"/>
  <c r="I4898" i="1"/>
  <c r="E4898" i="1" s="1"/>
  <c r="I4899" i="1"/>
  <c r="E4899" i="1" s="1"/>
  <c r="I4900" i="1"/>
  <c r="E4900" i="1" s="1"/>
  <c r="I4901" i="1"/>
  <c r="E4901" i="1" s="1"/>
  <c r="I4902" i="1"/>
  <c r="E4902" i="1" s="1"/>
  <c r="I4903" i="1"/>
  <c r="E4903" i="1" s="1"/>
  <c r="I4904" i="1"/>
  <c r="E4904" i="1" s="1"/>
  <c r="I4905" i="1"/>
  <c r="E4905" i="1" s="1"/>
  <c r="I4906" i="1"/>
  <c r="E4906" i="1" s="1"/>
  <c r="I4907" i="1"/>
  <c r="E4907" i="1" s="1"/>
  <c r="I4908" i="1"/>
  <c r="E4908" i="1" s="1"/>
  <c r="I4909" i="1"/>
  <c r="E4909" i="1" s="1"/>
  <c r="I4910" i="1"/>
  <c r="E4910" i="1" s="1"/>
  <c r="I4911" i="1"/>
  <c r="E4911" i="1" s="1"/>
  <c r="I4912" i="1"/>
  <c r="E4912" i="1" s="1"/>
  <c r="I4913" i="1"/>
  <c r="E4913" i="1" s="1"/>
  <c r="I4914" i="1"/>
  <c r="E4914" i="1" s="1"/>
  <c r="I4915" i="1"/>
  <c r="E4915" i="1" s="1"/>
  <c r="I4916" i="1"/>
  <c r="E4916" i="1" s="1"/>
  <c r="I4917" i="1"/>
  <c r="E4917" i="1" s="1"/>
  <c r="I4918" i="1"/>
  <c r="E4918" i="1" s="1"/>
  <c r="I4919" i="1"/>
  <c r="E4919" i="1" s="1"/>
  <c r="I4920" i="1"/>
  <c r="E4920" i="1" s="1"/>
  <c r="I4921" i="1"/>
  <c r="E4921" i="1" s="1"/>
  <c r="I4922" i="1"/>
  <c r="E4922" i="1" s="1"/>
  <c r="I4923" i="1"/>
  <c r="E4923" i="1" s="1"/>
  <c r="I4924" i="1"/>
  <c r="E4924" i="1" s="1"/>
  <c r="I4925" i="1"/>
  <c r="E4925" i="1" s="1"/>
  <c r="I4926" i="1"/>
  <c r="E4926" i="1" s="1"/>
  <c r="I4927" i="1"/>
  <c r="E4927" i="1" s="1"/>
  <c r="I4928" i="1"/>
  <c r="E4928" i="1" s="1"/>
  <c r="I4929" i="1"/>
  <c r="E4929" i="1" s="1"/>
  <c r="I4930" i="1"/>
  <c r="E4930" i="1" s="1"/>
  <c r="I4931" i="1"/>
  <c r="E4931" i="1" s="1"/>
  <c r="I4932" i="1"/>
  <c r="E4932" i="1" s="1"/>
  <c r="I4933" i="1"/>
  <c r="E4933" i="1" s="1"/>
  <c r="I4934" i="1"/>
  <c r="E4934" i="1" s="1"/>
  <c r="I4935" i="1"/>
  <c r="E4935" i="1" s="1"/>
  <c r="I4936" i="1"/>
  <c r="E4936" i="1" s="1"/>
  <c r="I4937" i="1"/>
  <c r="E4937" i="1" s="1"/>
  <c r="I4938" i="1"/>
  <c r="I4939" i="1"/>
  <c r="E4939" i="1" s="1"/>
  <c r="I4940" i="1"/>
  <c r="E4940" i="1" s="1"/>
  <c r="I4941" i="1"/>
  <c r="E4941" i="1" s="1"/>
  <c r="I4942" i="1"/>
  <c r="E4942" i="1" s="1"/>
  <c r="I4943" i="1"/>
  <c r="E4943" i="1" s="1"/>
  <c r="I4944" i="1"/>
  <c r="E4944" i="1" s="1"/>
  <c r="I4945" i="1"/>
  <c r="E4945" i="1" s="1"/>
  <c r="I4946" i="1"/>
  <c r="E4946" i="1" s="1"/>
  <c r="I4947" i="1"/>
  <c r="E4947" i="1" s="1"/>
  <c r="I4948" i="1"/>
  <c r="E4948" i="1" s="1"/>
  <c r="I4949" i="1"/>
  <c r="E4949" i="1" s="1"/>
  <c r="I4950" i="1"/>
  <c r="E4950" i="1" s="1"/>
  <c r="I4951" i="1"/>
  <c r="E4951" i="1" s="1"/>
  <c r="I4952" i="1"/>
  <c r="E4952" i="1" s="1"/>
  <c r="I4953" i="1"/>
  <c r="E4953" i="1" s="1"/>
  <c r="I4954" i="1"/>
  <c r="E4954" i="1" s="1"/>
  <c r="I4955" i="1"/>
  <c r="E4955" i="1" s="1"/>
  <c r="I4956" i="1"/>
  <c r="E4956" i="1" s="1"/>
  <c r="I4957" i="1"/>
  <c r="E4957" i="1" s="1"/>
  <c r="I4958" i="1"/>
  <c r="E4958" i="1" s="1"/>
  <c r="I4959" i="1"/>
  <c r="I4960" i="1"/>
  <c r="I4961" i="1"/>
  <c r="E4961" i="1" s="1"/>
  <c r="I4962" i="1"/>
  <c r="I4963" i="1"/>
  <c r="E4963" i="1" s="1"/>
  <c r="I4964" i="1"/>
  <c r="E4964" i="1" s="1"/>
  <c r="I4965" i="1"/>
  <c r="E4965" i="1" s="1"/>
  <c r="I4966" i="1"/>
  <c r="E4966" i="1" s="1"/>
  <c r="I4967" i="1"/>
  <c r="I4968" i="1"/>
  <c r="E4968" i="1" s="1"/>
  <c r="I4969" i="1"/>
  <c r="E4969" i="1" s="1"/>
  <c r="I4970" i="1"/>
  <c r="I4971" i="1"/>
  <c r="E4971" i="1" s="1"/>
  <c r="I4972" i="1"/>
  <c r="E4972" i="1" s="1"/>
  <c r="I4973" i="1"/>
  <c r="E4973" i="1" s="1"/>
  <c r="I4974" i="1"/>
  <c r="E4974" i="1" s="1"/>
  <c r="I4975" i="1"/>
  <c r="E4975" i="1" s="1"/>
  <c r="I4976" i="1"/>
  <c r="I4977" i="1"/>
  <c r="E4977" i="1" s="1"/>
  <c r="I4978" i="1"/>
  <c r="I4979" i="1"/>
  <c r="E4979" i="1" s="1"/>
  <c r="I4980" i="1"/>
  <c r="E4980" i="1" s="1"/>
  <c r="I4981" i="1"/>
  <c r="E4981" i="1" s="1"/>
  <c r="I4982" i="1"/>
  <c r="E4982" i="1" s="1"/>
  <c r="I4983" i="1"/>
  <c r="E4983" i="1" s="1"/>
  <c r="I4984" i="1"/>
  <c r="E4984" i="1" s="1"/>
  <c r="I4985" i="1"/>
  <c r="E4985" i="1" s="1"/>
  <c r="I4986" i="1"/>
  <c r="I4987" i="1"/>
  <c r="E4987" i="1" s="1"/>
  <c r="I4988" i="1"/>
  <c r="E4988" i="1" s="1"/>
  <c r="I4989" i="1"/>
  <c r="E4989" i="1" s="1"/>
  <c r="I4990" i="1"/>
  <c r="E4990" i="1" s="1"/>
  <c r="I4991" i="1"/>
  <c r="E4991" i="1" s="1"/>
  <c r="I4992" i="1"/>
  <c r="E4992" i="1" s="1"/>
  <c r="I4993" i="1"/>
  <c r="E4993" i="1" s="1"/>
  <c r="I4994" i="1"/>
  <c r="I4995" i="1"/>
  <c r="E4995" i="1" s="1"/>
  <c r="I4996" i="1"/>
  <c r="E4996" i="1" s="1"/>
  <c r="I4997" i="1"/>
  <c r="E4997" i="1" s="1"/>
  <c r="I4998" i="1"/>
  <c r="E4998" i="1" s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B4020" i="1" l="1"/>
  <c r="AC4020" i="1" s="1"/>
  <c r="AB4023" i="1"/>
  <c r="AC4023" i="1" s="1"/>
  <c r="AB4022" i="1"/>
  <c r="AC4022" i="1" s="1"/>
  <c r="AB4021" i="1"/>
  <c r="AC4021" i="1" s="1"/>
  <c r="AB4027" i="1"/>
  <c r="AC4027" i="1" s="1"/>
  <c r="AB4019" i="1"/>
  <c r="AC4019" i="1" s="1"/>
  <c r="AB4025" i="1"/>
  <c r="AC4025" i="1" s="1"/>
  <c r="AB4017" i="1"/>
  <c r="AC4017" i="1" s="1"/>
  <c r="AB4024" i="1"/>
  <c r="AC4024" i="1" s="1"/>
  <c r="AB4016" i="1"/>
  <c r="AC4016" i="1" s="1"/>
  <c r="AB4015" i="1"/>
  <c r="AC4015" i="1" s="1"/>
  <c r="AB4013" i="1"/>
  <c r="AC4013" i="1" s="1"/>
  <c r="AB4014" i="1"/>
  <c r="AC4014" i="1" s="1"/>
  <c r="AB4012" i="1"/>
  <c r="AC4012" i="1" s="1"/>
  <c r="AB4011" i="1"/>
  <c r="AC4011" i="1" s="1"/>
  <c r="AI4911" i="1"/>
  <c r="AB4009" i="1"/>
  <c r="AC4009" i="1" s="1"/>
  <c r="AB4010" i="1"/>
  <c r="AC4010" i="1" s="1"/>
  <c r="AJ4985" i="1"/>
  <c r="AK4985" i="1" s="1"/>
  <c r="AI4963" i="1"/>
  <c r="E4976" i="1"/>
  <c r="AJ4976" i="1" s="1"/>
  <c r="AK4976" i="1" s="1"/>
  <c r="E4960" i="1"/>
  <c r="AI4960" i="1" s="1"/>
  <c r="E4967" i="1"/>
  <c r="AI4967" i="1" s="1"/>
  <c r="E4959" i="1"/>
  <c r="AJ4959" i="1" s="1"/>
  <c r="AK4959" i="1" s="1"/>
  <c r="E4994" i="1"/>
  <c r="AJ4994" i="1" s="1"/>
  <c r="AK4994" i="1" s="1"/>
  <c r="E4986" i="1"/>
  <c r="AJ4986" i="1" s="1"/>
  <c r="AK4986" i="1" s="1"/>
  <c r="E4978" i="1"/>
  <c r="AI4978" i="1" s="1"/>
  <c r="E4970" i="1"/>
  <c r="AI4970" i="1" s="1"/>
  <c r="E4962" i="1"/>
  <c r="AJ4962" i="1" s="1"/>
  <c r="AK4962" i="1" s="1"/>
  <c r="E4938" i="1"/>
  <c r="AI4938" i="1" s="1"/>
  <c r="AJ4979" i="1"/>
  <c r="AK4979" i="1" s="1"/>
  <c r="AI4971" i="1"/>
  <c r="AB4003" i="1"/>
  <c r="AC4003" i="1" s="1"/>
  <c r="AI4968" i="1"/>
  <c r="AI4965" i="1"/>
  <c r="AI4942" i="1"/>
  <c r="AI4983" i="1"/>
  <c r="AI4959" i="1"/>
  <c r="AJ4951" i="1"/>
  <c r="AK4951" i="1" s="1"/>
  <c r="AI4943" i="1"/>
  <c r="AJ4911" i="1"/>
  <c r="AK4911" i="1" s="1"/>
  <c r="AI4895" i="1"/>
  <c r="AI4887" i="1"/>
  <c r="AJ4879" i="1"/>
  <c r="AK4879" i="1" s="1"/>
  <c r="AI4871" i="1"/>
  <c r="AI4831" i="1"/>
  <c r="AI4823" i="1"/>
  <c r="AI4807" i="1"/>
  <c r="AI4985" i="1"/>
  <c r="AJ4977" i="1"/>
  <c r="AK4977" i="1" s="1"/>
  <c r="AJ4969" i="1"/>
  <c r="AK4969" i="1" s="1"/>
  <c r="AI4953" i="1"/>
  <c r="AI4945" i="1"/>
  <c r="AI4975" i="1"/>
  <c r="AJ4975" i="1"/>
  <c r="AK4975" i="1" s="1"/>
  <c r="AI4992" i="1"/>
  <c r="AJ4984" i="1"/>
  <c r="AK4984" i="1" s="1"/>
  <c r="AI4952" i="1"/>
  <c r="AI4928" i="1"/>
  <c r="AI4927" i="1"/>
  <c r="AI4919" i="1"/>
  <c r="AI4863" i="1"/>
  <c r="AI4855" i="1"/>
  <c r="AJ4847" i="1"/>
  <c r="AK4847" i="1" s="1"/>
  <c r="AJ4799" i="1"/>
  <c r="AK4799" i="1" s="1"/>
  <c r="AI4903" i="1"/>
  <c r="AJ4815" i="1"/>
  <c r="AK4815" i="1" s="1"/>
  <c r="AI4935" i="1"/>
  <c r="AJ4935" i="1"/>
  <c r="AK4935" i="1" s="1"/>
  <c r="AI4982" i="1"/>
  <c r="AJ4942" i="1"/>
  <c r="AK4942" i="1" s="1"/>
  <c r="AI4989" i="1"/>
  <c r="AI4996" i="1"/>
  <c r="AJ4996" i="1"/>
  <c r="AK4996" i="1" s="1"/>
  <c r="AJ4988" i="1"/>
  <c r="AK4988" i="1" s="1"/>
  <c r="AI4988" i="1"/>
  <c r="AJ4980" i="1"/>
  <c r="AK4980" i="1" s="1"/>
  <c r="AI4980" i="1"/>
  <c r="AI4972" i="1"/>
  <c r="AJ4972" i="1"/>
  <c r="AK4972" i="1" s="1"/>
  <c r="AI4964" i="1"/>
  <c r="AJ4964" i="1"/>
  <c r="AK4964" i="1" s="1"/>
  <c r="AI4956" i="1"/>
  <c r="AJ4956" i="1"/>
  <c r="AK4956" i="1" s="1"/>
  <c r="AJ4948" i="1"/>
  <c r="AK4948" i="1" s="1"/>
  <c r="AI4948" i="1"/>
  <c r="AI4940" i="1"/>
  <c r="AJ4940" i="1"/>
  <c r="AK4940" i="1" s="1"/>
  <c r="AI4932" i="1"/>
  <c r="AJ4932" i="1"/>
  <c r="AK4932" i="1" s="1"/>
  <c r="AJ4924" i="1"/>
  <c r="AK4924" i="1" s="1"/>
  <c r="AI4924" i="1"/>
  <c r="AI4916" i="1"/>
  <c r="AJ4916" i="1"/>
  <c r="AK4916" i="1" s="1"/>
  <c r="AI4908" i="1"/>
  <c r="AJ4908" i="1"/>
  <c r="AK4908" i="1" s="1"/>
  <c r="AI4900" i="1"/>
  <c r="AJ4900" i="1"/>
  <c r="AK4900" i="1" s="1"/>
  <c r="AI4892" i="1"/>
  <c r="AJ4892" i="1"/>
  <c r="AK4892" i="1" s="1"/>
  <c r="AI4884" i="1"/>
  <c r="AJ4884" i="1"/>
  <c r="AK4884" i="1" s="1"/>
  <c r="AJ4876" i="1"/>
  <c r="AK4876" i="1" s="1"/>
  <c r="AI4876" i="1"/>
  <c r="AI4868" i="1"/>
  <c r="AJ4868" i="1"/>
  <c r="AK4868" i="1" s="1"/>
  <c r="AI4860" i="1"/>
  <c r="AJ4860" i="1"/>
  <c r="AK4860" i="1" s="1"/>
  <c r="AI4852" i="1"/>
  <c r="AJ4852" i="1"/>
  <c r="AK4852" i="1" s="1"/>
  <c r="AI4844" i="1"/>
  <c r="AJ4844" i="1"/>
  <c r="AK4844" i="1" s="1"/>
  <c r="AJ4836" i="1"/>
  <c r="AK4836" i="1" s="1"/>
  <c r="AI4836" i="1"/>
  <c r="AI4828" i="1"/>
  <c r="AJ4828" i="1"/>
  <c r="AK4828" i="1" s="1"/>
  <c r="AJ4820" i="1"/>
  <c r="AK4820" i="1" s="1"/>
  <c r="AI4820" i="1"/>
  <c r="AI4812" i="1"/>
  <c r="AJ4812" i="1"/>
  <c r="AK4812" i="1" s="1"/>
  <c r="AI4804" i="1"/>
  <c r="AJ4804" i="1"/>
  <c r="AK4804" i="1" s="1"/>
  <c r="AI4796" i="1"/>
  <c r="AJ4796" i="1"/>
  <c r="AK4796" i="1" s="1"/>
  <c r="AI4788" i="1"/>
  <c r="AJ4788" i="1"/>
  <c r="AK4788" i="1" s="1"/>
  <c r="AI4780" i="1"/>
  <c r="AJ4780" i="1"/>
  <c r="AK4780" i="1" s="1"/>
  <c r="AJ4772" i="1"/>
  <c r="AK4772" i="1" s="1"/>
  <c r="AI4772" i="1"/>
  <c r="AI4764" i="1"/>
  <c r="AJ4764" i="1"/>
  <c r="AK4764" i="1" s="1"/>
  <c r="AJ4756" i="1"/>
  <c r="AK4756" i="1" s="1"/>
  <c r="AI4756" i="1"/>
  <c r="AI4748" i="1"/>
  <c r="AJ4748" i="1"/>
  <c r="AK4748" i="1" s="1"/>
  <c r="AI4740" i="1"/>
  <c r="AJ4740" i="1"/>
  <c r="AK4740" i="1" s="1"/>
  <c r="AI4732" i="1"/>
  <c r="AJ4732" i="1"/>
  <c r="AK4732" i="1" s="1"/>
  <c r="AJ4724" i="1"/>
  <c r="AK4724" i="1" s="1"/>
  <c r="AI4724" i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J4676" i="1"/>
  <c r="AK4676" i="1" s="1"/>
  <c r="AI4676" i="1"/>
  <c r="AI4668" i="1"/>
  <c r="AJ4668" i="1"/>
  <c r="AK4668" i="1" s="1"/>
  <c r="AJ4660" i="1"/>
  <c r="AK4660" i="1" s="1"/>
  <c r="AI4660" i="1"/>
  <c r="AI4652" i="1"/>
  <c r="AJ4652" i="1"/>
  <c r="AK4652" i="1" s="1"/>
  <c r="AI4644" i="1"/>
  <c r="AJ4644" i="1"/>
  <c r="AK4644" i="1" s="1"/>
  <c r="AI4636" i="1"/>
  <c r="AJ4636" i="1"/>
  <c r="AK4636" i="1" s="1"/>
  <c r="AI4628" i="1"/>
  <c r="AJ4628" i="1"/>
  <c r="AK4628" i="1" s="1"/>
  <c r="AJ4620" i="1"/>
  <c r="AK4620" i="1" s="1"/>
  <c r="AI4620" i="1"/>
  <c r="AI4612" i="1"/>
  <c r="AJ4612" i="1"/>
  <c r="AK4612" i="1" s="1"/>
  <c r="AI4604" i="1"/>
  <c r="AJ4604" i="1"/>
  <c r="AK4604" i="1" s="1"/>
  <c r="AI4596" i="1"/>
  <c r="AJ4596" i="1"/>
  <c r="AK4596" i="1" s="1"/>
  <c r="AI4588" i="1"/>
  <c r="AJ4588" i="1"/>
  <c r="AK4588" i="1" s="1"/>
  <c r="AI4580" i="1"/>
  <c r="AJ4580" i="1"/>
  <c r="AK4580" i="1" s="1"/>
  <c r="AI4572" i="1"/>
  <c r="AJ4572" i="1"/>
  <c r="AK4572" i="1" s="1"/>
  <c r="AJ4564" i="1"/>
  <c r="AK4564" i="1" s="1"/>
  <c r="AI4564" i="1"/>
  <c r="AJ4556" i="1"/>
  <c r="AK4556" i="1" s="1"/>
  <c r="AI4556" i="1"/>
  <c r="AI4548" i="1"/>
  <c r="AJ4548" i="1"/>
  <c r="AK4548" i="1" s="1"/>
  <c r="AJ4540" i="1"/>
  <c r="AK4540" i="1" s="1"/>
  <c r="AI4540" i="1"/>
  <c r="AI4532" i="1"/>
  <c r="AJ4532" i="1"/>
  <c r="AK4532" i="1" s="1"/>
  <c r="AI4524" i="1"/>
  <c r="AJ4524" i="1"/>
  <c r="AK4524" i="1" s="1"/>
  <c r="AI4516" i="1"/>
  <c r="AJ4516" i="1"/>
  <c r="AK4516" i="1" s="1"/>
  <c r="AJ4508" i="1"/>
  <c r="AK4508" i="1" s="1"/>
  <c r="AI4508" i="1"/>
  <c r="AJ4500" i="1"/>
  <c r="AK4500" i="1" s="1"/>
  <c r="AI4500" i="1"/>
  <c r="AI4492" i="1"/>
  <c r="AJ4492" i="1"/>
  <c r="AK4492" i="1" s="1"/>
  <c r="AI4484" i="1"/>
  <c r="AJ4484" i="1"/>
  <c r="AK4484" i="1" s="1"/>
  <c r="AI4476" i="1"/>
  <c r="AJ4476" i="1"/>
  <c r="AK4476" i="1" s="1"/>
  <c r="AJ4468" i="1"/>
  <c r="AK4468" i="1" s="1"/>
  <c r="AI4468" i="1"/>
  <c r="AJ4460" i="1"/>
  <c r="AK4460" i="1" s="1"/>
  <c r="AI4460" i="1"/>
  <c r="AI4452" i="1"/>
  <c r="AJ4452" i="1"/>
  <c r="AK4452" i="1" s="1"/>
  <c r="AI4444" i="1"/>
  <c r="AJ4444" i="1"/>
  <c r="AK4444" i="1" s="1"/>
  <c r="AJ4436" i="1"/>
  <c r="AK4436" i="1" s="1"/>
  <c r="AI4436" i="1"/>
  <c r="AI4428" i="1"/>
  <c r="AJ4428" i="1"/>
  <c r="AK4428" i="1" s="1"/>
  <c r="AI4420" i="1"/>
  <c r="AJ4420" i="1"/>
  <c r="AK4420" i="1" s="1"/>
  <c r="AJ4412" i="1"/>
  <c r="AK4412" i="1" s="1"/>
  <c r="AI4412" i="1"/>
  <c r="AI4404" i="1"/>
  <c r="AJ4404" i="1"/>
  <c r="AK4404" i="1" s="1"/>
  <c r="AJ4396" i="1"/>
  <c r="AK4396" i="1" s="1"/>
  <c r="AI4396" i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J4348" i="1"/>
  <c r="AK4348" i="1" s="1"/>
  <c r="AI4348" i="1"/>
  <c r="AI4340" i="1"/>
  <c r="AJ4340" i="1"/>
  <c r="AK4340" i="1" s="1"/>
  <c r="AJ4332" i="1"/>
  <c r="AK4332" i="1" s="1"/>
  <c r="AI4332" i="1"/>
  <c r="AJ4324" i="1"/>
  <c r="AK4324" i="1" s="1"/>
  <c r="AI4324" i="1"/>
  <c r="AI4316" i="1"/>
  <c r="AJ4316" i="1"/>
  <c r="AK4316" i="1" s="1"/>
  <c r="AI4308" i="1"/>
  <c r="AJ4308" i="1"/>
  <c r="AK4308" i="1" s="1"/>
  <c r="AI4300" i="1"/>
  <c r="AJ4300" i="1"/>
  <c r="AK4300" i="1" s="1"/>
  <c r="AJ4292" i="1"/>
  <c r="AK4292" i="1" s="1"/>
  <c r="AI4292" i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I4236" i="1"/>
  <c r="AJ4236" i="1"/>
  <c r="AK4236" i="1" s="1"/>
  <c r="AI4228" i="1"/>
  <c r="AJ4228" i="1"/>
  <c r="AK4228" i="1" s="1"/>
  <c r="AJ4220" i="1"/>
  <c r="AK4220" i="1" s="1"/>
  <c r="AI4220" i="1"/>
  <c r="AI4212" i="1"/>
  <c r="AJ4212" i="1"/>
  <c r="AK4212" i="1" s="1"/>
  <c r="AI4204" i="1"/>
  <c r="AJ4204" i="1"/>
  <c r="AK4204" i="1" s="1"/>
  <c r="AI4196" i="1"/>
  <c r="AJ4196" i="1"/>
  <c r="AK4196" i="1" s="1"/>
  <c r="AI4188" i="1"/>
  <c r="AJ4188" i="1"/>
  <c r="AK4188" i="1" s="1"/>
  <c r="AJ4180" i="1"/>
  <c r="AK4180" i="1" s="1"/>
  <c r="AI4180" i="1"/>
  <c r="AI4172" i="1"/>
  <c r="AJ4172" i="1"/>
  <c r="AK4172" i="1" s="1"/>
  <c r="AI4164" i="1"/>
  <c r="AJ4164" i="1"/>
  <c r="AK4164" i="1" s="1"/>
  <c r="AI4156" i="1"/>
  <c r="AJ4156" i="1"/>
  <c r="AK4156" i="1" s="1"/>
  <c r="AI4148" i="1"/>
  <c r="AJ4148" i="1"/>
  <c r="AK4148" i="1" s="1"/>
  <c r="AJ4140" i="1"/>
  <c r="AK4140" i="1" s="1"/>
  <c r="AI4140" i="1"/>
  <c r="AI4132" i="1"/>
  <c r="AJ4132" i="1"/>
  <c r="AK4132" i="1" s="1"/>
  <c r="AI4124" i="1"/>
  <c r="AJ4124" i="1"/>
  <c r="AK4124" i="1" s="1"/>
  <c r="AI4116" i="1"/>
  <c r="AJ4116" i="1"/>
  <c r="AK4116" i="1" s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I4068" i="1"/>
  <c r="AJ4068" i="1"/>
  <c r="AK4068" i="1" s="1"/>
  <c r="AJ4060" i="1"/>
  <c r="AK4060" i="1" s="1"/>
  <c r="AI4060" i="1"/>
  <c r="AI4052" i="1"/>
  <c r="AJ4052" i="1"/>
  <c r="AK4052" i="1" s="1"/>
  <c r="AI4044" i="1"/>
  <c r="AJ4044" i="1"/>
  <c r="AK4044" i="1" s="1"/>
  <c r="AI4036" i="1"/>
  <c r="AJ4036" i="1"/>
  <c r="AK4036" i="1" s="1"/>
  <c r="AI4028" i="1"/>
  <c r="AJ4028" i="1"/>
  <c r="AI4962" i="1"/>
  <c r="AI4991" i="1"/>
  <c r="AI4995" i="1"/>
  <c r="AI4955" i="1"/>
  <c r="AI4931" i="1"/>
  <c r="AI4998" i="1"/>
  <c r="AJ4998" i="1"/>
  <c r="AK4998" i="1" s="1"/>
  <c r="AI4990" i="1"/>
  <c r="AJ4990" i="1"/>
  <c r="AK4990" i="1" s="1"/>
  <c r="AI4974" i="1"/>
  <c r="AI4966" i="1"/>
  <c r="AJ4958" i="1"/>
  <c r="AK4958" i="1" s="1"/>
  <c r="AI4958" i="1"/>
  <c r="AI4950" i="1"/>
  <c r="AJ4950" i="1"/>
  <c r="AK4950" i="1" s="1"/>
  <c r="AI4934" i="1"/>
  <c r="AJ4934" i="1"/>
  <c r="AK4934" i="1" s="1"/>
  <c r="AI4926" i="1"/>
  <c r="AJ4926" i="1"/>
  <c r="AK4926" i="1" s="1"/>
  <c r="AJ4918" i="1"/>
  <c r="AK4918" i="1" s="1"/>
  <c r="AI4910" i="1"/>
  <c r="AJ4910" i="1"/>
  <c r="AK4910" i="1" s="1"/>
  <c r="AI4902" i="1"/>
  <c r="AJ4902" i="1"/>
  <c r="AK4902" i="1" s="1"/>
  <c r="AJ4894" i="1"/>
  <c r="AK4894" i="1" s="1"/>
  <c r="AI4894" i="1"/>
  <c r="AI4886" i="1"/>
  <c r="AJ4886" i="1"/>
  <c r="AK4886" i="1" s="1"/>
  <c r="AI4878" i="1"/>
  <c r="AJ4878" i="1"/>
  <c r="AK4878" i="1" s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I4838" i="1"/>
  <c r="AJ4838" i="1"/>
  <c r="AK4838" i="1" s="1"/>
  <c r="AI4830" i="1"/>
  <c r="AJ4830" i="1"/>
  <c r="AK4830" i="1" s="1"/>
  <c r="AI4822" i="1"/>
  <c r="AJ4822" i="1"/>
  <c r="AK4822" i="1" s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I4774" i="1"/>
  <c r="AJ4774" i="1"/>
  <c r="AK4774" i="1" s="1"/>
  <c r="AI4766" i="1"/>
  <c r="AJ4766" i="1"/>
  <c r="AK4766" i="1" s="1"/>
  <c r="AI4758" i="1"/>
  <c r="AJ4758" i="1"/>
  <c r="AK4758" i="1" s="1"/>
  <c r="AI4750" i="1"/>
  <c r="AJ4750" i="1"/>
  <c r="AK4750" i="1" s="1"/>
  <c r="AI4742" i="1"/>
  <c r="AJ4742" i="1"/>
  <c r="AK4742" i="1" s="1"/>
  <c r="AI4734" i="1"/>
  <c r="AJ4734" i="1"/>
  <c r="AK4734" i="1" s="1"/>
  <c r="AI4726" i="1"/>
  <c r="AJ4726" i="1"/>
  <c r="AK4726" i="1" s="1"/>
  <c r="AJ4718" i="1"/>
  <c r="AK4718" i="1" s="1"/>
  <c r="AI4718" i="1"/>
  <c r="AI4710" i="1"/>
  <c r="AJ4710" i="1"/>
  <c r="AK4710" i="1" s="1"/>
  <c r="AJ4702" i="1"/>
  <c r="AK4702" i="1" s="1"/>
  <c r="AI4702" i="1"/>
  <c r="AI4694" i="1"/>
  <c r="AJ4694" i="1"/>
  <c r="AK4694" i="1" s="1"/>
  <c r="AJ4686" i="1"/>
  <c r="AK4686" i="1" s="1"/>
  <c r="AI4686" i="1"/>
  <c r="AI4678" i="1"/>
  <c r="AJ4678" i="1"/>
  <c r="AK4678" i="1" s="1"/>
  <c r="AJ4670" i="1"/>
  <c r="AK4670" i="1" s="1"/>
  <c r="AI4670" i="1"/>
  <c r="AI4662" i="1"/>
  <c r="AJ4662" i="1"/>
  <c r="AK4662" i="1" s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I4622" i="1"/>
  <c r="AJ4622" i="1"/>
  <c r="AK4622" i="1" s="1"/>
  <c r="AI4614" i="1"/>
  <c r="AJ4614" i="1"/>
  <c r="AK4614" i="1" s="1"/>
  <c r="AI4606" i="1"/>
  <c r="AJ4606" i="1"/>
  <c r="AK4606" i="1" s="1"/>
  <c r="AI4598" i="1"/>
  <c r="AJ4598" i="1"/>
  <c r="AK4598" i="1" s="1"/>
  <c r="AJ4590" i="1"/>
  <c r="AK4590" i="1" s="1"/>
  <c r="AI4590" i="1"/>
  <c r="AJ4582" i="1"/>
  <c r="AK4582" i="1" s="1"/>
  <c r="AI4582" i="1"/>
  <c r="AI4574" i="1"/>
  <c r="AJ4574" i="1"/>
  <c r="AK4574" i="1" s="1"/>
  <c r="AJ4566" i="1"/>
  <c r="AK4566" i="1" s="1"/>
  <c r="AI4566" i="1"/>
  <c r="AI4558" i="1"/>
  <c r="AJ4558" i="1"/>
  <c r="AK4558" i="1" s="1"/>
  <c r="AJ4550" i="1"/>
  <c r="AK4550" i="1" s="1"/>
  <c r="AI4550" i="1"/>
  <c r="AI4542" i="1"/>
  <c r="AJ4542" i="1"/>
  <c r="AK4542" i="1" s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I4502" i="1"/>
  <c r="AJ4502" i="1"/>
  <c r="AK4502" i="1" s="1"/>
  <c r="AI4494" i="1"/>
  <c r="AJ4494" i="1"/>
  <c r="AK4494" i="1" s="1"/>
  <c r="AI4486" i="1"/>
  <c r="AJ4486" i="1"/>
  <c r="AK4486" i="1" s="1"/>
  <c r="AJ4478" i="1"/>
  <c r="AK4478" i="1" s="1"/>
  <c r="AI4478" i="1"/>
  <c r="AJ4470" i="1"/>
  <c r="AK4470" i="1" s="1"/>
  <c r="AI4470" i="1"/>
  <c r="AI4462" i="1"/>
  <c r="AJ4462" i="1"/>
  <c r="AK4462" i="1" s="1"/>
  <c r="AI4454" i="1"/>
  <c r="AJ4454" i="1"/>
  <c r="AK4454" i="1" s="1"/>
  <c r="AI4446" i="1"/>
  <c r="AJ4446" i="1"/>
  <c r="AK4446" i="1" s="1"/>
  <c r="AI4438" i="1"/>
  <c r="AJ4438" i="1"/>
  <c r="AK4438" i="1" s="1"/>
  <c r="AI4430" i="1"/>
  <c r="AJ4430" i="1"/>
  <c r="AK4430" i="1" s="1"/>
  <c r="AI4422" i="1"/>
  <c r="AJ4422" i="1"/>
  <c r="AK4422" i="1" s="1"/>
  <c r="AI4414" i="1"/>
  <c r="AJ4414" i="1"/>
  <c r="AK4414" i="1" s="1"/>
  <c r="AI4406" i="1"/>
  <c r="AJ4406" i="1"/>
  <c r="AK4406" i="1" s="1"/>
  <c r="AI4398" i="1"/>
  <c r="AJ4398" i="1"/>
  <c r="AK4398" i="1" s="1"/>
  <c r="AJ4390" i="1"/>
  <c r="AK4390" i="1" s="1"/>
  <c r="AI4390" i="1"/>
  <c r="AJ4382" i="1"/>
  <c r="AK4382" i="1" s="1"/>
  <c r="AI4382" i="1"/>
  <c r="AI4374" i="1"/>
  <c r="AJ4374" i="1"/>
  <c r="AK4374" i="1" s="1"/>
  <c r="AJ4366" i="1"/>
  <c r="AK4366" i="1" s="1"/>
  <c r="AI4366" i="1"/>
  <c r="AI4358" i="1"/>
  <c r="AJ4358" i="1"/>
  <c r="AK4358" i="1" s="1"/>
  <c r="AJ4350" i="1"/>
  <c r="AK4350" i="1" s="1"/>
  <c r="AI4350" i="1"/>
  <c r="AJ4342" i="1"/>
  <c r="AK4342" i="1" s="1"/>
  <c r="AI4342" i="1"/>
  <c r="AJ4334" i="1"/>
  <c r="AK4334" i="1" s="1"/>
  <c r="AI4334" i="1"/>
  <c r="AI4326" i="1"/>
  <c r="AJ4326" i="1"/>
  <c r="AK4326" i="1" s="1"/>
  <c r="AI4318" i="1"/>
  <c r="AJ4318" i="1"/>
  <c r="AK4318" i="1" s="1"/>
  <c r="AI4310" i="1"/>
  <c r="AJ4310" i="1"/>
  <c r="AK4310" i="1" s="1"/>
  <c r="AI4302" i="1"/>
  <c r="AJ4302" i="1"/>
  <c r="AK4302" i="1" s="1"/>
  <c r="AI4294" i="1"/>
  <c r="AJ4294" i="1"/>
  <c r="AK4294" i="1" s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I4222" i="1"/>
  <c r="AJ4222" i="1"/>
  <c r="AK4222" i="1" s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I4182" i="1"/>
  <c r="AJ4182" i="1"/>
  <c r="AK4182" i="1" s="1"/>
  <c r="AJ4174" i="1"/>
  <c r="AK4174" i="1" s="1"/>
  <c r="AI4174" i="1"/>
  <c r="AI4166" i="1"/>
  <c r="AJ4166" i="1"/>
  <c r="AK4166" i="1" s="1"/>
  <c r="AI4158" i="1"/>
  <c r="AJ4158" i="1"/>
  <c r="AK4158" i="1" s="1"/>
  <c r="AI4150" i="1"/>
  <c r="AJ4150" i="1"/>
  <c r="AK4150" i="1" s="1"/>
  <c r="AI4142" i="1"/>
  <c r="AJ4142" i="1"/>
  <c r="AK4142" i="1" s="1"/>
  <c r="AI4134" i="1"/>
  <c r="AJ4134" i="1"/>
  <c r="AK4134" i="1" s="1"/>
  <c r="AJ4126" i="1"/>
  <c r="AK4126" i="1" s="1"/>
  <c r="AI4126" i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I4062" i="1"/>
  <c r="AJ4062" i="1"/>
  <c r="AK4062" i="1" s="1"/>
  <c r="AJ4054" i="1"/>
  <c r="AK4054" i="1" s="1"/>
  <c r="AI4054" i="1"/>
  <c r="AI4046" i="1"/>
  <c r="AJ4046" i="1"/>
  <c r="AK4046" i="1" s="1"/>
  <c r="AI4038" i="1"/>
  <c r="AJ4038" i="1"/>
  <c r="AK4038" i="1" s="1"/>
  <c r="AI4030" i="1"/>
  <c r="AJ4030" i="1"/>
  <c r="AK4030" i="1" s="1"/>
  <c r="AJ4992" i="1"/>
  <c r="AK4992" i="1" s="1"/>
  <c r="AJ4952" i="1"/>
  <c r="AK4952" i="1" s="1"/>
  <c r="AJ4997" i="1"/>
  <c r="AK4997" i="1" s="1"/>
  <c r="AI4981" i="1"/>
  <c r="AJ4981" i="1"/>
  <c r="AK4981" i="1" s="1"/>
  <c r="AI4973" i="1"/>
  <c r="AJ4973" i="1"/>
  <c r="AK4973" i="1" s="1"/>
  <c r="AJ4965" i="1"/>
  <c r="AK4965" i="1" s="1"/>
  <c r="AI4957" i="1"/>
  <c r="AI4949" i="1"/>
  <c r="AJ4941" i="1"/>
  <c r="AK4941" i="1" s="1"/>
  <c r="AI4941" i="1"/>
  <c r="AI4933" i="1"/>
  <c r="AJ4933" i="1"/>
  <c r="AK4933" i="1" s="1"/>
  <c r="AI4925" i="1"/>
  <c r="AI4917" i="1"/>
  <c r="AJ4917" i="1"/>
  <c r="AK4917" i="1" s="1"/>
  <c r="AI4909" i="1"/>
  <c r="AJ4909" i="1"/>
  <c r="AK4909" i="1" s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J4845" i="1"/>
  <c r="AK4845" i="1" s="1"/>
  <c r="AI4845" i="1"/>
  <c r="AJ4837" i="1"/>
  <c r="AK4837" i="1" s="1"/>
  <c r="AI4837" i="1"/>
  <c r="AI4829" i="1"/>
  <c r="AJ4829" i="1"/>
  <c r="AK4829" i="1" s="1"/>
  <c r="AJ4821" i="1"/>
  <c r="AK4821" i="1" s="1"/>
  <c r="AI4821" i="1"/>
  <c r="AI4813" i="1"/>
  <c r="AJ4813" i="1"/>
  <c r="AK4813" i="1" s="1"/>
  <c r="AJ4805" i="1"/>
  <c r="AK4805" i="1" s="1"/>
  <c r="AI4805" i="1"/>
  <c r="AI4797" i="1"/>
  <c r="AJ4797" i="1"/>
  <c r="AK4797" i="1" s="1"/>
  <c r="AI4789" i="1"/>
  <c r="AJ4789" i="1"/>
  <c r="AK4789" i="1" s="1"/>
  <c r="AJ4781" i="1"/>
  <c r="AK4781" i="1" s="1"/>
  <c r="AI4781" i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I4717" i="1"/>
  <c r="AJ4717" i="1"/>
  <c r="AK4717" i="1" s="1"/>
  <c r="AI4709" i="1"/>
  <c r="AJ4709" i="1"/>
  <c r="AK4709" i="1" s="1"/>
  <c r="AI4701" i="1"/>
  <c r="AJ4701" i="1"/>
  <c r="AK4701" i="1" s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J4653" i="1"/>
  <c r="AK4653" i="1" s="1"/>
  <c r="AI4653" i="1"/>
  <c r="AI4645" i="1"/>
  <c r="AJ4645" i="1"/>
  <c r="AK4645" i="1" s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I4605" i="1"/>
  <c r="AJ4605" i="1"/>
  <c r="AK4605" i="1" s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J4565" i="1"/>
  <c r="AK4565" i="1" s="1"/>
  <c r="AI4565" i="1"/>
  <c r="AJ4557" i="1"/>
  <c r="AK4557" i="1" s="1"/>
  <c r="AI4557" i="1"/>
  <c r="AI4549" i="1"/>
  <c r="AJ4549" i="1"/>
  <c r="AK4549" i="1" s="1"/>
  <c r="AJ4541" i="1"/>
  <c r="AK4541" i="1" s="1"/>
  <c r="AI4541" i="1"/>
  <c r="AJ4533" i="1"/>
  <c r="AK4533" i="1" s="1"/>
  <c r="AI4533" i="1"/>
  <c r="AI4525" i="1"/>
  <c r="AJ4525" i="1"/>
  <c r="AK4525" i="1" s="1"/>
  <c r="AI4517" i="1"/>
  <c r="AJ4517" i="1"/>
  <c r="AK4517" i="1" s="1"/>
  <c r="AI4509" i="1"/>
  <c r="AJ4509" i="1"/>
  <c r="AK4509" i="1" s="1"/>
  <c r="AJ4501" i="1"/>
  <c r="AK4501" i="1" s="1"/>
  <c r="AI4501" i="1"/>
  <c r="AI4493" i="1"/>
  <c r="AJ4493" i="1"/>
  <c r="AK4493" i="1" s="1"/>
  <c r="AI4485" i="1"/>
  <c r="AJ4485" i="1"/>
  <c r="AK4485" i="1" s="1"/>
  <c r="AI4477" i="1"/>
  <c r="AJ4477" i="1"/>
  <c r="AK4477" i="1" s="1"/>
  <c r="AI4469" i="1"/>
  <c r="AJ4469" i="1"/>
  <c r="AK4469" i="1" s="1"/>
  <c r="AJ4461" i="1"/>
  <c r="AK4461" i="1" s="1"/>
  <c r="AI4461" i="1"/>
  <c r="AJ4453" i="1"/>
  <c r="AK4453" i="1" s="1"/>
  <c r="AI4453" i="1"/>
  <c r="AI4445" i="1"/>
  <c r="AJ4445" i="1"/>
  <c r="AK4445" i="1" s="1"/>
  <c r="AI4437" i="1"/>
  <c r="AJ4437" i="1"/>
  <c r="AK4437" i="1" s="1"/>
  <c r="AI4429" i="1"/>
  <c r="AJ4429" i="1"/>
  <c r="AK4429" i="1" s="1"/>
  <c r="AI4421" i="1"/>
  <c r="AJ4421" i="1"/>
  <c r="AK4421" i="1" s="1"/>
  <c r="AI4413" i="1"/>
  <c r="AJ4413" i="1"/>
  <c r="AK4413" i="1" s="1"/>
  <c r="AJ4405" i="1"/>
  <c r="AK4405" i="1" s="1"/>
  <c r="AI4405" i="1"/>
  <c r="AI4397" i="1"/>
  <c r="AJ4397" i="1"/>
  <c r="AK4397" i="1" s="1"/>
  <c r="AI4389" i="1"/>
  <c r="AJ4389" i="1"/>
  <c r="AK4389" i="1" s="1"/>
  <c r="AI4381" i="1"/>
  <c r="AJ4381" i="1"/>
  <c r="AK4381" i="1" s="1"/>
  <c r="AI4373" i="1"/>
  <c r="AJ4373" i="1"/>
  <c r="AK4373" i="1" s="1"/>
  <c r="AJ4365" i="1"/>
  <c r="AK4365" i="1" s="1"/>
  <c r="AI4365" i="1"/>
  <c r="AI4357" i="1"/>
  <c r="AJ4357" i="1"/>
  <c r="AK4357" i="1" s="1"/>
  <c r="AI4349" i="1"/>
  <c r="AJ4349" i="1"/>
  <c r="AK4349" i="1" s="1"/>
  <c r="AI4341" i="1"/>
  <c r="AJ4341" i="1"/>
  <c r="AK4341" i="1" s="1"/>
  <c r="AJ4333" i="1"/>
  <c r="AK4333" i="1" s="1"/>
  <c r="AI4333" i="1"/>
  <c r="AJ4325" i="1"/>
  <c r="AK4325" i="1" s="1"/>
  <c r="AI4325" i="1"/>
  <c r="AI4317" i="1"/>
  <c r="AJ4317" i="1"/>
  <c r="AK4317" i="1" s="1"/>
  <c r="AJ4309" i="1"/>
  <c r="AK4309" i="1" s="1"/>
  <c r="AI4309" i="1"/>
  <c r="AI4301" i="1"/>
  <c r="AJ4301" i="1"/>
  <c r="AK4301" i="1" s="1"/>
  <c r="AJ4293" i="1"/>
  <c r="AK4293" i="1" s="1"/>
  <c r="AI4293" i="1"/>
  <c r="AI4285" i="1"/>
  <c r="AJ4285" i="1"/>
  <c r="AK4285" i="1" s="1"/>
  <c r="AI4277" i="1"/>
  <c r="AJ4277" i="1"/>
  <c r="AK4277" i="1" s="1"/>
  <c r="AI4269" i="1"/>
  <c r="AJ4269" i="1"/>
  <c r="AK4269" i="1" s="1"/>
  <c r="AI4261" i="1"/>
  <c r="AJ4261" i="1"/>
  <c r="AK4261" i="1" s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I4173" i="1"/>
  <c r="AJ4173" i="1"/>
  <c r="AK4173" i="1" s="1"/>
  <c r="AJ4165" i="1"/>
  <c r="AK4165" i="1" s="1"/>
  <c r="AI4165" i="1"/>
  <c r="AI4157" i="1"/>
  <c r="AJ4157" i="1"/>
  <c r="AK4157" i="1" s="1"/>
  <c r="AI4149" i="1"/>
  <c r="AJ4149" i="1"/>
  <c r="AK4149" i="1" s="1"/>
  <c r="AI4141" i="1"/>
  <c r="AJ4141" i="1"/>
  <c r="AK4141" i="1" s="1"/>
  <c r="AI4133" i="1"/>
  <c r="AJ4133" i="1"/>
  <c r="AK4133" i="1" s="1"/>
  <c r="AJ4125" i="1"/>
  <c r="AK4125" i="1" s="1"/>
  <c r="AI4125" i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I4053" i="1"/>
  <c r="AJ4053" i="1"/>
  <c r="AK4053" i="1" s="1"/>
  <c r="AJ4045" i="1"/>
  <c r="AK4045" i="1" s="1"/>
  <c r="AI4045" i="1"/>
  <c r="AI4037" i="1"/>
  <c r="AJ4037" i="1"/>
  <c r="AK4037" i="1" s="1"/>
  <c r="AI4029" i="1"/>
  <c r="AJ4029" i="1"/>
  <c r="AK4029" i="1" s="1"/>
  <c r="AB4004" i="1"/>
  <c r="AC4004" i="1" s="1"/>
  <c r="AI4997" i="1"/>
  <c r="AJ4974" i="1"/>
  <c r="AK4974" i="1" s="1"/>
  <c r="AI4918" i="1"/>
  <c r="AJ4945" i="1"/>
  <c r="AK4945" i="1" s="1"/>
  <c r="AI4987" i="1"/>
  <c r="AI4979" i="1"/>
  <c r="AJ4971" i="1"/>
  <c r="AK4971" i="1" s="1"/>
  <c r="AJ4963" i="1"/>
  <c r="AK4963" i="1" s="1"/>
  <c r="AI4947" i="1"/>
  <c r="AJ4947" i="1"/>
  <c r="AK4947" i="1" s="1"/>
  <c r="AI4939" i="1"/>
  <c r="AJ4939" i="1"/>
  <c r="AK4939" i="1" s="1"/>
  <c r="AJ4931" i="1"/>
  <c r="AK4931" i="1" s="1"/>
  <c r="AI4923" i="1"/>
  <c r="AJ4923" i="1"/>
  <c r="AK4923" i="1" s="1"/>
  <c r="AI4915" i="1"/>
  <c r="AJ4915" i="1"/>
  <c r="AK4915" i="1" s="1"/>
  <c r="AJ4907" i="1"/>
  <c r="AK4907" i="1" s="1"/>
  <c r="AI4907" i="1"/>
  <c r="AI4899" i="1"/>
  <c r="AJ4899" i="1"/>
  <c r="AK4899" i="1" s="1"/>
  <c r="AI4891" i="1"/>
  <c r="AJ4891" i="1"/>
  <c r="AK4891" i="1" s="1"/>
  <c r="AI4883" i="1"/>
  <c r="AJ4883" i="1"/>
  <c r="AK4883" i="1" s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I4835" i="1"/>
  <c r="AJ4835" i="1"/>
  <c r="AK4835" i="1" s="1"/>
  <c r="AJ4827" i="1"/>
  <c r="AK4827" i="1" s="1"/>
  <c r="AI4827" i="1"/>
  <c r="AJ4819" i="1"/>
  <c r="AK4819" i="1" s="1"/>
  <c r="AI4819" i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I4771" i="1"/>
  <c r="AJ4771" i="1"/>
  <c r="AK4771" i="1" s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I4723" i="1"/>
  <c r="AJ4723" i="1"/>
  <c r="AK4723" i="1" s="1"/>
  <c r="AJ4715" i="1"/>
  <c r="AK4715" i="1" s="1"/>
  <c r="AI4715" i="1"/>
  <c r="AI4707" i="1"/>
  <c r="AJ4707" i="1"/>
  <c r="AK4707" i="1" s="1"/>
  <c r="AJ4699" i="1"/>
  <c r="AK4699" i="1" s="1"/>
  <c r="AI4699" i="1"/>
  <c r="AI4691" i="1"/>
  <c r="AJ4691" i="1"/>
  <c r="AK4691" i="1" s="1"/>
  <c r="AI4683" i="1"/>
  <c r="AJ4683" i="1"/>
  <c r="AK4683" i="1" s="1"/>
  <c r="AI4675" i="1"/>
  <c r="AJ4675" i="1"/>
  <c r="AK4675" i="1" s="1"/>
  <c r="AI4667" i="1"/>
  <c r="AJ4667" i="1"/>
  <c r="AK4667" i="1" s="1"/>
  <c r="AI4659" i="1"/>
  <c r="AJ4659" i="1"/>
  <c r="AK4659" i="1" s="1"/>
  <c r="AI4651" i="1"/>
  <c r="AJ4651" i="1"/>
  <c r="AK4651" i="1" s="1"/>
  <c r="AJ4643" i="1"/>
  <c r="AK4643" i="1" s="1"/>
  <c r="AI4643" i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J4603" i="1"/>
  <c r="AK4603" i="1" s="1"/>
  <c r="AI4603" i="1"/>
  <c r="AI4595" i="1"/>
  <c r="AJ4595" i="1"/>
  <c r="AK4595" i="1" s="1"/>
  <c r="AI4587" i="1"/>
  <c r="AJ4587" i="1"/>
  <c r="AK4587" i="1" s="1"/>
  <c r="AI4579" i="1"/>
  <c r="AJ4579" i="1"/>
  <c r="AK4579" i="1" s="1"/>
  <c r="AJ4571" i="1"/>
  <c r="AK4571" i="1" s="1"/>
  <c r="AI4571" i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J4531" i="1"/>
  <c r="AK4531" i="1" s="1"/>
  <c r="AI4531" i="1"/>
  <c r="AJ4523" i="1"/>
  <c r="AK4523" i="1" s="1"/>
  <c r="AI4523" i="1"/>
  <c r="AI4515" i="1"/>
  <c r="AJ4515" i="1"/>
  <c r="AK4515" i="1" s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I4475" i="1"/>
  <c r="AJ4475" i="1"/>
  <c r="AK4475" i="1" s="1"/>
  <c r="AI4467" i="1"/>
  <c r="AJ4467" i="1"/>
  <c r="AK4467" i="1" s="1"/>
  <c r="AI4459" i="1"/>
  <c r="AJ4459" i="1"/>
  <c r="AK4459" i="1" s="1"/>
  <c r="AI4451" i="1"/>
  <c r="AJ4451" i="1"/>
  <c r="AK4451" i="1" s="1"/>
  <c r="AJ4443" i="1"/>
  <c r="AK4443" i="1" s="1"/>
  <c r="AI4443" i="1"/>
  <c r="AI4435" i="1"/>
  <c r="AJ4435" i="1"/>
  <c r="AK4435" i="1" s="1"/>
  <c r="AI4427" i="1"/>
  <c r="AJ4427" i="1"/>
  <c r="AK4427" i="1" s="1"/>
  <c r="AJ4419" i="1"/>
  <c r="AK4419" i="1" s="1"/>
  <c r="AI4419" i="1"/>
  <c r="AI4411" i="1"/>
  <c r="AJ4411" i="1"/>
  <c r="AK4411" i="1" s="1"/>
  <c r="AI4403" i="1"/>
  <c r="AJ4403" i="1"/>
  <c r="AK4403" i="1" s="1"/>
  <c r="AJ4395" i="1"/>
  <c r="AK4395" i="1" s="1"/>
  <c r="AI4395" i="1"/>
  <c r="AI4387" i="1"/>
  <c r="AJ4387" i="1"/>
  <c r="AK4387" i="1" s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J4347" i="1"/>
  <c r="AK4347" i="1" s="1"/>
  <c r="AI4347" i="1"/>
  <c r="AI4339" i="1"/>
  <c r="AJ4339" i="1"/>
  <c r="AK4339" i="1" s="1"/>
  <c r="AJ4331" i="1"/>
  <c r="AK4331" i="1" s="1"/>
  <c r="AI4331" i="1"/>
  <c r="AI4323" i="1"/>
  <c r="AJ4323" i="1"/>
  <c r="AK4323" i="1" s="1"/>
  <c r="AI4315" i="1"/>
  <c r="AJ4315" i="1"/>
  <c r="AK4315" i="1" s="1"/>
  <c r="AI4307" i="1"/>
  <c r="AJ4307" i="1"/>
  <c r="AK4307" i="1" s="1"/>
  <c r="AI4299" i="1"/>
  <c r="AJ4299" i="1"/>
  <c r="AK4299" i="1" s="1"/>
  <c r="AI4291" i="1"/>
  <c r="AJ4291" i="1"/>
  <c r="AK4291" i="1" s="1"/>
  <c r="AI4283" i="1"/>
  <c r="AJ4283" i="1"/>
  <c r="AK4283" i="1" s="1"/>
  <c r="AJ4275" i="1"/>
  <c r="AK4275" i="1" s="1"/>
  <c r="AI4275" i="1"/>
  <c r="AI4267" i="1"/>
  <c r="AJ4267" i="1"/>
  <c r="AK4267" i="1" s="1"/>
  <c r="AJ4259" i="1"/>
  <c r="AK4259" i="1" s="1"/>
  <c r="AI4259" i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I4219" i="1"/>
  <c r="AJ4219" i="1"/>
  <c r="AK4219" i="1" s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I4179" i="1"/>
  <c r="AJ4179" i="1"/>
  <c r="AK4179" i="1" s="1"/>
  <c r="AJ4171" i="1"/>
  <c r="AK4171" i="1" s="1"/>
  <c r="AI4171" i="1"/>
  <c r="AI4163" i="1"/>
  <c r="AJ4163" i="1"/>
  <c r="AK4163" i="1" s="1"/>
  <c r="AI4155" i="1"/>
  <c r="AJ4155" i="1"/>
  <c r="AK4155" i="1" s="1"/>
  <c r="AI4147" i="1"/>
  <c r="AJ4147" i="1"/>
  <c r="AK4147" i="1" s="1"/>
  <c r="AI4139" i="1"/>
  <c r="AJ4139" i="1"/>
  <c r="AK4139" i="1" s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I4059" i="1"/>
  <c r="AJ4059" i="1"/>
  <c r="AK4059" i="1" s="1"/>
  <c r="AJ4051" i="1"/>
  <c r="AK4051" i="1" s="1"/>
  <c r="AI4051" i="1"/>
  <c r="AI4043" i="1"/>
  <c r="AJ4043" i="1"/>
  <c r="AK4043" i="1" s="1"/>
  <c r="AI4035" i="1"/>
  <c r="AJ4035" i="1"/>
  <c r="AK4035" i="1" s="1"/>
  <c r="AJ4995" i="1"/>
  <c r="AK4995" i="1" s="1"/>
  <c r="AJ4989" i="1"/>
  <c r="AK4989" i="1" s="1"/>
  <c r="AJ4957" i="1"/>
  <c r="AK4957" i="1" s="1"/>
  <c r="AJ4955" i="1"/>
  <c r="AK4955" i="1" s="1"/>
  <c r="AI4994" i="1"/>
  <c r="AI4986" i="1"/>
  <c r="AJ4978" i="1"/>
  <c r="AK4978" i="1" s="1"/>
  <c r="AJ4970" i="1"/>
  <c r="AK4970" i="1" s="1"/>
  <c r="AI4954" i="1"/>
  <c r="AI4946" i="1"/>
  <c r="AJ4938" i="1"/>
  <c r="AK4938" i="1" s="1"/>
  <c r="AI4930" i="1"/>
  <c r="AI4922" i="1"/>
  <c r="AJ4914" i="1"/>
  <c r="AK4914" i="1" s="1"/>
  <c r="AI4906" i="1"/>
  <c r="AI4898" i="1"/>
  <c r="AI4890" i="1"/>
  <c r="AI4882" i="1"/>
  <c r="AI4874" i="1"/>
  <c r="AJ4858" i="1"/>
  <c r="AK4858" i="1" s="1"/>
  <c r="AJ4850" i="1"/>
  <c r="AK4850" i="1" s="1"/>
  <c r="AI4842" i="1"/>
  <c r="AI4818" i="1"/>
  <c r="AJ4802" i="1"/>
  <c r="AK4802" i="1" s="1"/>
  <c r="AJ4982" i="1"/>
  <c r="AK4982" i="1" s="1"/>
  <c r="AJ4949" i="1"/>
  <c r="AK4949" i="1" s="1"/>
  <c r="AI4993" i="1"/>
  <c r="AJ4993" i="1"/>
  <c r="AK4993" i="1" s="1"/>
  <c r="AI4977" i="1"/>
  <c r="AI4969" i="1"/>
  <c r="AJ4961" i="1"/>
  <c r="AK4961" i="1" s="1"/>
  <c r="AI4961" i="1"/>
  <c r="AJ4953" i="1"/>
  <c r="AK4953" i="1" s="1"/>
  <c r="AI4937" i="1"/>
  <c r="AJ4937" i="1"/>
  <c r="AK4937" i="1" s="1"/>
  <c r="AI4929" i="1"/>
  <c r="AJ4929" i="1"/>
  <c r="AK4929" i="1" s="1"/>
  <c r="AJ4921" i="1"/>
  <c r="AK4921" i="1" s="1"/>
  <c r="AI4913" i="1"/>
  <c r="AJ4913" i="1"/>
  <c r="AK4913" i="1" s="1"/>
  <c r="AI4905" i="1"/>
  <c r="AJ4905" i="1"/>
  <c r="AK4905" i="1" s="1"/>
  <c r="AJ4897" i="1"/>
  <c r="AK4897" i="1" s="1"/>
  <c r="AI4897" i="1"/>
  <c r="AI4889" i="1"/>
  <c r="AJ4889" i="1"/>
  <c r="AK4889" i="1" s="1"/>
  <c r="AJ4881" i="1"/>
  <c r="AK4881" i="1" s="1"/>
  <c r="AI4881" i="1"/>
  <c r="AI4873" i="1"/>
  <c r="AJ4873" i="1"/>
  <c r="AK4873" i="1" s="1"/>
  <c r="AI4865" i="1"/>
  <c r="AJ4865" i="1"/>
  <c r="AK4865" i="1" s="1"/>
  <c r="AI4857" i="1"/>
  <c r="AJ4857" i="1"/>
  <c r="AK4857" i="1" s="1"/>
  <c r="AI4849" i="1"/>
  <c r="AJ4849" i="1"/>
  <c r="AK4849" i="1" s="1"/>
  <c r="AI4841" i="1"/>
  <c r="AJ4841" i="1"/>
  <c r="AK4841" i="1" s="1"/>
  <c r="AJ4833" i="1"/>
  <c r="AK4833" i="1" s="1"/>
  <c r="AI4833" i="1"/>
  <c r="AI4825" i="1"/>
  <c r="AJ4825" i="1"/>
  <c r="AK4825" i="1" s="1"/>
  <c r="AI4817" i="1"/>
  <c r="AJ4817" i="1"/>
  <c r="AK4817" i="1" s="1"/>
  <c r="AJ4809" i="1"/>
  <c r="AK4809" i="1" s="1"/>
  <c r="AI4809" i="1"/>
  <c r="AI4801" i="1"/>
  <c r="AJ4801" i="1"/>
  <c r="AK4801" i="1" s="1"/>
  <c r="AI4793" i="1"/>
  <c r="AJ4793" i="1"/>
  <c r="AK4793" i="1" s="1"/>
  <c r="AI4785" i="1"/>
  <c r="AJ4785" i="1"/>
  <c r="AK4785" i="1" s="1"/>
  <c r="AI4777" i="1"/>
  <c r="AJ4777" i="1"/>
  <c r="AK4777" i="1" s="1"/>
  <c r="AJ4769" i="1"/>
  <c r="AK4769" i="1" s="1"/>
  <c r="AI4769" i="1"/>
  <c r="AI4761" i="1"/>
  <c r="AJ4761" i="1"/>
  <c r="AK4761" i="1" s="1"/>
  <c r="AI4753" i="1"/>
  <c r="AJ4753" i="1"/>
  <c r="AK4753" i="1" s="1"/>
  <c r="AI4745" i="1"/>
  <c r="AJ4745" i="1"/>
  <c r="AK4745" i="1" s="1"/>
  <c r="AI4737" i="1"/>
  <c r="AJ4737" i="1"/>
  <c r="AK4737" i="1" s="1"/>
  <c r="AI4729" i="1"/>
  <c r="AJ4729" i="1"/>
  <c r="AK4729" i="1" s="1"/>
  <c r="AJ4721" i="1"/>
  <c r="AK4721" i="1" s="1"/>
  <c r="AI4721" i="1"/>
  <c r="AI4713" i="1"/>
  <c r="AJ4713" i="1"/>
  <c r="AK4713" i="1" s="1"/>
  <c r="AI4705" i="1"/>
  <c r="AJ4705" i="1"/>
  <c r="AK4705" i="1" s="1"/>
  <c r="AI4697" i="1"/>
  <c r="AJ4697" i="1"/>
  <c r="AK4697" i="1" s="1"/>
  <c r="AJ4689" i="1"/>
  <c r="AK4689" i="1" s="1"/>
  <c r="AI4689" i="1"/>
  <c r="AI4681" i="1"/>
  <c r="AJ4681" i="1"/>
  <c r="AK4681" i="1" s="1"/>
  <c r="AJ4673" i="1"/>
  <c r="AK4673" i="1" s="1"/>
  <c r="AI4673" i="1"/>
  <c r="AI4665" i="1"/>
  <c r="AJ4665" i="1"/>
  <c r="AK4665" i="1" s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I4625" i="1"/>
  <c r="AJ4625" i="1"/>
  <c r="AK4625" i="1" s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J4585" i="1"/>
  <c r="AK4585" i="1" s="1"/>
  <c r="AI4585" i="1"/>
  <c r="AI4577" i="1"/>
  <c r="AJ4577" i="1"/>
  <c r="AK4577" i="1" s="1"/>
  <c r="AI4569" i="1"/>
  <c r="AJ4569" i="1"/>
  <c r="AK4569" i="1" s="1"/>
  <c r="AI4561" i="1"/>
  <c r="AJ4561" i="1"/>
  <c r="AK4561" i="1" s="1"/>
  <c r="AJ4553" i="1"/>
  <c r="AK4553" i="1" s="1"/>
  <c r="AI4553" i="1"/>
  <c r="AI4545" i="1"/>
  <c r="AJ4545" i="1"/>
  <c r="AK4545" i="1" s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I4505" i="1"/>
  <c r="AJ4505" i="1"/>
  <c r="AK4505" i="1" s="1"/>
  <c r="AI4497" i="1"/>
  <c r="AJ4497" i="1"/>
  <c r="AK4497" i="1" s="1"/>
  <c r="AI4489" i="1"/>
  <c r="AJ4489" i="1"/>
  <c r="AK4489" i="1" s="1"/>
  <c r="AJ4481" i="1"/>
  <c r="AK4481" i="1" s="1"/>
  <c r="AI4481" i="1"/>
  <c r="AJ4473" i="1"/>
  <c r="AK4473" i="1" s="1"/>
  <c r="AI4473" i="1"/>
  <c r="AI4465" i="1"/>
  <c r="AJ4465" i="1"/>
  <c r="AK4465" i="1" s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I4417" i="1"/>
  <c r="AJ4417" i="1"/>
  <c r="AK4417" i="1" s="1"/>
  <c r="AI4409" i="1"/>
  <c r="AJ4409" i="1"/>
  <c r="AK4409" i="1" s="1"/>
  <c r="AI4401" i="1"/>
  <c r="AJ4401" i="1"/>
  <c r="AK4401" i="1" s="1"/>
  <c r="AI4393" i="1"/>
  <c r="AJ4393" i="1"/>
  <c r="AK4393" i="1" s="1"/>
  <c r="AJ4385" i="1"/>
  <c r="AK4385" i="1" s="1"/>
  <c r="AI4385" i="1"/>
  <c r="AI4377" i="1"/>
  <c r="AJ4377" i="1"/>
  <c r="AK4377" i="1" s="1"/>
  <c r="AI4369" i="1"/>
  <c r="AJ4369" i="1"/>
  <c r="AK4369" i="1" s="1"/>
  <c r="AI4361" i="1"/>
  <c r="AJ4361" i="1"/>
  <c r="AK4361" i="1" s="1"/>
  <c r="AI4353" i="1"/>
  <c r="AJ4353" i="1"/>
  <c r="AK4353" i="1" s="1"/>
  <c r="AI4345" i="1"/>
  <c r="AJ4345" i="1"/>
  <c r="AK4345" i="1" s="1"/>
  <c r="AI4337" i="1"/>
  <c r="AJ4337" i="1"/>
  <c r="AK4337" i="1" s="1"/>
  <c r="AI4329" i="1"/>
  <c r="AJ4329" i="1"/>
  <c r="AK4329" i="1" s="1"/>
  <c r="AI4321" i="1"/>
  <c r="AJ4321" i="1"/>
  <c r="AK4321" i="1" s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I4225" i="1"/>
  <c r="AJ4225" i="1"/>
  <c r="AK4225" i="1" s="1"/>
  <c r="AJ4217" i="1"/>
  <c r="AK4217" i="1" s="1"/>
  <c r="AI4217" i="1"/>
  <c r="AI4209" i="1"/>
  <c r="AJ4209" i="1"/>
  <c r="AK4209" i="1" s="1"/>
  <c r="AI4201" i="1"/>
  <c r="AJ4201" i="1"/>
  <c r="AK4201" i="1" s="1"/>
  <c r="AI4193" i="1"/>
  <c r="AJ4193" i="1"/>
  <c r="AK4193" i="1" s="1"/>
  <c r="AI4185" i="1"/>
  <c r="AJ4185" i="1"/>
  <c r="AK4185" i="1" s="1"/>
  <c r="AJ4177" i="1"/>
  <c r="AK4177" i="1" s="1"/>
  <c r="AI4177" i="1"/>
  <c r="AI4169" i="1"/>
  <c r="AJ4169" i="1"/>
  <c r="AK4169" i="1" s="1"/>
  <c r="AI4161" i="1"/>
  <c r="AJ4161" i="1"/>
  <c r="AK4161" i="1" s="1"/>
  <c r="AI4153" i="1"/>
  <c r="AJ4153" i="1"/>
  <c r="AK4153" i="1" s="1"/>
  <c r="AI4145" i="1"/>
  <c r="AJ4145" i="1"/>
  <c r="AK4145" i="1" s="1"/>
  <c r="AJ4137" i="1"/>
  <c r="AK4137" i="1" s="1"/>
  <c r="AI4137" i="1"/>
  <c r="AJ4129" i="1"/>
  <c r="AK4129" i="1" s="1"/>
  <c r="AI4129" i="1"/>
  <c r="AI4121" i="1"/>
  <c r="AJ4121" i="1"/>
  <c r="AK4121" i="1" s="1"/>
  <c r="AI4113" i="1"/>
  <c r="AJ4113" i="1"/>
  <c r="AK4113" i="1" s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I4065" i="1"/>
  <c r="AJ4065" i="1"/>
  <c r="AK4065" i="1" s="1"/>
  <c r="AJ4057" i="1"/>
  <c r="AK4057" i="1" s="1"/>
  <c r="AI4057" i="1"/>
  <c r="AI4049" i="1"/>
  <c r="AJ4049" i="1"/>
  <c r="AK4049" i="1" s="1"/>
  <c r="AI4041" i="1"/>
  <c r="AJ4041" i="1"/>
  <c r="AK4041" i="1" s="1"/>
  <c r="AI4033" i="1"/>
  <c r="AJ4033" i="1"/>
  <c r="AK4033" i="1" s="1"/>
  <c r="AJ4966" i="1"/>
  <c r="AK4966" i="1" s="1"/>
  <c r="AI4984" i="1"/>
  <c r="AI4976" i="1"/>
  <c r="AJ4968" i="1"/>
  <c r="AK4968" i="1" s="1"/>
  <c r="AJ4960" i="1"/>
  <c r="AK4960" i="1" s="1"/>
  <c r="AI4944" i="1"/>
  <c r="AJ4944" i="1"/>
  <c r="AK4944" i="1" s="1"/>
  <c r="AI4936" i="1"/>
  <c r="AJ4936" i="1"/>
  <c r="AK4936" i="1" s="1"/>
  <c r="AJ4928" i="1"/>
  <c r="AK4928" i="1" s="1"/>
  <c r="AI4920" i="1"/>
  <c r="AJ4920" i="1"/>
  <c r="AK4920" i="1" s="1"/>
  <c r="AI4912" i="1"/>
  <c r="AJ4912" i="1"/>
  <c r="AK4912" i="1" s="1"/>
  <c r="AJ4904" i="1"/>
  <c r="AK4904" i="1" s="1"/>
  <c r="AI4904" i="1"/>
  <c r="AI4896" i="1"/>
  <c r="AJ4896" i="1"/>
  <c r="AK4896" i="1" s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J4848" i="1"/>
  <c r="AK4848" i="1" s="1"/>
  <c r="AI4848" i="1"/>
  <c r="AJ4840" i="1"/>
  <c r="AK4840" i="1" s="1"/>
  <c r="AI4840" i="1"/>
  <c r="AJ4832" i="1"/>
  <c r="AK4832" i="1" s="1"/>
  <c r="AI4832" i="1"/>
  <c r="AJ4824" i="1"/>
  <c r="AK4824" i="1" s="1"/>
  <c r="AI4824" i="1"/>
  <c r="AJ4816" i="1"/>
  <c r="AK4816" i="1" s="1"/>
  <c r="AI4816" i="1"/>
  <c r="AJ4808" i="1"/>
  <c r="AK4808" i="1" s="1"/>
  <c r="AI4808" i="1"/>
  <c r="AI4800" i="1"/>
  <c r="AJ4800" i="1"/>
  <c r="AK4800" i="1" s="1"/>
  <c r="AI4792" i="1"/>
  <c r="AJ4792" i="1"/>
  <c r="AK4792" i="1" s="1"/>
  <c r="AJ4784" i="1"/>
  <c r="AK4784" i="1" s="1"/>
  <c r="AI4784" i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I4720" i="1"/>
  <c r="AJ4720" i="1"/>
  <c r="AK4720" i="1" s="1"/>
  <c r="AI4712" i="1"/>
  <c r="AJ4712" i="1"/>
  <c r="AK4712" i="1" s="1"/>
  <c r="AI4704" i="1"/>
  <c r="AJ4704" i="1"/>
  <c r="AK4704" i="1" s="1"/>
  <c r="AI4696" i="1"/>
  <c r="AJ4696" i="1"/>
  <c r="AK4696" i="1" s="1"/>
  <c r="AI4688" i="1"/>
  <c r="AJ4688" i="1"/>
  <c r="AK4688" i="1" s="1"/>
  <c r="AI4680" i="1"/>
  <c r="AJ4680" i="1"/>
  <c r="AK4680" i="1" s="1"/>
  <c r="AI4672" i="1"/>
  <c r="AJ4672" i="1"/>
  <c r="AK4672" i="1" s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J4616" i="1"/>
  <c r="AK4616" i="1" s="1"/>
  <c r="AI4616" i="1"/>
  <c r="AI4608" i="1"/>
  <c r="AJ4608" i="1"/>
  <c r="AK4608" i="1" s="1"/>
  <c r="AI4600" i="1"/>
  <c r="AJ4600" i="1"/>
  <c r="AK4600" i="1" s="1"/>
  <c r="AI4592" i="1"/>
  <c r="AJ4592" i="1"/>
  <c r="AK4592" i="1" s="1"/>
  <c r="AJ4584" i="1"/>
  <c r="AK4584" i="1" s="1"/>
  <c r="AI4584" i="1"/>
  <c r="AJ4576" i="1"/>
  <c r="AK4576" i="1" s="1"/>
  <c r="AI4576" i="1"/>
  <c r="AI4568" i="1"/>
  <c r="AJ4568" i="1"/>
  <c r="AK4568" i="1" s="1"/>
  <c r="AJ4560" i="1"/>
  <c r="AK4560" i="1" s="1"/>
  <c r="AI4560" i="1"/>
  <c r="AI4552" i="1"/>
  <c r="AJ4552" i="1"/>
  <c r="AK4552" i="1" s="1"/>
  <c r="AJ4544" i="1"/>
  <c r="AK4544" i="1" s="1"/>
  <c r="AI4544" i="1"/>
  <c r="AI4536" i="1"/>
  <c r="AJ4536" i="1"/>
  <c r="AK4536" i="1" s="1"/>
  <c r="AI4528" i="1"/>
  <c r="AJ4528" i="1"/>
  <c r="AK4528" i="1" s="1"/>
  <c r="AI4520" i="1"/>
  <c r="AJ4520" i="1"/>
  <c r="AK4520" i="1" s="1"/>
  <c r="AI4512" i="1"/>
  <c r="AJ4512" i="1"/>
  <c r="AK4512" i="1" s="1"/>
  <c r="AI4504" i="1"/>
  <c r="AJ4504" i="1"/>
  <c r="AK4504" i="1" s="1"/>
  <c r="AI4496" i="1"/>
  <c r="AJ4496" i="1"/>
  <c r="AK4496" i="1" s="1"/>
  <c r="AI4488" i="1"/>
  <c r="AJ4488" i="1"/>
  <c r="AK4488" i="1" s="1"/>
  <c r="AI4480" i="1"/>
  <c r="AJ4480" i="1"/>
  <c r="AK4480" i="1" s="1"/>
  <c r="AI4472" i="1"/>
  <c r="AJ4472" i="1"/>
  <c r="AK4472" i="1" s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J4416" i="1"/>
  <c r="AK4416" i="1" s="1"/>
  <c r="AI4416" i="1"/>
  <c r="AI4408" i="1"/>
  <c r="AJ4408" i="1"/>
  <c r="AK4408" i="1" s="1"/>
  <c r="AI4400" i="1"/>
  <c r="AJ4400" i="1"/>
  <c r="AK4400" i="1" s="1"/>
  <c r="AI4392" i="1"/>
  <c r="AJ4392" i="1"/>
  <c r="AK4392" i="1" s="1"/>
  <c r="AI4384" i="1"/>
  <c r="AJ4384" i="1"/>
  <c r="AK4384" i="1" s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I4344" i="1"/>
  <c r="AJ4344" i="1"/>
  <c r="AK4344" i="1" s="1"/>
  <c r="AI4336" i="1"/>
  <c r="AJ4336" i="1"/>
  <c r="AK4336" i="1" s="1"/>
  <c r="AI4328" i="1"/>
  <c r="AJ4328" i="1"/>
  <c r="AK4328" i="1" s="1"/>
  <c r="AI4320" i="1"/>
  <c r="AJ4320" i="1"/>
  <c r="AK4320" i="1" s="1"/>
  <c r="AJ4312" i="1"/>
  <c r="AK4312" i="1" s="1"/>
  <c r="AI4312" i="1"/>
  <c r="AI4304" i="1"/>
  <c r="AJ4304" i="1"/>
  <c r="AK4304" i="1" s="1"/>
  <c r="AJ4296" i="1"/>
  <c r="AK4296" i="1" s="1"/>
  <c r="AI4296" i="1"/>
  <c r="AI4288" i="1"/>
  <c r="AJ4288" i="1"/>
  <c r="AK4288" i="1" s="1"/>
  <c r="AI4280" i="1"/>
  <c r="AJ4280" i="1"/>
  <c r="AK4280" i="1" s="1"/>
  <c r="AI4272" i="1"/>
  <c r="AJ4272" i="1"/>
  <c r="AK4272" i="1" s="1"/>
  <c r="AI4264" i="1"/>
  <c r="AJ4264" i="1"/>
  <c r="AK4264" i="1" s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I4176" i="1"/>
  <c r="AJ4176" i="1"/>
  <c r="AK4176" i="1" s="1"/>
  <c r="AJ4168" i="1"/>
  <c r="AK4168" i="1" s="1"/>
  <c r="AI4168" i="1"/>
  <c r="AI4160" i="1"/>
  <c r="AJ4160" i="1"/>
  <c r="AK4160" i="1" s="1"/>
  <c r="AI4152" i="1"/>
  <c r="AJ4152" i="1"/>
  <c r="AK4152" i="1" s="1"/>
  <c r="AJ4144" i="1"/>
  <c r="AK4144" i="1" s="1"/>
  <c r="AI4144" i="1"/>
  <c r="AJ4136" i="1"/>
  <c r="AK4136" i="1" s="1"/>
  <c r="AI4136" i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I4056" i="1"/>
  <c r="AJ4056" i="1"/>
  <c r="AK4056" i="1" s="1"/>
  <c r="AJ4048" i="1"/>
  <c r="AK4048" i="1" s="1"/>
  <c r="AI4048" i="1"/>
  <c r="AI4040" i="1"/>
  <c r="AJ4040" i="1"/>
  <c r="AK4040" i="1" s="1"/>
  <c r="AI4032" i="1"/>
  <c r="AJ4032" i="1"/>
  <c r="AK4032" i="1" s="1"/>
  <c r="AJ4987" i="1"/>
  <c r="AK4987" i="1" s="1"/>
  <c r="AJ4925" i="1"/>
  <c r="AK4925" i="1" s="1"/>
  <c r="AI4921" i="1"/>
  <c r="AI4951" i="1"/>
  <c r="AI4914" i="1"/>
  <c r="AI4858" i="1"/>
  <c r="AI4815" i="1"/>
  <c r="AJ4898" i="1"/>
  <c r="AK4898" i="1" s="1"/>
  <c r="AJ4882" i="1"/>
  <c r="AK4882" i="1" s="1"/>
  <c r="AJ4922" i="1"/>
  <c r="AK4922" i="1" s="1"/>
  <c r="AJ4895" i="1"/>
  <c r="AK4895" i="1" s="1"/>
  <c r="AJ4983" i="1"/>
  <c r="AK4983" i="1" s="1"/>
  <c r="AJ4946" i="1"/>
  <c r="AK4946" i="1" s="1"/>
  <c r="AJ4919" i="1"/>
  <c r="AK4919" i="1" s="1"/>
  <c r="AJ4874" i="1"/>
  <c r="AK4874" i="1" s="1"/>
  <c r="AJ4831" i="1"/>
  <c r="AK4831" i="1" s="1"/>
  <c r="AJ4866" i="1"/>
  <c r="AK4866" i="1" s="1"/>
  <c r="AI4850" i="1"/>
  <c r="AJ4842" i="1"/>
  <c r="AK4842" i="1" s="1"/>
  <c r="AJ4834" i="1"/>
  <c r="AK4834" i="1" s="1"/>
  <c r="AI4826" i="1"/>
  <c r="AJ4818" i="1"/>
  <c r="AK4818" i="1" s="1"/>
  <c r="AJ4810" i="1"/>
  <c r="AK4810" i="1" s="1"/>
  <c r="AI4802" i="1"/>
  <c r="AI4794" i="1"/>
  <c r="AJ4794" i="1"/>
  <c r="AK4794" i="1" s="1"/>
  <c r="AI4786" i="1"/>
  <c r="AJ4786" i="1"/>
  <c r="AK4786" i="1" s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J4746" i="1"/>
  <c r="AK4746" i="1" s="1"/>
  <c r="AI4746" i="1"/>
  <c r="AI4738" i="1"/>
  <c r="AJ4738" i="1"/>
  <c r="AK4738" i="1" s="1"/>
  <c r="AJ4730" i="1"/>
  <c r="AK4730" i="1" s="1"/>
  <c r="AI4730" i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J4626" i="1"/>
  <c r="AK4626" i="1" s="1"/>
  <c r="AI4626" i="1"/>
  <c r="AI4618" i="1"/>
  <c r="AJ4618" i="1"/>
  <c r="AK4618" i="1" s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I4578" i="1"/>
  <c r="AJ4578" i="1"/>
  <c r="AK4578" i="1" s="1"/>
  <c r="AI4570" i="1"/>
  <c r="AJ4570" i="1"/>
  <c r="AK4570" i="1" s="1"/>
  <c r="AI4562" i="1"/>
  <c r="AJ4562" i="1"/>
  <c r="AK4562" i="1" s="1"/>
  <c r="AJ4554" i="1"/>
  <c r="AK4554" i="1" s="1"/>
  <c r="AI4554" i="1"/>
  <c r="AJ4546" i="1"/>
  <c r="AK4546" i="1" s="1"/>
  <c r="AI4546" i="1"/>
  <c r="AI4538" i="1"/>
  <c r="AJ4538" i="1"/>
  <c r="AK4538" i="1" s="1"/>
  <c r="AJ4530" i="1"/>
  <c r="AK4530" i="1" s="1"/>
  <c r="AI4530" i="1"/>
  <c r="AI4522" i="1"/>
  <c r="AJ4522" i="1"/>
  <c r="AK4522" i="1" s="1"/>
  <c r="AJ4514" i="1"/>
  <c r="AK4514" i="1" s="1"/>
  <c r="AI4514" i="1"/>
  <c r="AI4506" i="1"/>
  <c r="AJ4506" i="1"/>
  <c r="AK4506" i="1" s="1"/>
  <c r="AI4498" i="1"/>
  <c r="AJ4498" i="1"/>
  <c r="AK4498" i="1" s="1"/>
  <c r="AJ4490" i="1"/>
  <c r="AK4490" i="1" s="1"/>
  <c r="AI4490" i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J4426" i="1"/>
  <c r="AK4426" i="1" s="1"/>
  <c r="AI4426" i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I4370" i="1"/>
  <c r="AJ4370" i="1"/>
  <c r="AK4370" i="1" s="1"/>
  <c r="AI4362" i="1"/>
  <c r="AJ4362" i="1"/>
  <c r="AK4362" i="1" s="1"/>
  <c r="AI4354" i="1"/>
  <c r="AJ4354" i="1"/>
  <c r="AK4354" i="1" s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J4306" i="1"/>
  <c r="AK4306" i="1" s="1"/>
  <c r="AI4306" i="1"/>
  <c r="AI4298" i="1"/>
  <c r="AJ4298" i="1"/>
  <c r="AK4298" i="1" s="1"/>
  <c r="AI4290" i="1"/>
  <c r="AJ4290" i="1"/>
  <c r="AK4290" i="1" s="1"/>
  <c r="AI4282" i="1"/>
  <c r="AJ4282" i="1"/>
  <c r="AK4282" i="1" s="1"/>
  <c r="AJ4274" i="1"/>
  <c r="AK4274" i="1" s="1"/>
  <c r="AI4274" i="1"/>
  <c r="AI4266" i="1"/>
  <c r="AJ4266" i="1"/>
  <c r="AK4266" i="1" s="1"/>
  <c r="AJ4258" i="1"/>
  <c r="AK4258" i="1" s="1"/>
  <c r="AI4258" i="1"/>
  <c r="AI4250" i="1"/>
  <c r="AJ4250" i="1"/>
  <c r="AK4250" i="1" s="1"/>
  <c r="AI4242" i="1"/>
  <c r="AJ4242" i="1"/>
  <c r="AK4242" i="1" s="1"/>
  <c r="AJ4234" i="1"/>
  <c r="AK4234" i="1" s="1"/>
  <c r="AI4234" i="1"/>
  <c r="AJ4226" i="1"/>
  <c r="AK4226" i="1" s="1"/>
  <c r="AI4226" i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J4186" i="1"/>
  <c r="AK4186" i="1" s="1"/>
  <c r="AI4186" i="1"/>
  <c r="AI4178" i="1"/>
  <c r="AJ4178" i="1"/>
  <c r="AK4178" i="1" s="1"/>
  <c r="AI4170" i="1"/>
  <c r="AJ4170" i="1"/>
  <c r="AK4170" i="1" s="1"/>
  <c r="AJ4162" i="1"/>
  <c r="AK4162" i="1" s="1"/>
  <c r="AI4162" i="1"/>
  <c r="AI4154" i="1"/>
  <c r="AJ4154" i="1"/>
  <c r="AK4154" i="1" s="1"/>
  <c r="AJ4146" i="1"/>
  <c r="AK4146" i="1" s="1"/>
  <c r="AI4146" i="1"/>
  <c r="AI4138" i="1"/>
  <c r="AJ4138" i="1"/>
  <c r="AK4138" i="1" s="1"/>
  <c r="AI4130" i="1"/>
  <c r="AJ4130" i="1"/>
  <c r="AK4130" i="1" s="1"/>
  <c r="AI4122" i="1"/>
  <c r="AJ4122" i="1"/>
  <c r="AK4122" i="1" s="1"/>
  <c r="AJ4114" i="1"/>
  <c r="AK4114" i="1" s="1"/>
  <c r="AI4114" i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J4066" i="1"/>
  <c r="AK4066" i="1" s="1"/>
  <c r="AI4066" i="1"/>
  <c r="AI4058" i="1"/>
  <c r="AJ4058" i="1"/>
  <c r="AK4058" i="1" s="1"/>
  <c r="AI4050" i="1"/>
  <c r="AJ4050" i="1"/>
  <c r="AK4050" i="1" s="1"/>
  <c r="AI4042" i="1"/>
  <c r="AJ4042" i="1"/>
  <c r="AK4042" i="1" s="1"/>
  <c r="AI4034" i="1"/>
  <c r="AJ4034" i="1"/>
  <c r="AK4034" i="1" s="1"/>
  <c r="AJ4943" i="1"/>
  <c r="AK4943" i="1" s="1"/>
  <c r="AJ4906" i="1"/>
  <c r="AK4906" i="1" s="1"/>
  <c r="AJ4871" i="1"/>
  <c r="AK4871" i="1" s="1"/>
  <c r="AJ4930" i="1"/>
  <c r="AK4930" i="1" s="1"/>
  <c r="AJ4903" i="1"/>
  <c r="AK4903" i="1" s="1"/>
  <c r="AJ4855" i="1"/>
  <c r="AK4855" i="1" s="1"/>
  <c r="AI4834" i="1"/>
  <c r="AJ4826" i="1"/>
  <c r="AK4826" i="1" s="1"/>
  <c r="AJ4991" i="1"/>
  <c r="AK4991" i="1" s="1"/>
  <c r="AJ4954" i="1"/>
  <c r="AK4954" i="1" s="1"/>
  <c r="AJ4927" i="1"/>
  <c r="AK4927" i="1" s="1"/>
  <c r="AJ4890" i="1"/>
  <c r="AK4890" i="1" s="1"/>
  <c r="AJ4887" i="1"/>
  <c r="AK4887" i="1" s="1"/>
  <c r="AI4810" i="1"/>
  <c r="AI4778" i="1"/>
  <c r="AI4879" i="1"/>
  <c r="AJ4863" i="1"/>
  <c r="AK4863" i="1" s="1"/>
  <c r="AI4847" i="1"/>
  <c r="AJ4839" i="1"/>
  <c r="AK4839" i="1" s="1"/>
  <c r="AJ4823" i="1"/>
  <c r="AK4823" i="1" s="1"/>
  <c r="AJ4807" i="1"/>
  <c r="AK4807" i="1" s="1"/>
  <c r="AI4799" i="1"/>
  <c r="AI4791" i="1"/>
  <c r="AJ4791" i="1"/>
  <c r="AK4791" i="1" s="1"/>
  <c r="AI4783" i="1"/>
  <c r="AJ4783" i="1"/>
  <c r="AK4783" i="1" s="1"/>
  <c r="AJ4775" i="1"/>
  <c r="AK4775" i="1" s="1"/>
  <c r="AI4775" i="1"/>
  <c r="AI4767" i="1"/>
  <c r="AJ4767" i="1"/>
  <c r="AK4767" i="1" s="1"/>
  <c r="AJ4759" i="1"/>
  <c r="AK4759" i="1" s="1"/>
  <c r="AI4759" i="1"/>
  <c r="AI4751" i="1"/>
  <c r="AJ4751" i="1"/>
  <c r="AK4751" i="1" s="1"/>
  <c r="AJ4743" i="1"/>
  <c r="AK4743" i="1" s="1"/>
  <c r="AI4743" i="1"/>
  <c r="AI4735" i="1"/>
  <c r="AJ4735" i="1"/>
  <c r="AK4735" i="1" s="1"/>
  <c r="AJ4727" i="1"/>
  <c r="AK4727" i="1" s="1"/>
  <c r="AI4727" i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J4663" i="1"/>
  <c r="AK4663" i="1" s="1"/>
  <c r="AI4663" i="1"/>
  <c r="AI4655" i="1"/>
  <c r="AJ4655" i="1"/>
  <c r="AK4655" i="1" s="1"/>
  <c r="AI4647" i="1"/>
  <c r="AJ4647" i="1"/>
  <c r="AK4647" i="1" s="1"/>
  <c r="AI4639" i="1"/>
  <c r="AJ4639" i="1"/>
  <c r="AK4639" i="1" s="1"/>
  <c r="AI4631" i="1"/>
  <c r="AJ4631" i="1"/>
  <c r="AK4631" i="1" s="1"/>
  <c r="AJ4623" i="1"/>
  <c r="AK4623" i="1" s="1"/>
  <c r="AI4623" i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I4575" i="1"/>
  <c r="AJ4575" i="1"/>
  <c r="AK4575" i="1" s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I4535" i="1"/>
  <c r="AJ4535" i="1"/>
  <c r="AK4535" i="1" s="1"/>
  <c r="AI4527" i="1"/>
  <c r="AJ4527" i="1"/>
  <c r="AK4527" i="1" s="1"/>
  <c r="AI4519" i="1"/>
  <c r="AJ4519" i="1"/>
  <c r="AK4519" i="1" s="1"/>
  <c r="AJ4511" i="1"/>
  <c r="AK4511" i="1" s="1"/>
  <c r="AI4511" i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J4471" i="1"/>
  <c r="AK4471" i="1" s="1"/>
  <c r="AI4471" i="1"/>
  <c r="AJ4463" i="1"/>
  <c r="AK4463" i="1" s="1"/>
  <c r="AI4463" i="1"/>
  <c r="AI4455" i="1"/>
  <c r="AJ4455" i="1"/>
  <c r="AK4455" i="1" s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J4415" i="1"/>
  <c r="AK4415" i="1" s="1"/>
  <c r="AI4415" i="1"/>
  <c r="AI4407" i="1"/>
  <c r="AJ4407" i="1"/>
  <c r="AK4407" i="1" s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I4367" i="1"/>
  <c r="AJ4367" i="1"/>
  <c r="AK4367" i="1" s="1"/>
  <c r="AI4359" i="1"/>
  <c r="AJ4359" i="1"/>
  <c r="AK4359" i="1" s="1"/>
  <c r="AJ4351" i="1"/>
  <c r="AK4351" i="1" s="1"/>
  <c r="AI4351" i="1"/>
  <c r="AI4343" i="1"/>
  <c r="AJ4343" i="1"/>
  <c r="AK4343" i="1" s="1"/>
  <c r="AI4335" i="1"/>
  <c r="AJ4335" i="1"/>
  <c r="AK4335" i="1" s="1"/>
  <c r="AJ4327" i="1"/>
  <c r="AK4327" i="1" s="1"/>
  <c r="AI4327" i="1"/>
  <c r="AJ4319" i="1"/>
  <c r="AK4319" i="1" s="1"/>
  <c r="AI4319" i="1"/>
  <c r="AI4311" i="1"/>
  <c r="AJ4311" i="1"/>
  <c r="AK4311" i="1" s="1"/>
  <c r="AI4303" i="1"/>
  <c r="AJ4303" i="1"/>
  <c r="AK4303" i="1" s="1"/>
  <c r="AJ4295" i="1"/>
  <c r="AK4295" i="1" s="1"/>
  <c r="AI4295" i="1"/>
  <c r="AI4287" i="1"/>
  <c r="AJ4287" i="1"/>
  <c r="AK4287" i="1" s="1"/>
  <c r="AJ4279" i="1"/>
  <c r="AK4279" i="1" s="1"/>
  <c r="AI4279" i="1"/>
  <c r="AI4271" i="1"/>
  <c r="AJ4271" i="1"/>
  <c r="AK4271" i="1" s="1"/>
  <c r="AJ4263" i="1"/>
  <c r="AK4263" i="1" s="1"/>
  <c r="AI4263" i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J4223" i="1"/>
  <c r="AK4223" i="1" s="1"/>
  <c r="AI4223" i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J4183" i="1"/>
  <c r="AK4183" i="1" s="1"/>
  <c r="AI4183" i="1"/>
  <c r="AI4175" i="1"/>
  <c r="AJ4175" i="1"/>
  <c r="AK4175" i="1" s="1"/>
  <c r="AI4167" i="1"/>
  <c r="AJ4167" i="1"/>
  <c r="AK4167" i="1" s="1"/>
  <c r="AI4159" i="1"/>
  <c r="AJ4159" i="1"/>
  <c r="AK4159" i="1" s="1"/>
  <c r="AI4151" i="1"/>
  <c r="AJ4151" i="1"/>
  <c r="AK4151" i="1" s="1"/>
  <c r="AJ4143" i="1"/>
  <c r="AK4143" i="1" s="1"/>
  <c r="AI4143" i="1"/>
  <c r="AI4135" i="1"/>
  <c r="AJ4135" i="1"/>
  <c r="AK4135" i="1" s="1"/>
  <c r="AI4127" i="1"/>
  <c r="AJ4127" i="1"/>
  <c r="AK4127" i="1" s="1"/>
  <c r="AI4119" i="1"/>
  <c r="AJ4119" i="1"/>
  <c r="AK4119" i="1" s="1"/>
  <c r="AJ4111" i="1"/>
  <c r="AK4111" i="1" s="1"/>
  <c r="AI4111" i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J4063" i="1"/>
  <c r="AK4063" i="1" s="1"/>
  <c r="AI4063" i="1"/>
  <c r="AI4055" i="1"/>
  <c r="AJ4055" i="1"/>
  <c r="AK4055" i="1" s="1"/>
  <c r="AI4047" i="1"/>
  <c r="AJ4047" i="1"/>
  <c r="AK4047" i="1" s="1"/>
  <c r="AI4039" i="1"/>
  <c r="AJ4039" i="1"/>
  <c r="AK4039" i="1" s="1"/>
  <c r="AI4031" i="1"/>
  <c r="AJ4031" i="1"/>
  <c r="AK4031" i="1" s="1"/>
  <c r="AI4866" i="1"/>
  <c r="AI4839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K4028" i="1" l="1"/>
  <c r="AJ4967" i="1"/>
  <c r="AK4967" i="1" s="1"/>
  <c r="AB3997" i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051" i="1" l="1"/>
  <c r="AC2051" i="1" s="1"/>
  <c r="AB1211" i="1"/>
  <c r="AC1211" i="1" s="1"/>
  <c r="AJ4015" i="1"/>
  <c r="AI4022" i="1"/>
  <c r="AJ4024" i="1"/>
  <c r="AI4012" i="1"/>
  <c r="AB808" i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AJ4013" i="1" s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AI4009" i="1" s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4017" i="1" l="1"/>
  <c r="AJ4025" i="1"/>
  <c r="AI4024" i="1"/>
  <c r="AK4024" i="1" s="1"/>
  <c r="AJ4019" i="1"/>
  <c r="AJ4027" i="1"/>
  <c r="AI4015" i="1"/>
  <c r="AK4015" i="1" s="1"/>
  <c r="AI4020" i="1"/>
  <c r="AJ4021" i="1"/>
  <c r="AJ4023" i="1"/>
  <c r="AJ4026" i="1"/>
  <c r="AI4016" i="1"/>
  <c r="AJ4018" i="1"/>
  <c r="AI4017" i="1"/>
  <c r="AI4025" i="1"/>
  <c r="AJ4020" i="1"/>
  <c r="AK4020" i="1" s="1"/>
  <c r="AI4019" i="1"/>
  <c r="AI4027" i="1"/>
  <c r="AI4023" i="1"/>
  <c r="AI4026" i="1"/>
  <c r="AI4021" i="1"/>
  <c r="AI4018" i="1"/>
  <c r="AJ4016" i="1"/>
  <c r="AK4016" i="1" s="1"/>
  <c r="AJ4022" i="1"/>
  <c r="AK4022" i="1" s="1"/>
  <c r="AI4013" i="1"/>
  <c r="AK4013" i="1" s="1"/>
  <c r="AI4014" i="1"/>
  <c r="AJ4011" i="1"/>
  <c r="AI4011" i="1"/>
  <c r="AJ4012" i="1"/>
  <c r="AK4012" i="1" s="1"/>
  <c r="AJ4014" i="1"/>
  <c r="AJ4010" i="1"/>
  <c r="AI4010" i="1"/>
  <c r="AJ4009" i="1"/>
  <c r="AK4009" i="1" s="1"/>
  <c r="AJ4006" i="1"/>
  <c r="AJ4008" i="1"/>
  <c r="AI4005" i="1"/>
  <c r="AJ4005" i="1"/>
  <c r="AI4007" i="1"/>
  <c r="AJ4007" i="1"/>
  <c r="AI4006" i="1"/>
  <c r="AI4008" i="1"/>
  <c r="AI4004" i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4027" i="1" l="1"/>
  <c r="AK4018" i="1"/>
  <c r="AK4019" i="1"/>
  <c r="AK4026" i="1"/>
  <c r="AK4025" i="1"/>
  <c r="AK4023" i="1"/>
  <c r="AK4017" i="1"/>
  <c r="AK4021" i="1"/>
  <c r="AK4011" i="1"/>
  <c r="AK4014" i="1"/>
  <c r="AK4010" i="1"/>
  <c r="AK4007" i="1"/>
  <c r="AK4005" i="1"/>
  <c r="AK4008" i="1"/>
  <c r="AK4006" i="1"/>
  <c r="AJ4002" i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J678" i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J1449" i="1"/>
  <c r="AJ1490" i="1"/>
  <c r="AK1490" i="1" s="1"/>
  <c r="AJ676" i="1"/>
  <c r="AK676" i="1" s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K675" i="1" s="1"/>
  <c r="AJ3257" i="1"/>
  <c r="AK3257" i="1" s="1"/>
  <c r="AJ677" i="1"/>
  <c r="AK677" i="1" s="1"/>
  <c r="AJ658" i="1"/>
  <c r="AK658" i="1" s="1"/>
  <c r="AJ656" i="1"/>
  <c r="AJ1073" i="1"/>
  <c r="AJ2023" i="1"/>
  <c r="AK2023" i="1" s="1"/>
  <c r="AJ339" i="1"/>
  <c r="AK339" i="1" s="1"/>
  <c r="AJ1312" i="1"/>
  <c r="AK1312" i="1" s="1"/>
  <c r="AJ1103" i="1"/>
  <c r="AK1103" i="1" s="1"/>
  <c r="AJ1346" i="1"/>
  <c r="AK1346" i="1" s="1"/>
  <c r="AJ111" i="1"/>
  <c r="AK111" i="1" s="1"/>
  <c r="AJ3260" i="1"/>
  <c r="AJ979" i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3142" i="1"/>
  <c r="AK1497" i="1"/>
  <c r="AK2436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<sst xmlns="http://schemas.openxmlformats.org/spreadsheetml/2006/main" count="52621" uniqueCount="3767">
  <si>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</si>
  <si>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</si>
  <si>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</si>
  <si>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</si>
  <si>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</si>
  <si>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</si>
  <si>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</si>
  <si>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</si>
  <si>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</si>
  <si>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</si>
  <si>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</si>
  <si>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</si>
  <si>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</si>
  <si>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</si>
  <si>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</si>
  <si>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</si>
  <si>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</si>
  <si>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</si>
  <si>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</si>
  <si>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</si>
  <si>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</si>
  <si>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</si>
  <si>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</si>
  <si>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</si>
  <si>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</si>
  <si>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</si>
  <si>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</si>
  <si>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</si>
  <si>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</si>
  <si>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</si>
  <si>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</si>
  <si>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</si>
  <si>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</si>
  <si>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</si>
  <si>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</si>
  <si>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</si>
  <si>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</si>
  <si>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</si>
  <si>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</si>
  <si>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</si>
  <si>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</si>
  <si>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</si>
  <si>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</si>
  <si>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</si>
  <si>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</si>
  <si>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</si>
  <si>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</si>
  <si>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</si>
  <si>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</si>
  <si>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</si>
  <si>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</si>
  <si>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</si>
  <si>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</si>
  <si>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</si>
  <si>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</si>
  <si>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</si>
  <si>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</si>
  <si>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</si>
  <si>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</si>
  <si>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</si>
  <si>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</si>
  <si>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</si>
  <si>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</si>
  <si>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</si>
  <si>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</si>
  <si>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</si>
  <si>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</si>
  <si>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</si>
  <si>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</si>
  <si>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</si>
  <si>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</si>
  <si>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</si>
  <si>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</si>
  <si>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</si>
  <si>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</si>
  <si>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</si>
  <si>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</si>
  <si>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</si>
  <si>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</si>
  <si>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</si>
  <si>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</si>
  <si>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</si>
  <si>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</si>
  <si>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</si>
  <si>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</si>
  <si>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</si>
  <si>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</si>
  <si>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</si>
  <si>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</si>
  <si>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</si>
  <si>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</si>
  <si>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</si>
  <si>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</si>
  <si>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</si>
  <si>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</si>
  <si>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</si>
  <si>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</si>
  <si>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</si>
  <si>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</si>
  <si>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</si>
  <si>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</si>
  <si>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</si>
  <si>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</si>
  <si>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</si>
  <si>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</si>
  <si>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</si>
  <si>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</si>
  <si>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</si>
  <si>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</si>
  <si>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</si>
  <si>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</si>
  <si>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</si>
  <si>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</si>
  <si>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</si>
  <si>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</si>
  <si>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</si>
  <si>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</si>
  <si>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</si>
  <si>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</si>
  <si>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</si>
  <si>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</si>
  <si>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</si>
  <si>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</si>
  <si>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</si>
  <si>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</si>
  <si>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</si>
  <si>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</si>
  <si>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</si>
  <si>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</si>
  <si>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</si>
  <si>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</si>
  <si>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</si>
  <si>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</si>
  <si>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</si>
  <si>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</si>
  <si>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</si>
  <si>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</si>
  <si>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</si>
  <si>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</si>
  <si>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</si>
  <si>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</si>
  <si>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</si>
  <si>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</si>
  <si>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</si>
  <si>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</si>
  <si>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</si>
  <si>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</si>
  <si>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</si>
  <si>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</si>
  <si>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</si>
  <si>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</si>
  <si>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</si>
  <si>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</si>
  <si>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</si>
  <si>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</si>
  <si>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</si>
  <si>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</si>
  <si>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</si>
  <si>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</si>
  <si>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</si>
  <si>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</si>
  <si>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</si>
  <si>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</si>
  <si>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</si>
  <si>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</si>
  <si>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</si>
  <si>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</si>
  <si>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</si>
  <si>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</si>
  <si>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</si>
  <si>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</si>
  <si>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</si>
  <si>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</si>
  <si>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</si>
  <si>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</si>
  <si>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</si>
  <si>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</si>
  <si>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</si>
  <si>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</si>
  <si>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</si>
  <si>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</si>
  <si>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</si>
  <si>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</si>
  <si>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</si>
  <si>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</si>
  <si>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</si>
  <si>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</si>
  <si>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</si>
  <si>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</si>
  <si>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</si>
  <si>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</si>
  <si>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</si>
  <si>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</si>
  <si>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</si>
  <si>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</si>
  <si>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</si>
  <si>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</si>
  <si>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</si>
  <si>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</si>
  <si>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</si>
  <si>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</si>
  <si>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</si>
  <si>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</si>
  <si>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</si>
  <si>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</si>
  <si>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</si>
  <si>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</si>
  <si>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</si>
  <si>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</si>
  <si>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</si>
  <si>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</si>
  <si>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</si>
  <si>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</si>
  <si>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</si>
  <si>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</si>
  <si>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</si>
  <si>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</si>
  <si>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</si>
  <si>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</si>
  <si>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</si>
  <si>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</si>
  <si>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</si>
  <si>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</si>
  <si>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</si>
  <si>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</si>
  <si>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</si>
  <si>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</si>
  <si>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</si>
  <si>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</si>
  <si>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</si>
  <si>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</si>
  <si>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</si>
  <si>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</si>
  <si>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</si>
  <si>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</si>
  <si>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</si>
  <si>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</si>
  <si>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</si>
  <si>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</si>
  <si>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</si>
  <si>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</si>
  <si>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</si>
  <si>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</si>
  <si>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</si>
  <si>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</si>
  <si>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</si>
  <si>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</si>
  <si>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</si>
  <si>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</si>
  <si>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</si>
  <si>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</si>
  <si>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</si>
  <si>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</si>
  <si>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</si>
  <si>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</si>
  <si>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</si>
  <si>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</si>
  <si>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</si>
  <si>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</si>
  <si>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</si>
  <si>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</si>
  <si>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</si>
  <si>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</si>
  <si>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</si>
  <si>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</si>
  <si>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</si>
  <si>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</si>
  <si>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</si>
  <si>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</si>
  <si>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</si>
  <si>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</si>
  <si>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</si>
  <si>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</si>
  <si>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</si>
  <si>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</si>
  <si>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</si>
  <si>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</si>
  <si>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</si>
  <si>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</si>
  <si>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</si>
  <si>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</si>
  <si>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</si>
  <si>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</si>
  <si>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</si>
  <si>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</si>
  <si>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</si>
  <si>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</si>
  <si>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</si>
  <si>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</si>
  <si>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</si>
  <si>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</si>
  <si>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</si>
  <si>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</si>
  <si>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</si>
  <si>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</si>
  <si>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</si>
  <si>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</si>
  <si>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</si>
  <si>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</si>
  <si>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</si>
  <si>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</si>
  <si>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</si>
  <si>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</si>
  <si>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</si>
  <si>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</si>
  <si>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</si>
  <si>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</si>
  <si>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</si>
  <si>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</si>
  <si>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</si>
  <si>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</si>
  <si>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</si>
  <si>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</si>
  <si>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</si>
  <si>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</si>
  <si>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</si>
  <si>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</si>
  <si>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</si>
  <si>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</si>
  <si>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</si>
  <si>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</si>
  <si>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</si>
  <si>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</si>
  <si>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</si>
  <si>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</si>
  <si>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</si>
  <si>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</si>
  <si>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</si>
  <si>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</si>
  <si>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</si>
  <si>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</si>
  <si>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</si>
  <si>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</si>
  <si>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</si>
  <si>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</si>
  <si>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</si>
  <si>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</si>
  <si>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</si>
  <si>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</si>
  <si>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</si>
  <si>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</si>
  <si>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</si>
  <si>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</si>
  <si>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</si>
  <si>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</si>
  <si>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</si>
  <si>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</si>
  <si>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</si>
  <si>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</si>
  <si>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</si>
  <si>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</si>
  <si>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</si>
  <si>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</si>
  <si>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</si>
  <si>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</si>
  <si>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</si>
  <si>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</si>
  <si>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</si>
  <si>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</si>
  <si>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</si>
  <si>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</si>
  <si>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</si>
  <si>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</si>
  <si>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</si>
  <si>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</si>
  <si>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</si>
  <si>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</si>
  <si>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</si>
  <si>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</si>
  <si>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</si>
  <si>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</si>
  <si>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</si>
  <si>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</si>
  <si>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</si>
  <si>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</si>
  <si>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</si>
  <si>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</si>
  <si>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</si>
  <si>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</si>
  <si>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</si>
  <si>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</si>
  <si>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</si>
  <si>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</si>
  <si>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</si>
  <si>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</si>
  <si>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</si>
  <si>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</si>
  <si>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</si>
  <si>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</si>
  <si>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</si>
  <si>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</si>
  <si>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</si>
  <si>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</si>
  <si>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</si>
  <si>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</si>
  <si>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</si>
  <si>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</si>
  <si>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</si>
  <si>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</si>
  <si>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</si>
  <si>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</si>
  <si>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</si>
  <si>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</si>
  <si>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</si>
  <si>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</si>
  <si>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</si>
  <si>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</si>
  <si>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</si>
  <si>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</si>
  <si>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</si>
  <si>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</si>
  <si>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</si>
  <si>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</si>
  <si>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</si>
  <si>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</si>
  <si>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</si>
  <si>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</si>
  <si>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</si>
  <si>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</si>
  <si>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</si>
  <si>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</si>
  <si>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</si>
  <si>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</si>
  <si>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</si>
  <si>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</si>
  <si>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</si>
  <si>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</si>
  <si>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</si>
  <si>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</si>
  <si>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</si>
  <si>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</si>
  <si>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</si>
  <si>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</si>
  <si>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</si>
  <si>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</si>
  <si>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</si>
  <si>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</si>
  <si>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</si>
  <si>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</si>
  <si>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</si>
  <si>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</si>
  <si>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</si>
  <si>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</si>
  <si>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</si>
  <si>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</si>
  <si>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</si>
  <si>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</si>
  <si>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</si>
  <si>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</si>
  <si>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</si>
  <si>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</si>
  <si>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</si>
  <si>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</si>
  <si>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</si>
  <si>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</si>
  <si>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</si>
  <si>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</si>
  <si>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</si>
  <si>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</si>
  <si>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</si>
  <si>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</si>
  <si>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</si>
  <si>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</si>
  <si>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</si>
  <si>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</si>
  <si>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</si>
  <si>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</si>
  <si>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</si>
  <si>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</si>
  <si>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</si>
  <si>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</si>
  <si>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</si>
  <si>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</si>
  <si>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</si>
  <si>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</si>
  <si>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</si>
  <si>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</si>
  <si>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</si>
  <si>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</si>
  <si>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</si>
  <si>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</si>
  <si>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</si>
  <si>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</si>
  <si>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</si>
  <si>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</si>
  <si>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</si>
  <si>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</si>
  <si>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</si>
  <si>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</si>
  <si>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</si>
  <si>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</si>
  <si>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</si>
  <si>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</si>
  <si>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</si>
  <si>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</si>
  <si>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</si>
  <si>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</si>
  <si>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</si>
  <si>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</si>
  <si>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</si>
  <si>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</si>
  <si>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</si>
  <si>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</si>
  <si>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</si>
  <si>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</si>
  <si>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</si>
  <si>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</si>
  <si>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</si>
  <si>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</si>
  <si>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</si>
  <si>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</si>
  <si>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</si>
  <si>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</si>
  <si>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</si>
  <si>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</si>
  <si>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</si>
  <si>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</si>
  <si>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</si>
  <si>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</si>
  <si>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</si>
  <si>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</si>
  <si>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</si>
  <si>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</si>
  <si>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</si>
  <si>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</si>
  <si>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</si>
  <si>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</si>
  <si>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</si>
  <si>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</si>
  <si>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</si>
  <si>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</si>
  <si>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</si>
  <si>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</si>
  <si>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</si>
  <si>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</si>
  <si>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</si>
  <si>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</si>
  <si>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</si>
  <si>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</si>
  <si>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</si>
  <si>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</si>
  <si>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</si>
  <si>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</si>
  <si>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</si>
  <si>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</si>
  <si>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</si>
  <si>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</si>
  <si>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</si>
  <si>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</si>
  <si>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</si>
  <si>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</si>
  <si>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</si>
  <si>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</si>
  <si>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</si>
  <si>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</si>
  <si>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</si>
  <si>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</si>
  <si>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</si>
  <si>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</si>
  <si>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</si>
  <si>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</si>
  <si>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</si>
  <si>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</si>
  <si>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</si>
  <si>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</si>
  <si>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</si>
  <si>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</si>
  <si>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</si>
  <si>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</si>
  <si>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</si>
  <si>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</si>
  <si>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</si>
  <si>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</si>
  <si>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</si>
  <si>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</si>
  <si>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</si>
  <si>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</si>
  <si>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</si>
  <si>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</si>
  <si>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</si>
  <si>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</si>
  <si>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</si>
  <si>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</si>
  <si>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</si>
  <si>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</si>
  <si>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</si>
  <si>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</si>
  <si>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</si>
  <si>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</si>
  <si>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</si>
  <si>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</si>
  <si>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</si>
  <si>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</si>
  <si>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</si>
  <si>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</si>
  <si>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</si>
  <si>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</si>
  <si>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</si>
  <si>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</si>
  <si>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</si>
  <si>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</si>
  <si>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</si>
  <si>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</si>
  <si>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</si>
  <si>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</si>
  <si>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</si>
  <si>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</si>
  <si>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</si>
  <si>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</si>
  <si>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</si>
  <si>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</si>
  <si>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</si>
  <si>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</si>
  <si>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</si>
  <si>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</si>
  <si>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</si>
  <si>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</si>
  <si>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</si>
  <si>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</si>
  <si>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</si>
  <si>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</si>
  <si>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</si>
  <si>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</si>
  <si>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</si>
  <si>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</si>
  <si>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</si>
  <si>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</si>
  <si>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</si>
  <si>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</si>
  <si>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</si>
  <si>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</si>
  <si>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</si>
  <si>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</si>
  <si>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</si>
  <si>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</si>
  <si>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</si>
  <si>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</si>
  <si>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</si>
  <si>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</si>
  <si>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</si>
  <si>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</si>
  <si>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</si>
  <si>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</si>
  <si>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</si>
  <si>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</si>
  <si>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</si>
  <si>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</si>
  <si>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</si>
  <si>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</si>
  <si>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</si>
  <si>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</si>
  <si>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</si>
  <si>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</si>
  <si>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</si>
  <si>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</si>
  <si>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</si>
  <si>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</si>
  <si>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</si>
  <si>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</si>
  <si>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</si>
  <si>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</si>
  <si>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</si>
  <si>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</si>
  <si>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</si>
  <si>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</si>
  <si>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</si>
  <si>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</si>
  <si>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</si>
  <si>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</si>
  <si>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</si>
  <si>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</si>
  <si>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</si>
  <si>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</si>
  <si>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</si>
  <si>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</si>
  <si>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</si>
  <si>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</si>
  <si>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</si>
  <si>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</si>
  <si>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</si>
  <si>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</si>
  <si>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</si>
  <si>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</si>
  <si>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</si>
  <si>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</si>
  <si>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</si>
  <si>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</si>
  <si>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</si>
  <si>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</si>
  <si>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</si>
  <si>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</si>
  <si>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</si>
  <si>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</si>
  <si>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</si>
  <si>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</si>
  <si>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</si>
  <si>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</si>
  <si>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</si>
  <si>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</si>
  <si>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</si>
  <si>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</si>
  <si>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</si>
  <si>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</si>
  <si>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</si>
  <si>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</si>
  <si>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</si>
  <si>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</si>
  <si>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</si>
  <si>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</si>
  <si>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</si>
  <si>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</si>
  <si>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</si>
  <si>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</si>
  <si>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</si>
  <si>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</si>
  <si>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</si>
  <si>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</si>
  <si>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</si>
  <si>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</si>
  <si>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</si>
  <si>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</si>
  <si>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</si>
  <si>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</si>
  <si>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</si>
  <si>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</si>
  <si>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</si>
  <si>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</si>
  <si>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</si>
  <si>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</si>
  <si>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</si>
  <si>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</si>
  <si>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</si>
  <si>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</si>
  <si>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</si>
  <si>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</si>
  <si>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</si>
  <si>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</si>
  <si>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</si>
  <si>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</si>
  <si>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</si>
  <si>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</si>
  <si>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</si>
  <si>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</si>
  <si>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</si>
  <si>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</si>
  <si>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</si>
  <si>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</si>
  <si>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</si>
  <si>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</si>
  <si>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</si>
  <si>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</si>
  <si>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</si>
  <si>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</si>
  <si>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</si>
  <si>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</si>
  <si>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</si>
  <si>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</si>
  <si>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</si>
  <si>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</si>
  <si>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</si>
  <si>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</si>
  <si>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</si>
  <si>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</si>
  <si>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</si>
  <si>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</si>
  <si>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</si>
  <si>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</si>
  <si>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</si>
  <si>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</si>
  <si>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</si>
  <si>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</si>
  <si>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</si>
  <si>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</si>
  <si>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</si>
  <si>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</si>
  <si>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</si>
  <si>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</si>
  <si>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</si>
  <si>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</si>
  <si>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</si>
  <si>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</si>
  <si>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</si>
  <si>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</si>
  <si>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</si>
  <si>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</si>
  <si>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</si>
  <si>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</si>
  <si>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</si>
  <si>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</si>
  <si>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</si>
  <si>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</si>
  <si>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</si>
  <si>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</si>
  <si>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</si>
  <si>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</si>
  <si>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</si>
  <si>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</si>
  <si>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</si>
  <si>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</si>
  <si>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</si>
  <si>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</si>
  <si>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</si>
  <si>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</si>
  <si>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</si>
  <si>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</si>
  <si>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</si>
  <si>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</si>
  <si>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</si>
  <si>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</si>
  <si>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</si>
  <si>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</si>
  <si>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</si>
  <si>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</si>
  <si>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</si>
  <si>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</si>
  <si>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</si>
  <si>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</si>
  <si>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</si>
  <si>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</si>
  <si>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</si>
  <si>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</si>
  <si>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</si>
  <si>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</si>
  <si>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</si>
  <si>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</si>
  <si>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</si>
  <si>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</si>
  <si>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</si>
  <si>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</si>
  <si>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</si>
  <si>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</si>
  <si>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</si>
  <si>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</si>
  <si>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</si>
  <si>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</si>
  <si>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</si>
  <si>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</si>
  <si>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</si>
  <si>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</si>
  <si>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</si>
  <si>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</si>
  <si>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</si>
  <si>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</si>
  <si>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</si>
  <si>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</si>
  <si>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</si>
  <si>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</si>
  <si>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</si>
  <si>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</si>
  <si>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</si>
  <si>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</si>
  <si>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</si>
  <si>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</si>
  <si>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</si>
  <si>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</si>
  <si>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</si>
  <si>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</si>
  <si>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</si>
  <si>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</si>
  <si>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</si>
  <si>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</si>
  <si>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</si>
  <si>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</si>
  <si>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</si>
  <si>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</si>
  <si>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</si>
  <si>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</si>
  <si>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</si>
  <si>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</si>
  <si>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</si>
  <si>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</si>
  <si>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</si>
  <si>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</si>
  <si>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</si>
  <si>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</si>
  <si>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</si>
  <si>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</si>
  <si>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</si>
  <si>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</si>
  <si>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</si>
  <si>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</si>
  <si>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</si>
  <si>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</si>
  <si>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</si>
  <si>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</si>
  <si>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</si>
  <si>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</si>
  <si>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</si>
  <si>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</si>
  <si>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</si>
  <si>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</si>
  <si>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</si>
  <si>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</si>
  <si>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</si>
  <si>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</si>
  <si>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</si>
  <si>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</si>
  <si>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</si>
  <si>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</si>
  <si>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</si>
  <si>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</si>
  <si>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</si>
  <si>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</si>
  <si>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</si>
  <si>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</si>
  <si>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</si>
  <si>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</si>
  <si>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</si>
  <si>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</si>
  <si>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</si>
  <si>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</si>
  <si>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</si>
  <si>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</si>
  <si>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</si>
  <si>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</si>
  <si>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</si>
  <si>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</si>
  <si>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</si>
  <si>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</si>
  <si>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</si>
  <si>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</si>
  <si>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</si>
  <si>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</si>
  <si>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</si>
  <si>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</si>
  <si>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</si>
  <si>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</si>
  <si>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</si>
  <si>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</si>
  <si>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</si>
  <si>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</si>
  <si>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</si>
  <si>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</si>
  <si>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</si>
  <si>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</si>
  <si>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</si>
  <si>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</si>
  <si>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</si>
  <si>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</si>
  <si>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</si>
  <si>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</si>
  <si>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</si>
  <si>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</si>
  <si>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</si>
  <si>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</si>
  <si>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</si>
  <si>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</si>
  <si>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</si>
  <si>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</si>
  <si>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</si>
  <si>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</si>
  <si>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</si>
  <si>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</si>
  <si>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</si>
  <si>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</si>
  <si>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</si>
  <si>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</si>
  <si>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</si>
  <si>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</si>
  <si>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</si>
  <si>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</si>
  <si>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</si>
  <si>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</si>
  <si>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</si>
  <si>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</si>
  <si>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</si>
  <si>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</si>
  <si>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</si>
  <si>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</si>
  <si>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</si>
  <si>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</si>
  <si>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</si>
  <si>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</si>
  <si>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</si>
  <si>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</si>
  <si>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</si>
  <si>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</si>
  <si>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</si>
  <si>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</si>
  <si>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</si>
  <si>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</si>
  <si>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</si>
  <si>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</si>
  <si>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</si>
  <si>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</si>
  <si>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</si>
  <si>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</si>
  <si>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</si>
  <si>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</si>
  <si>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</si>
  <si>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</si>
  <si>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</si>
  <si>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</si>
  <si>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</si>
  <si>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</si>
  <si>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</si>
  <si>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</si>
  <si>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</si>
  <si>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</si>
  <si>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</si>
  <si>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</si>
  <si>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</si>
  <si>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</si>
  <si>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</si>
  <si>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</si>
  <si>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</si>
  <si>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</si>
  <si>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</si>
  <si>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</si>
  <si>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</si>
  <si>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</si>
  <si>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</si>
  <si>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</si>
  <si>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</si>
  <si>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</si>
  <si>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</si>
  <si>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</si>
  <si>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</si>
  <si>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</si>
  <si>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</si>
  <si>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</si>
  <si>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</si>
  <si>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</si>
  <si>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</si>
  <si>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</si>
  <si>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</si>
  <si>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</si>
  <si>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</si>
  <si>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</si>
  <si>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</si>
  <si>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</si>
  <si>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</si>
  <si>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</si>
  <si>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</si>
  <si>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</si>
  <si>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</si>
  <si>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</si>
  <si>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</si>
  <si>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</si>
  <si>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</si>
  <si>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</si>
  <si>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</si>
  <si>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</si>
  <si>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</si>
  <si>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</si>
  <si>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</si>
  <si>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</si>
  <si>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</si>
  <si>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</si>
  <si>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</si>
  <si>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</si>
  <si>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</si>
  <si>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</si>
  <si>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</si>
  <si>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</si>
  <si>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</si>
  <si>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</si>
  <si>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</si>
  <si>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</si>
  <si>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</si>
  <si>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</si>
  <si>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</si>
  <si>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</si>
  <si>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</si>
  <si>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</si>
  <si>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</si>
  <si>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</si>
  <si>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</si>
  <si>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</si>
  <si>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</si>
  <si>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</si>
  <si>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</si>
  <si>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</si>
  <si>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</si>
  <si>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</si>
  <si>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</si>
  <si>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</si>
  <si>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</si>
  <si>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</si>
  <si>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</si>
  <si>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</si>
  <si>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</si>
  <si>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</si>
  <si>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</si>
  <si>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</si>
  <si>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</si>
  <si>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</si>
  <si>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</si>
  <si>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</si>
  <si>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</si>
  <si>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</si>
  <si>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</si>
  <si>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</si>
  <si>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</si>
  <si>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</si>
  <si>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</si>
  <si>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</si>
  <si>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</si>
  <si>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</si>
  <si>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</si>
  <si>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</si>
  <si>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</si>
  <si>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</si>
  <si>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</si>
  <si>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</si>
  <si>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</si>
  <si>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</si>
  <si>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</si>
  <si>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</si>
  <si>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</si>
  <si>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</si>
  <si>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</si>
  <si>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</si>
  <si>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</si>
  <si>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</si>
  <si>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</si>
  <si>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</si>
  <si>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</si>
  <si>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</si>
  <si>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</si>
  <si>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</si>
  <si>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</si>
  <si>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</si>
  <si>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</si>
  <si>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</si>
  <si>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</si>
  <si>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</si>
  <si>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</si>
  <si>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</si>
  <si>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</si>
  <si>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</si>
  <si>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</si>
  <si>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</si>
  <si>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</si>
  <si>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</si>
  <si>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</si>
  <si>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</si>
  <si>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</si>
  <si>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</si>
  <si>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</si>
  <si>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</si>
  <si>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</si>
  <si>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</si>
  <si>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</si>
  <si>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</si>
  <si>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</si>
  <si>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</si>
  <si>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</si>
  <si>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</si>
  <si>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</si>
  <si>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</si>
  <si>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</si>
  <si>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</si>
  <si>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</si>
  <si>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</si>
  <si>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</si>
  <si>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</si>
  <si>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</si>
  <si>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</si>
  <si>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</si>
  <si>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</si>
  <si>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</si>
  <si>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</si>
  <si>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</si>
  <si>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</si>
  <si>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</si>
  <si>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</si>
  <si>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</si>
  <si>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</si>
  <si>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</si>
  <si>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</si>
  <si>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</si>
  <si>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</si>
  <si>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</si>
  <si>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</si>
  <si>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</si>
  <si>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</si>
  <si>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</si>
  <si>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</si>
  <si>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</si>
  <si>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</si>
  <si>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</si>
  <si>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</si>
  <si>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</si>
  <si>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</si>
  <si>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</si>
  <si>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</si>
  <si>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</si>
  <si>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</si>
  <si>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</si>
  <si>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</si>
  <si>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</si>
  <si>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</si>
  <si>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</si>
  <si>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</si>
  <si>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</si>
  <si>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</si>
  <si>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</si>
  <si>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</si>
  <si>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</si>
  <si>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</si>
  <si>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</si>
  <si>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</si>
  <si>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</si>
  <si>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</si>
  <si>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</si>
  <si>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</si>
  <si>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</si>
  <si>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</si>
  <si>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</si>
  <si>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</si>
  <si>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</si>
  <si>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</si>
  <si>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</si>
  <si>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</si>
  <si>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</si>
  <si>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</si>
  <si>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</si>
  <si>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</si>
  <si>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</si>
  <si>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</si>
  <si>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</si>
  <si>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</si>
  <si>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</si>
  <si>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</si>
  <si>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</si>
  <si>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</si>
  <si>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</si>
  <si>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</si>
  <si>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</si>
  <si>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</si>
  <si>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</si>
  <si>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</si>
  <si>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</si>
  <si>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</si>
  <si>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</si>
  <si>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</si>
  <si>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</si>
  <si>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</si>
  <si>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</si>
  <si>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</si>
  <si>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</si>
  <si>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</si>
  <si>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</si>
  <si>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</si>
  <si>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</si>
  <si>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</si>
  <si>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</si>
  <si>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</si>
  <si>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</si>
  <si>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</si>
  <si>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</si>
  <si>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</si>
  <si>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</si>
  <si>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</si>
  <si>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</si>
  <si>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</si>
  <si>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</si>
  <si>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</si>
  <si>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</si>
  <si>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</si>
  <si>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</si>
  <si>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</si>
  <si>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</si>
  <si>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</si>
  <si>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</si>
  <si>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</si>
  <si>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</si>
  <si>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</si>
  <si>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</si>
  <si>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</si>
  <si>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</si>
  <si>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</si>
  <si>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</si>
  <si>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</si>
  <si>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</si>
  <si>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</si>
  <si>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</si>
  <si>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</si>
  <si>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</si>
  <si>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</si>
  <si>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</si>
  <si>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</si>
  <si>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</si>
  <si>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</si>
  <si>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</si>
  <si>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</si>
  <si>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</si>
  <si>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</si>
  <si>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</si>
  <si>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</si>
  <si>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</si>
  <si>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</si>
  <si>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</si>
  <si>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</si>
  <si>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</si>
  <si>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</si>
  <si>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</si>
  <si>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</si>
  <si>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</si>
  <si>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</si>
  <si>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</si>
  <si>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</si>
  <si>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</si>
  <si>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</si>
  <si>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</si>
  <si>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</si>
  <si>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</si>
  <si>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</si>
  <si>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</si>
  <si>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</si>
  <si>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</si>
  <si>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</si>
  <si>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</si>
  <si>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</si>
  <si>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</si>
  <si>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</si>
  <si>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</si>
  <si>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</si>
  <si>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</si>
  <si>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</si>
  <si>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</si>
  <si>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</si>
  <si>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</si>
  <si>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</si>
  <si>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</si>
  <si>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</si>
  <si>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</si>
  <si>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</si>
  <si>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</si>
  <si>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</si>
  <si>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</si>
  <si>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</si>
  <si>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</si>
  <si>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</si>
  <si>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</si>
  <si>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</si>
  <si>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</si>
  <si>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</si>
  <si>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</si>
  <si>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</si>
  <si>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</si>
  <si>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</si>
  <si>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</si>
  <si>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</si>
  <si>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</si>
  <si>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</si>
  <si>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</si>
  <si>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</si>
  <si>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</si>
  <si>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</si>
  <si>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</si>
  <si>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</si>
  <si>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</si>
  <si>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</si>
  <si>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</si>
  <si>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</si>
  <si>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</si>
  <si>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</si>
  <si>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</si>
  <si>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</si>
  <si>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</si>
  <si>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</si>
  <si>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</si>
  <si>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</si>
  <si>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</si>
  <si>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</si>
  <si>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</si>
  <si>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</si>
  <si>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</si>
  <si>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</si>
  <si>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</si>
  <si>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</si>
  <si>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</si>
  <si>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</si>
  <si>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</si>
  <si>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</si>
  <si>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</si>
  <si>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</si>
  <si>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</si>
  <si>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</si>
  <si>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</si>
  <si>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</si>
  <si>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</si>
  <si>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</si>
  <si>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</si>
  <si>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</si>
  <si>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</si>
  <si>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</si>
  <si>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</si>
  <si>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</si>
  <si>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</si>
  <si>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</si>
  <si>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</si>
  <si>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</si>
  <si>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</si>
  <si>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</si>
  <si>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</si>
  <si>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</si>
  <si>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</si>
  <si>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</si>
  <si>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</si>
  <si>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</si>
  <si>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</si>
  <si>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</si>
  <si>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</si>
  <si>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</si>
  <si>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</si>
  <si>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</si>
  <si>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</si>
  <si>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</si>
  <si>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</si>
  <si>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</si>
  <si>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</si>
  <si>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</si>
  <si>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</si>
  <si>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</si>
  <si>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</si>
  <si>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</si>
  <si>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</si>
  <si>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</si>
  <si>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</si>
  <si>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</si>
  <si>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</si>
  <si>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</si>
  <si>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</si>
  <si>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</si>
  <si>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</si>
  <si>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</si>
  <si>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</si>
  <si>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</si>
  <si>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</si>
  <si>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</si>
  <si>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</si>
  <si>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</si>
  <si>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</si>
  <si>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</si>
  <si>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</si>
  <si>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</si>
  <si>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</si>
  <si>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</si>
  <si>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</si>
  <si>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</si>
  <si>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</si>
  <si>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</si>
  <si>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</si>
  <si>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</si>
  <si>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</si>
  <si>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</si>
  <si>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</si>
  <si>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</si>
  <si>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</si>
  <si>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</si>
  <si>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</si>
  <si>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</si>
  <si>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</si>
  <si>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</si>
  <si>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</si>
  <si>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</si>
  <si>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</si>
  <si>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</si>
  <si>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</si>
  <si>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</si>
  <si>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</si>
  <si>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</si>
  <si>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</si>
  <si>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</si>
  <si>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</si>
  <si>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</si>
  <si>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</si>
  <si>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</si>
  <si>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</si>
  <si>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</si>
  <si>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</si>
  <si>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</si>
  <si>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</si>
  <si>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</si>
  <si>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</si>
  <si>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</si>
  <si>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</si>
  <si>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</si>
  <si>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</si>
  <si>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</si>
  <si>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</si>
  <si>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</si>
  <si>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</si>
  <si>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</si>
  <si>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</si>
  <si>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</si>
  <si>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</si>
  <si>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</si>
  <si>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</si>
  <si>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</si>
  <si>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</si>
  <si>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</si>
  <si>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</si>
  <si>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</si>
  <si>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</si>
  <si>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</si>
  <si>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</si>
  <si>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</si>
  <si>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</si>
  <si>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</si>
  <si>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</si>
  <si>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</si>
  <si>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</si>
  <si>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</si>
  <si>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</si>
  <si>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</si>
  <si>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</si>
  <si>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</si>
  <si>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</si>
  <si>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</si>
  <si>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</si>
  <si>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</si>
  <si>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</si>
  <si>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</si>
  <si>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</si>
  <si>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</si>
  <si>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</si>
  <si>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</si>
  <si>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</si>
  <si>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</si>
  <si>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</si>
  <si>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</si>
  <si>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</si>
  <si>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</si>
  <si>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</si>
  <si>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</si>
  <si>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</si>
  <si>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</si>
  <si>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</si>
  <si>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</si>
  <si>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</si>
  <si>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</si>
  <si>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</si>
  <si>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</si>
  <si>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</si>
  <si>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</si>
  <si>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</si>
  <si>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</si>
  <si>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</si>
  <si>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</si>
  <si>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</si>
  <si>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</si>
  <si>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</si>
  <si>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</si>
  <si>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</si>
  <si>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</si>
  <si>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</si>
  <si>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</si>
  <si>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</si>
  <si>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</si>
  <si>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</si>
  <si>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</si>
  <si>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</si>
  <si>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</si>
  <si>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</si>
  <si>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</si>
  <si>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</si>
  <si>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</si>
  <si>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</si>
  <si>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</si>
  <si>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</si>
  <si>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</si>
  <si>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</si>
  <si>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</si>
  <si>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</si>
  <si>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</si>
  <si>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</si>
  <si>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</si>
  <si>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</si>
  <si>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</si>
  <si>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</si>
  <si>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</si>
  <si>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</si>
  <si>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</si>
  <si>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</si>
  <si>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</si>
  <si>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</si>
  <si>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</si>
  <si>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</si>
  <si>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</si>
  <si>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</si>
  <si>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</si>
  <si>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</si>
  <si>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</si>
  <si>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</si>
  <si>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</si>
  <si>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</si>
  <si>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</si>
  <si>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</si>
  <si>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</si>
  <si>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</si>
  <si>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</si>
  <si>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</si>
  <si>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</si>
  <si>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</si>
  <si>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</si>
  <si>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</si>
  <si>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</si>
  <si>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</si>
  <si>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</si>
  <si>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</si>
  <si>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</si>
  <si>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</si>
  <si>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</si>
  <si>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</si>
  <si>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</si>
  <si>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</si>
  <si>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</si>
  <si>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</si>
  <si>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</si>
  <si>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</si>
  <si>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</si>
  <si>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</si>
  <si>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</si>
  <si>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</si>
  <si>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</si>
  <si>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</si>
  <si>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</si>
  <si>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</si>
  <si>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</si>
  <si>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</si>
  <si>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</si>
  <si>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</si>
  <si>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</si>
  <si>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</si>
  <si>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</si>
  <si>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</si>
  <si>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</si>
  <si>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</si>
  <si>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</si>
  <si>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</si>
  <si>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</si>
  <si>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</si>
  <si>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</si>
  <si>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</si>
  <si>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</si>
  <si>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</si>
  <si>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</si>
  <si>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</si>
  <si>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</si>
  <si>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</si>
  <si>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</si>
  <si>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</si>
  <si>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</si>
  <si>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</si>
  <si>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</si>
  <si>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</si>
  <si>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</si>
  <si>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</si>
  <si>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</si>
  <si>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</si>
  <si>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</si>
  <si>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</si>
  <si>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</si>
  <si>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</si>
  <si>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</si>
  <si>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</si>
  <si>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</si>
  <si>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</si>
  <si>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</si>
  <si>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</si>
  <si>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</si>
  <si>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</si>
  <si>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</si>
  <si>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</si>
  <si>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</si>
  <si>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</si>
  <si>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</si>
  <si>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</si>
  <si>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</si>
  <si>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</si>
  <si>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</si>
  <si>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</si>
  <si>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</si>
  <si>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</si>
  <si>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</si>
  <si>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</si>
  <si>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</si>
  <si>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</si>
  <si>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</si>
  <si>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</si>
  <si>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</si>
  <si>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</si>
  <si>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</si>
  <si>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</si>
  <si>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</si>
  <si>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</si>
  <si>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</si>
  <si>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</si>
  <si>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</si>
  <si>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</si>
  <si>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</si>
  <si>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</si>
  <si>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</si>
  <si>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</si>
  <si>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</si>
  <si>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</si>
  <si>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</si>
  <si>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</si>
  <si>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</si>
  <si>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</si>
  <si>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</si>
  <si>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</si>
  <si>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</si>
  <si>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</si>
  <si>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</si>
  <si>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</si>
  <si>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</si>
  <si>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</si>
  <si>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</si>
  <si>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</si>
  <si>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</si>
  <si>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</si>
  <si>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</si>
  <si>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</si>
  <si>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</si>
  <si>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</si>
  <si>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</si>
  <si>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</si>
  <si>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</si>
  <si>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</si>
  <si>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</si>
  <si>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</si>
  <si>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</si>
  <si>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</si>
  <si>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</si>
  <si>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</si>
  <si>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</si>
  <si>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</si>
  <si>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</si>
  <si>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</si>
  <si>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</si>
  <si>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</si>
  <si>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</si>
  <si>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</si>
  <si>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</si>
  <si>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</si>
  <si>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</si>
  <si>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</si>
  <si>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</si>
  <si>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</si>
  <si>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</si>
  <si>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</si>
  <si>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</si>
  <si>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</si>
  <si>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</si>
  <si>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</si>
  <si>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</si>
  <si>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</si>
  <si>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</si>
  <si>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</si>
  <si>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</si>
  <si>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</si>
  <si>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</si>
  <si>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</si>
  <si>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</si>
  <si>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</si>
  <si>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</si>
  <si>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</si>
  <si>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</si>
  <si>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</si>
  <si>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</si>
  <si>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</si>
  <si>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</si>
  <si>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</si>
  <si>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</si>
  <si>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</si>
  <si>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</si>
  <si>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</si>
  <si>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</si>
  <si>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</si>
  <si>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</si>
  <si>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</si>
  <si>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</si>
  <si>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</si>
  <si>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</si>
  <si>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</si>
  <si>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</si>
  <si>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</si>
  <si>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</si>
  <si>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</si>
  <si>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</si>
  <si>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</si>
  <si>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</si>
  <si>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</si>
  <si>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</si>
  <si>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</si>
  <si>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</si>
  <si>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</si>
  <si>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</si>
  <si>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</si>
  <si>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</si>
  <si>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</si>
  <si>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</si>
  <si>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</si>
  <si>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</si>
  <si>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</si>
  <si>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</si>
  <si>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</si>
  <si>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</si>
  <si>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</si>
  <si>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</si>
  <si>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</si>
  <si>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</si>
  <si>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</si>
  <si>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</si>
  <si>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</si>
  <si>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</si>
  <si>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</si>
  <si>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</si>
  <si>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</si>
  <si>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</si>
  <si>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</si>
  <si>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</si>
  <si>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</si>
  <si>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</si>
  <si>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</si>
  <si>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</si>
  <si>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</si>
  <si>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</si>
  <si>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</si>
  <si>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</si>
  <si>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</si>
  <si>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</si>
  <si>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</si>
  <si>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</si>
  <si>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</si>
  <si>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</si>
  <si>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</si>
  <si>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</si>
  <si>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</si>
  <si>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</si>
  <si>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</si>
  <si>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</si>
  <si>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</si>
  <si>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</si>
  <si>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</si>
  <si>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</si>
  <si>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</si>
  <si>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</si>
  <si>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</si>
  <si>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</si>
  <si>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</si>
  <si>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</si>
  <si>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</si>
  <si>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</si>
  <si>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</si>
  <si>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</si>
  <si>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</si>
  <si>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</si>
  <si>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</si>
  <si>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</si>
  <si>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</si>
  <si>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</si>
  <si>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</si>
  <si>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</si>
  <si>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</si>
  <si>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</si>
  <si>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</si>
  <si>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</si>
  <si>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</si>
  <si>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</si>
  <si>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</si>
  <si>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</si>
  <si>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</si>
  <si>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</si>
  <si>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</si>
  <si>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</si>
  <si>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</si>
  <si>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</si>
  <si>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</si>
  <si>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</si>
  <si>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</si>
  <si>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</si>
  <si>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</si>
  <si>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</si>
  <si>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</si>
  <si>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</si>
  <si>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</si>
  <si>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</si>
  <si>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</si>
  <si>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</si>
  <si>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</si>
  <si>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</si>
  <si>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</si>
  <si>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</si>
  <si>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</si>
  <si>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</si>
  <si>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</si>
  <si>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</si>
  <si>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</si>
  <si>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</si>
  <si>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</si>
  <si>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</si>
  <si>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</si>
  <si>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</si>
  <si>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</si>
  <si>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</si>
  <si>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</si>
  <si>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</si>
  <si>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</si>
  <si>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</si>
  <si>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</si>
  <si>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</si>
  <si>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</si>
  <si>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</si>
  <si>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</si>
  <si>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</si>
  <si>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</si>
  <si>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</si>
  <si>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</si>
  <si>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</si>
  <si>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</si>
  <si>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</si>
  <si>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</si>
  <si>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</si>
  <si>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</si>
  <si>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</si>
  <si>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</si>
  <si>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</si>
  <si>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</si>
  <si>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</si>
  <si>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</si>
  <si>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</si>
  <si>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</si>
  <si>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</si>
  <si>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</si>
  <si>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</si>
  <si>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</si>
  <si>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</si>
  <si>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</si>
  <si>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</si>
  <si>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</si>
  <si>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</si>
  <si>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</si>
  <si>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</si>
  <si>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</si>
  <si>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</si>
  <si>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</si>
  <si>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</si>
  <si>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</si>
  <si>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</si>
  <si>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</si>
  <si>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</si>
  <si>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</si>
  <si>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</si>
  <si>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</si>
  <si>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</si>
  <si>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</si>
  <si>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</si>
  <si>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</si>
  <si>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</si>
  <si>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</si>
  <si>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</si>
  <si>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</si>
  <si>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</si>
  <si>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</si>
  <si>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</si>
  <si>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</si>
  <si>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</si>
  <si>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</si>
  <si>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</si>
  <si>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</si>
  <si>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</si>
  <si>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</si>
  <si>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</si>
  <si>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</si>
  <si>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</si>
  <si>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</si>
  <si>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</si>
  <si>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</si>
  <si>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</si>
  <si>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</si>
  <si>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</si>
  <si>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</si>
  <si>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</si>
  <si>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</si>
  <si>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</si>
  <si>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</si>
  <si>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</si>
  <si>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</si>
  <si>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</si>
  <si>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</si>
  <si>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</si>
  <si>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</si>
  <si>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</si>
  <si>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</si>
  <si>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</si>
  <si>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</si>
  <si>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</si>
  <si>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</si>
  <si>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</si>
  <si>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</si>
  <si>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</si>
  <si>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</si>
  <si>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</si>
  <si>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</si>
  <si>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</si>
  <si>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</si>
  <si>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</si>
  <si>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</si>
  <si>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</si>
  <si>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</si>
  <si>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</si>
  <si>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</si>
  <si>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</si>
  <si>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</si>
  <si>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</si>
  <si>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</si>
  <si>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</si>
  <si>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</si>
  <si>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</si>
  <si>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</si>
  <si>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</si>
  <si>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</si>
  <si>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</si>
  <si>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</si>
  <si>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</si>
  <si>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</si>
  <si>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</si>
  <si>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</si>
  <si>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</si>
  <si>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</si>
  <si>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</si>
  <si>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</si>
  <si>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</si>
  <si>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</si>
  <si>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</si>
  <si>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</si>
  <si>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</si>
  <si>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</si>
  <si>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</si>
  <si>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</si>
  <si>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</si>
  <si>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</si>
  <si>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</si>
  <si>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</si>
  <si>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</si>
  <si>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</si>
  <si>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</si>
  <si>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</si>
  <si>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</si>
  <si>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</si>
  <si>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</si>
  <si>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</si>
  <si>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</si>
  <si>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</si>
  <si>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</si>
  <si>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</si>
  <si>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</si>
  <si>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</si>
  <si>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</si>
  <si>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</si>
  <si>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</si>
  <si>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</si>
  <si>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</si>
  <si>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</si>
  <si>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</si>
  <si>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</si>
  <si>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</si>
  <si>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</si>
  <si>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</si>
  <si>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</si>
  <si>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</si>
  <si>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</si>
  <si>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</si>
  <si>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</si>
  <si>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</si>
  <si>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</si>
  <si>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</si>
  <si>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</si>
  <si>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</si>
  <si>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</si>
  <si>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</si>
  <si>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</si>
  <si>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</si>
  <si>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</si>
  <si>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</si>
  <si>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</si>
  <si>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</si>
  <si>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</si>
  <si>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</si>
  <si>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</si>
  <si>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</si>
  <si>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</si>
  <si>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</si>
  <si>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</si>
  <si>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</si>
  <si>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</si>
  <si>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</si>
  <si>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</si>
  <si>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</si>
  <si>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</si>
  <si>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</si>
  <si>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</si>
  <si>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</si>
  <si>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</si>
  <si>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</si>
  <si>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</si>
  <si>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</si>
  <si>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</si>
  <si>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</si>
  <si>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</si>
  <si>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</si>
  <si>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</si>
  <si>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</si>
  <si>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</si>
  <si>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</si>
  <si>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</si>
  <si>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</si>
  <si>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</si>
  <si>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</si>
  <si>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</si>
  <si>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</si>
  <si>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</si>
  <si>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</si>
  <si>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</si>
  <si>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</si>
  <si>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</si>
  <si>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</si>
  <si>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</si>
  <si>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</si>
  <si>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</si>
  <si>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</si>
  <si>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</si>
  <si>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</si>
  <si>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</si>
  <si>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</si>
  <si>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</si>
  <si>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</si>
  <si>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</si>
  <si>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</si>
  <si>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</si>
  <si>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</si>
  <si>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</si>
  <si>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</si>
  <si>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</si>
  <si>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</si>
  <si>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</si>
  <si>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</si>
  <si>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</si>
  <si>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</si>
  <si>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</si>
  <si>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</si>
  <si>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</si>
  <si>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</si>
  <si>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</si>
  <si>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</si>
  <si>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</si>
  <si>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</si>
  <si>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</si>
  <si>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</si>
  <si>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</si>
  <si>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</si>
  <si>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</si>
  <si>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</si>
  <si>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</si>
  <si>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</si>
  <si>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</si>
  <si>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</si>
  <si>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</si>
  <si>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</si>
  <si>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</si>
  <si>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</si>
  <si>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</si>
  <si>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</si>
  <si>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</si>
  <si>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</si>
  <si>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</si>
  <si>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</si>
  <si>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</si>
  <si>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</si>
  <si>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</si>
  <si>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</si>
  <si>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</si>
  <si>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</si>
  <si>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</si>
  <si>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</si>
  <si>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</si>
  <si>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</si>
  <si>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</si>
  <si>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</si>
  <si>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</si>
  <si>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</si>
  <si>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</si>
  <si>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</si>
  <si>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</si>
  <si>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</si>
  <si>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</si>
  <si>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</si>
  <si>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</si>
  <si>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</si>
  <si>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</si>
  <si>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</si>
  <si>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</si>
  <si>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</si>
  <si>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</si>
  <si>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</si>
  <si>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</si>
  <si>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</si>
  <si>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</si>
  <si>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</si>
  <si>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</si>
  <si>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</si>
  <si>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</si>
  <si>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</si>
  <si>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</si>
  <si>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</si>
  <si>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</si>
  <si>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</si>
  <si>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</si>
  <si>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</si>
  <si>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</si>
  <si>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</si>
  <si>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</si>
  <si>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</si>
  <si>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</si>
  <si>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</si>
  <si>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</si>
  <si>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</si>
  <si>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</si>
  <si>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</si>
  <si>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</si>
  <si>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</si>
  <si>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</si>
  <si>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</si>
  <si>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</si>
  <si>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</si>
  <si>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</si>
  <si>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</si>
  <si>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</si>
  <si>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</si>
  <si>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</si>
  <si>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</si>
  <si>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</si>
  <si>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</si>
  <si>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</si>
  <si>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</si>
  <si>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</si>
  <si>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</si>
  <si>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</si>
  <si>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</si>
  <si>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</si>
  <si>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</si>
  <si>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</si>
  <si>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</si>
  <si>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</si>
  <si>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</si>
  <si>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</si>
  <si>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</si>
  <si>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</si>
  <si>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</si>
  <si>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</si>
  <si>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</si>
  <si>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</si>
  <si>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</si>
  <si>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</si>
  <si>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</si>
  <si>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</si>
  <si>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</si>
  <si>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</si>
  <si>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</si>
  <si>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</si>
  <si>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</si>
  <si>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</si>
  <si>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</si>
  <si>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</si>
  <si>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</si>
  <si>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</si>
  <si>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</si>
  <si>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</si>
  <si>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</si>
  <si>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</si>
  <si>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</si>
  <si>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</si>
  <si>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</si>
  <si>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</si>
  <si>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</si>
  <si>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</si>
  <si>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</si>
  <si>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</si>
  <si>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</si>
  <si>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</si>
  <si>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</si>
  <si>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</si>
  <si>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</si>
  <si>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</si>
  <si>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</si>
  <si>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</si>
  <si>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</si>
  <si>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</si>
  <si>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</si>
  <si>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</si>
  <si>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</si>
  <si>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</si>
  <si>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</si>
  <si>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</si>
  <si>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</si>
  <si>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</si>
  <si>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</si>
  <si>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</si>
  <si>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</si>
  <si>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</si>
  <si>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</si>
  <si>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</si>
  <si>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</si>
  <si>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</si>
  <si>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</si>
  <si>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</si>
  <si>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</si>
  <si>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</si>
  <si>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</si>
  <si>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</si>
  <si>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</si>
  <si>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</si>
  <si>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</si>
  <si>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</si>
  <si>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</si>
  <si>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</si>
  <si>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</si>
  <si>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</si>
  <si>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</si>
  <si>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</si>
  <si>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</si>
  <si>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</si>
  <si>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</si>
  <si>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</si>
  <si>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</si>
  <si>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</si>
  <si>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</si>
  <si>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</si>
  <si>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</si>
  <si>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</si>
  <si>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</si>
  <si>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</si>
  <si>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</si>
  <si>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</si>
  <si>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</si>
  <si>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</si>
  <si>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</si>
  <si>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</si>
  <si>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</si>
  <si>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</si>
  <si>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</si>
  <si>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</si>
  <si>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</si>
  <si>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</si>
  <si>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</si>
  <si>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</si>
  <si>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</si>
  <si>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</si>
  <si>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</si>
  <si>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</si>
  <si>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</si>
  <si>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</si>
  <si>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</si>
  <si>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</si>
  <si>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</si>
  <si>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</si>
  <si>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</si>
  <si>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</si>
  <si>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</si>
  <si>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</si>
  <si>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</si>
  <si>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</si>
  <si>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</si>
  <si>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</si>
  <si>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</si>
  <si>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</si>
  <si>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</si>
  <si>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</si>
  <si>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</si>
  <si>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</si>
  <si>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</si>
  <si>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</si>
  <si>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</si>
  <si>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</si>
  <si>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</si>
  <si>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</si>
  <si>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</si>
  <si>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</si>
  <si>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</si>
  <si>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</si>
  <si>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</si>
  <si>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</si>
  <si>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</si>
  <si>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</si>
  <si>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</si>
  <si>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</si>
  <si>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</si>
  <si>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</si>
  <si>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</si>
  <si>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</si>
  <si>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</si>
  <si>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</si>
  <si>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</si>
  <si>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</si>
  <si>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</si>
  <si>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</si>
  <si>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</si>
  <si>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</si>
  <si>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</si>
  <si>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</si>
  <si>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</si>
  <si>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</si>
  <si>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</si>
  <si>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</si>
  <si>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</si>
  <si>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</si>
  <si>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</si>
  <si>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</si>
  <si>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</si>
  <si>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</si>
  <si>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</si>
  <si>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</si>
  <si>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</si>
  <si>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</si>
  <si>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</si>
  <si>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</si>
  <si>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</si>
  <si>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</si>
  <si>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</si>
  <si>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</si>
  <si>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</si>
  <si>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</si>
  <si>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</si>
  <si>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</si>
  <si>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</si>
  <si>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</si>
  <si>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</si>
  <si>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</si>
  <si>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</si>
  <si>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</si>
  <si>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</si>
  <si>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</si>
  <si>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</si>
  <si>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</si>
  <si>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</si>
  <si>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</si>
  <si>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</si>
  <si>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</si>
  <si>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</si>
  <si>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</si>
  <si>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</si>
  <si>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</si>
  <si>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</si>
  <si>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</si>
  <si>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</si>
  <si>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</si>
  <si>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</si>
  <si>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</si>
  <si>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</si>
  <si>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</si>
  <si>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</si>
  <si>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</si>
  <si>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</si>
  <si>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</si>
  <si>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</si>
  <si>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</si>
  <si>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</si>
  <si>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</si>
  <si>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</si>
  <si>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</si>
  <si>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</si>
  <si>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</si>
  <si>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</si>
  <si>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</si>
  <si>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</si>
  <si>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</si>
  <si>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</si>
  <si>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</si>
  <si>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</si>
  <si>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</si>
  <si>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</si>
  <si>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</si>
  <si>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</si>
  <si>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</si>
  <si>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</si>
  <si>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</si>
  <si>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</si>
  <si>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</si>
  <si>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</si>
  <si>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</si>
  <si>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</si>
  <si>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</si>
  <si>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</si>
  <si>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</si>
  <si>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</si>
  <si>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</si>
  <si>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</si>
  <si>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</si>
  <si>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</si>
  <si>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</si>
  <si>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</si>
  <si>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</si>
  <si>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</si>
  <si>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</si>
  <si>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</si>
  <si>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</si>
  <si>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</si>
  <si>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</si>
  <si>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</si>
  <si>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</si>
  <si>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</si>
  <si>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</si>
  <si>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</si>
  <si>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</si>
  <si>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</si>
  <si>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</si>
  <si>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</si>
  <si>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</si>
  <si>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</si>
  <si>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</si>
  <si>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</si>
  <si>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</si>
  <si>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</si>
  <si>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</si>
  <si>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</si>
  <si>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</si>
  <si>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</si>
  <si>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</si>
  <si>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</si>
  <si>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</si>
  <si>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</si>
  <si>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</si>
  <si>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</si>
  <si>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</si>
  <si>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</si>
  <si>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</si>
  <si>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</si>
  <si>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</si>
  <si>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</si>
  <si>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</si>
  <si>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</si>
  <si>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</si>
  <si>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</si>
  <si>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</si>
  <si>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</si>
  <si>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</si>
  <si>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</si>
  <si>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</si>
  <si>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</si>
  <si>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</si>
  <si>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</si>
  <si>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</si>
  <si>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</si>
  <si>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</si>
  <si>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</si>
  <si>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</si>
  <si>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</si>
  <si>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</si>
  <si>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</si>
  <si>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</si>
  <si>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</si>
  <si>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</si>
  <si>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</si>
  <si>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</si>
  <si>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</si>
  <si>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</si>
  <si>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</si>
  <si>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</si>
  <si>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</si>
  <si>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</si>
  <si>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</si>
  <si>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</si>
  <si>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</si>
  <si>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</si>
  <si>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</si>
  <si>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</si>
  <si>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</si>
  <si>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</si>
  <si>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</si>
  <si>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</si>
  <si>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</si>
  <si>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</si>
  <si>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</si>
  <si>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</si>
  <si>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</si>
  <si>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</si>
  <si>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</si>
  <si>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</si>
  <si>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</si>
  <si>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</si>
  <si>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</si>
  <si>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</si>
  <si>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</si>
  <si>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</si>
  <si>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</si>
  <si>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</si>
  <si>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</si>
  <si>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</si>
  <si>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</si>
  <si>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</si>
  <si>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</si>
  <si>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</si>
  <si>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</si>
  <si>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</si>
  <si>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</si>
  <si>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</si>
  <si>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</si>
  <si>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</si>
  <si>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</si>
  <si>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</si>
  <si>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</si>
  <si>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</si>
  <si>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</si>
  <si>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</si>
  <si>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</si>
  <si>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</si>
  <si>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</si>
  <si>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</si>
  <si>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</si>
  <si>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</si>
  <si>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</si>
  <si>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</si>
  <si>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</si>
  <si>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</si>
  <si>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</si>
  <si>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</si>
  <si>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</si>
  <si>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</si>
  <si>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</si>
  <si>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</si>
  <si>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</si>
  <si>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</si>
  <si>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</si>
  <si>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</si>
  <si>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</si>
  <si>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</si>
  <si>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</si>
  <si>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</si>
  <si>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</si>
  <si>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</si>
  <si>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</si>
  <si>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</si>
  <si>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</si>
  <si>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</si>
  <si>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</si>
  <si>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</si>
  <si>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</si>
  <si>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</si>
  <si>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</si>
  <si>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</si>
  <si>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</si>
  <si>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</si>
  <si>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</si>
  <si>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</si>
  <si>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</si>
  <si>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</si>
  <si>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</si>
  <si>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</si>
  <si>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</si>
  <si>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</si>
  <si>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</si>
  <si>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</si>
  <si>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</si>
  <si>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</si>
  <si>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</si>
  <si>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</si>
  <si>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</si>
  <si>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</si>
  <si>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</si>
  <si>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</si>
  <si>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</si>
  <si>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</si>
  <si>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</si>
  <si>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</si>
  <si>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</si>
  <si>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</si>
  <si>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</si>
  <si>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</si>
  <si>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</si>
  <si>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</si>
  <si>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</si>
  <si>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</si>
  <si>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</si>
  <si>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</si>
  <si>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</si>
  <si>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</si>
  <si>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</si>
  <si>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</si>
  <si>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</si>
  <si>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</si>
  <si>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</si>
  <si>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</si>
  <si>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</si>
  <si>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</si>
  <si>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</si>
  <si>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</si>
  <si>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</si>
  <si>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</si>
  <si>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</si>
  <si>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</si>
  <si>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</si>
  <si>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</si>
  <si>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</si>
  <si>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</si>
  <si>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</si>
  <si>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</si>
  <si>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</si>
  <si>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</si>
  <si>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</si>
  <si>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</si>
  <si>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</si>
  <si>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</si>
  <si>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</si>
  <si>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</si>
  <si>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</si>
  <si>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</si>
  <si>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</si>
  <si>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</si>
  <si>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</si>
  <si>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</si>
  <si>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</si>
  <si>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</si>
  <si>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</si>
  <si>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</si>
  <si>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</si>
  <si>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</si>
  <si>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</si>
  <si>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</si>
  <si>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</si>
  <si>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</si>
  <si>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</si>
  <si>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</si>
  <si>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</si>
  <si>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</si>
  <si>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</si>
  <si>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</si>
  <si>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</si>
  <si>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</si>
  <si>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</si>
  <si>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</si>
  <si>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</si>
  <si>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</si>
  <si>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</si>
  <si>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</si>
  <si>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</si>
  <si>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</si>
  <si>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</si>
  <si>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</si>
  <si>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</si>
  <si>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</si>
  <si>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</si>
  <si>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</si>
  <si>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</si>
  <si>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</si>
  <si>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</si>
  <si>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</si>
  <si>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</si>
  <si>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</si>
  <si>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</si>
  <si>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</si>
  <si>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</si>
  <si>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</si>
  <si>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</si>
  <si>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</si>
  <si>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</si>
  <si>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</si>
  <si>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</si>
  <si>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</si>
  <si>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</si>
  <si>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</si>
  <si>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</si>
  <si>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</si>
  <si>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</si>
  <si>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</si>
  <si>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</si>
  <si>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</si>
  <si>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</si>
  <si>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</si>
  <si>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</si>
  <si>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</si>
  <si>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</si>
  <si>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</si>
  <si>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</si>
  <si>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</si>
  <si>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</si>
  <si>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</si>
  <si>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</si>
  <si>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</si>
  <si>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</si>
  <si>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</si>
  <si>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</si>
  <si>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</si>
  <si>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</si>
  <si>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</si>
  <si>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</si>
  <si>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</si>
  <si>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</si>
  <si>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</si>
  <si>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</si>
  <si>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</si>
  <si>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</si>
  <si>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</si>
  <si>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</si>
  <si>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</si>
  <si>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</si>
  <si>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</si>
  <si>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</si>
  <si>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</si>
  <si>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</si>
  <si>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</si>
  <si>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</si>
  <si>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</si>
  <si>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</si>
  <si>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</si>
  <si>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</si>
  <si>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</si>
  <si>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</si>
  <si>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</si>
  <si>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</si>
  <si>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</si>
  <si>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</si>
  <si>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</si>
  <si>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</si>
  <si>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</si>
  <si>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</si>
  <si>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</si>
  <si>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</si>
  <si>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</si>
  <si>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</si>
  <si>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</si>
  <si>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</si>
  <si>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</si>
  <si>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</si>
  <si>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</si>
  <si>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</si>
  <si>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</si>
  <si>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</si>
  <si>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</si>
  <si>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</si>
  <si>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</si>
  <si>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</si>
  <si>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</si>
  <si>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</si>
  <si>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</si>
  <si>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</si>
  <si>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</si>
  <si>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</si>
  <si>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</si>
  <si>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</si>
  <si>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</si>
  <si>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</si>
  <si>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</si>
  <si>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</si>
  <si>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</si>
  <si>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</si>
  <si>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</si>
  <si>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</si>
  <si>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</si>
  <si>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</si>
  <si>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</si>
  <si>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</si>
  <si>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</si>
  <si>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</si>
  <si>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</si>
  <si>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</si>
  <si>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</si>
  <si>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</si>
  <si>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</si>
  <si>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</si>
  <si>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</si>
  <si>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</si>
  <si>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</si>
  <si>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</si>
  <si>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</si>
  <si>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</si>
  <si>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</si>
  <si>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</si>
  <si>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</si>
  <si>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</si>
  <si>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</si>
  <si>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</si>
  <si>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</si>
  <si>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</si>
  <si>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</si>
  <si>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</si>
  <si>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</si>
  <si>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</si>
  <si>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</si>
  <si>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</si>
  <si>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</si>
  <si>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</si>
  <si>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</si>
  <si>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</si>
  <si>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</si>
  <si>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</si>
  <si>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</si>
  <si>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</si>
  <si>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</si>
  <si>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</si>
  <si>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</si>
  <si>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</si>
  <si>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</si>
  <si>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</si>
  <si>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</si>
  <si>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</si>
  <si>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</si>
  <si>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</si>
  <si>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</si>
  <si>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</si>
  <si>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</si>
  <si>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</si>
  <si>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</si>
  <si>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</si>
  <si>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</si>
  <si>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</si>
  <si>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</si>
  <si>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</si>
  <si>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</si>
  <si>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</si>
  <si>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</si>
  <si>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</si>
  <si>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</si>
  <si>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</si>
  <si>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</si>
  <si>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</si>
  <si>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</si>
  <si>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</si>
  <si>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</si>
  <si>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</si>
  <si>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</si>
  <si>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</si>
  <si>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</si>
  <si>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</si>
  <si>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</si>
  <si>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</si>
  <si>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</si>
  <si>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</si>
  <si>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</si>
  <si>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</si>
  <si>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</si>
  <si>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</si>
  <si>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</si>
  <si>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</si>
  <si>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</si>
  <si>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</si>
  <si>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</si>
  <si>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</si>
  <si>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</si>
  <si>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</si>
  <si>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</si>
  <si>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</si>
  <si>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</si>
  <si>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</si>
  <si>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</si>
  <si>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</si>
  <si>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</si>
  <si>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</si>
  <si>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</si>
  <si>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</si>
  <si>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</si>
  <si>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</si>
  <si>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</si>
  <si>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</si>
  <si>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</si>
  <si>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</si>
  <si>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</si>
  <si>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</si>
  <si>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</si>
  <si>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</si>
  <si>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</si>
  <si>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</si>
  <si>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</si>
  <si>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</si>
  <si>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</si>
  <si>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</si>
  <si>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</si>
  <si>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</si>
  <si>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</si>
  <si>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</si>
  <si>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</si>
  <si>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</si>
  <si>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</si>
  <si>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</si>
  <si>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</si>
  <si>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</si>
  <si>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</si>
  <si>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</si>
  <si>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</si>
  <si>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</si>
  <si>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</si>
  <si>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</si>
  <si>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</si>
  <si>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</si>
  <si>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</si>
  <si>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</si>
  <si>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</si>
  <si>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</si>
  <si>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</si>
  <si>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</si>
  <si>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</si>
  <si>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</si>
  <si>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</si>
  <si>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</si>
  <si>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</si>
  <si>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</si>
  <si>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</si>
  <si>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</si>
  <si>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</si>
  <si>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</si>
  <si>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</si>
  <si>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</si>
  <si>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</si>
  <si>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</si>
  <si>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</si>
  <si>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</si>
  <si>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</si>
  <si>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</si>
  <si>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</si>
  <si>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</si>
  <si>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</si>
  <si>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</si>
  <si>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</si>
  <si>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</si>
  <si>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</si>
  <si>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</si>
  <si>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</si>
  <si>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</si>
  <si>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</si>
  <si>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</si>
  <si>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</si>
  <si>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</si>
  <si>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</si>
  <si>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</si>
  <si>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</si>
  <si>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</si>
  <si>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</si>
  <si>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</si>
  <si>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</si>
  <si>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</si>
  <si>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</si>
  <si>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</si>
  <si>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</si>
  <si>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</si>
  <si>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</si>
  <si>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</si>
  <si>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</si>
  <si>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</si>
  <si>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</si>
  <si>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</si>
  <si>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</si>
  <si>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</si>
  <si>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</si>
  <si>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</si>
  <si>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</si>
  <si>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</si>
  <si>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</si>
  <si>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</si>
  <si>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</si>
  <si>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</si>
  <si>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</si>
  <si>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</si>
  <si>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</si>
  <si>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</si>
  <si>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</si>
  <si>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</si>
  <si>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</si>
  <si>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</si>
  <si>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</si>
  <si>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</si>
  <si>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</si>
  <si>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</si>
  <si>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</si>
  <si>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</si>
  <si>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</si>
  <si>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</si>
  <si>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</si>
  <si>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</si>
  <si>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</si>
  <si>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</si>
  <si>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</si>
  <si>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</si>
  <si>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</si>
  <si>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</si>
  <si>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</si>
  <si>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</si>
  <si>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</si>
  <si>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</si>
  <si>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</si>
  <si>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</si>
  <si>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</si>
  <si>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</si>
  <si>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</si>
  <si>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</si>
  <si>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</si>
  <si>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</si>
  <si>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</si>
  <si>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</si>
  <si>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</si>
  <si>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</si>
  <si>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</si>
  <si>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</si>
  <si>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</si>
  <si>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</si>
  <si>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</si>
  <si>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</si>
  <si>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</si>
  <si>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</si>
  <si>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</si>
  <si>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</si>
  <si>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</si>
  <si>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</si>
  <si>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</si>
  <si>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</si>
  <si>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</si>
  <si>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</si>
  <si>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</si>
  <si>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</si>
  <si>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</si>
  <si>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</si>
  <si>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</si>
  <si>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</si>
  <si>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</si>
  <si>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</si>
  <si>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</si>
  <si>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</si>
  <si>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</si>
  <si>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</si>
  <si>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</si>
  <si>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</si>
  <si>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</si>
  <si>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</si>
  <si>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</si>
  <si>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</si>
  <si>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</si>
  <si>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</si>
  <si>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</si>
  <si>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</si>
  <si>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</si>
  <si>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</si>
  <si>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</si>
  <si>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</si>
  <si>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</si>
  <si>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</si>
  <si>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</si>
  <si>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</si>
  <si>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</si>
  <si>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</si>
  <si>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</si>
  <si>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</si>
  <si>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</si>
  <si>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</si>
  <si>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</si>
  <si>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</si>
  <si>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</si>
  <si>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</si>
  <si>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</si>
  <si>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</si>
  <si>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</si>
  <si>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</si>
  <si>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</si>
  <si>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</si>
  <si>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</si>
  <si>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</si>
  <si>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</si>
  <si>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</si>
  <si>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</si>
  <si>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</si>
  <si>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</si>
  <si>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</si>
  <si>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</si>
  <si>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</si>
  <si>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</si>
  <si>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</si>
  <si>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</si>
  <si>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</si>
  <si>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</si>
  <si>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</si>
  <si>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</si>
  <si>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</si>
  <si>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</si>
  <si>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</si>
  <si>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</si>
  <si>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</si>
  <si>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</si>
  <si>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</si>
  <si>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</si>
  <si>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</si>
  <si>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</si>
  <si>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</si>
  <si>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</si>
  <si>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</si>
  <si>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</si>
  <si>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</si>
  <si>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</si>
  <si>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</si>
  <si>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</si>
  <si>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</si>
  <si>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</si>
  <si>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</si>
  <si>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</si>
  <si>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</si>
  <si>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</si>
  <si>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</si>
  <si>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</si>
  <si>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</si>
  <si>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</si>
  <si>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</si>
  <si>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</si>
  <si>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</si>
  <si>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</si>
  <si>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</si>
  <si>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</si>
  <si>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</si>
  <si>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</si>
  <si>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</si>
  <si>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</si>
  <si>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</si>
  <si>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</si>
  <si>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</si>
  <si>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</si>
  <si>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</si>
  <si>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</si>
  <si>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</si>
  <si>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</si>
  <si>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</si>
  <si>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</si>
  <si>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</si>
  <si>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</si>
  <si>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</si>
  <si>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</si>
  <si>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</si>
  <si>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</si>
  <si>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</si>
  <si>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</si>
  <si>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</si>
  <si>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</si>
  <si>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</si>
  <si>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</si>
  <si>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</si>
  <si>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</si>
  <si>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</si>
  <si>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</si>
  <si>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</si>
  <si>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</si>
  <si>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</si>
  <si>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</si>
  <si>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</si>
  <si>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</si>
  <si>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</si>
  <si>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</si>
  <si>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</si>
  <si>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</si>
  <si>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</si>
  <si>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</si>
  <si>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</si>
  <si>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</si>
  <si>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</si>
  <si>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</si>
  <si>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</si>
  <si>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</si>
  <si>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</si>
  <si>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</si>
  <si>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</si>
  <si>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</si>
  <si>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</si>
  <si>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</si>
  <si>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</si>
  <si>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</si>
  <si>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</si>
  <si>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</si>
  <si>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</si>
  <si>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</si>
  <si>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</si>
  <si>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</si>
  <si>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</si>
  <si>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</si>
  <si>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</si>
  <si>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</si>
  <si>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</si>
  <si>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</si>
  <si>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</si>
  <si>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</si>
  <si>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</si>
  <si>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</si>
  <si>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</si>
  <si>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</si>
  <si>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</si>
  <si>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</si>
  <si>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</si>
  <si>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</si>
  <si>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</si>
  <si>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</si>
  <si>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</si>
  <si>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</si>
  <si>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</si>
  <si>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</si>
  <si>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</si>
  <si>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</si>
  <si>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</si>
  <si>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</si>
  <si>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</si>
  <si>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</si>
  <si>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</si>
  <si>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</si>
  <si>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</si>
  <si>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</si>
  <si>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</si>
  <si>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</si>
  <si>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</si>
  <si>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</si>
  <si>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</si>
  <si>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</si>
  <si>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</si>
  <si>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</si>
  <si>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</si>
  <si>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</si>
  <si>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</si>
  <si>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</si>
  <si>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</si>
  <si>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</si>
  <si>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</si>
  <si>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</si>
  <si>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</si>
  <si>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</si>
  <si>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</si>
  <si>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</si>
  <si>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</si>
  <si>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</si>
  <si>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</si>
  <si>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</si>
  <si>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</si>
  <si>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</si>
  <si>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</si>
  <si>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</si>
  <si>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</si>
  <si>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</si>
  <si>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</si>
  <si>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</si>
  <si>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</si>
  <si>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</si>
  <si>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</si>
  <si>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</si>
  <si>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</si>
  <si>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</si>
  <si>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</si>
  <si>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</si>
  <si>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</si>
  <si>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</si>
  <si>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</si>
  <si>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</si>
  <si>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</si>
  <si>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</si>
  <si>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</si>
  <si>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</si>
  <si>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</si>
  <si>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</si>
  <si>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</si>
  <si>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</si>
  <si>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</si>
  <si>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</si>
  <si>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</si>
  <si>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</si>
  <si>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</si>
  <si>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</si>
  <si>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</si>
  <si>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</si>
  <si>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</si>
  <si>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</si>
  <si>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</si>
  <si>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</si>
  <si>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</si>
  <si>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</si>
  <si>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</si>
  <si>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</si>
  <si>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</si>
  <si>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</si>
  <si>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</si>
  <si>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</si>
  <si>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</si>
  <si>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</si>
  <si>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</si>
  <si>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</si>
  <si>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</si>
  <si>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</si>
  <si>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</si>
  <si>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</si>
  <si>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</si>
  <si>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</si>
  <si>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</si>
  <si>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</si>
  <si>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</si>
  <si>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</si>
  <si>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</si>
  <si>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</si>
  <si>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</si>
  <si>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</si>
  <si>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</si>
  <si>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</si>
  <si>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</si>
  <si>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</si>
  <si>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</si>
  <si>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</si>
  <si>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</si>
  <si>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</si>
  <si>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</si>
  <si>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</si>
  <si>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</si>
  <si>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</si>
  <si>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</si>
  <si>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</si>
  <si>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</si>
  <si>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</si>
  <si>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</si>
  <si>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</si>
  <si>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</si>
  <si>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</si>
  <si>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</si>
  <si>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</si>
  <si>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</si>
  <si>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</si>
  <si>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</si>
  <si>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</si>
  <si>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</si>
  <si>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</si>
  <si>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</si>
  <si>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</si>
  <si>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</si>
  <si>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</si>
  <si>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</si>
  <si>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</si>
  <si>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</si>
  <si>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</si>
  <si>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</si>
  <si>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</si>
  <si>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</si>
  <si>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</si>
  <si>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</si>
  <si>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</si>
  <si>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</si>
  <si>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</si>
  <si>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</si>
  <si>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</si>
  <si>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</si>
  <si>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</si>
  <si>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</si>
  <si>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</si>
  <si>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</si>
  <si>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</si>
  <si>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</si>
  <si>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</si>
  <si>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</si>
  <si>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</si>
  <si>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</si>
  <si>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</si>
  <si>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</si>
  <si>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</si>
  <si>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</si>
  <si>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</si>
  <si>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</si>
  <si>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</si>
  <si>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</si>
  <si>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</si>
  <si>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</si>
  <si>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</si>
  <si>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</si>
  <si>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</si>
  <si>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</si>
  <si>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</si>
  <si>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</si>
  <si>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</si>
  <si>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</si>
  <si>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</si>
  <si>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</si>
  <si>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</si>
  <si>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</si>
  <si>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</si>
  <si>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</si>
  <si>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</si>
  <si>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</si>
  <si>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</si>
  <si>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</si>
  <si>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</si>
  <si>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</si>
  <si>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</si>
  <si>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</si>
  <si>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</si>
  <si>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</si>
  <si>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</si>
  <si>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</si>
  <si>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</si>
  <si>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</si>
  <si>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</si>
  <si>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</si>
  <si>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</si>
  <si>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</si>
  <si>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</si>
  <si>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</si>
  <si>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</si>
  <si>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</si>
  <si>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</si>
  <si>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</si>
  <si>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</si>
  <si>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</si>
  <si>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</si>
  <si>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</si>
  <si>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</si>
  <si>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</si>
  <si>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</si>
  <si>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</si>
  <si>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</si>
  <si>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</si>
  <si>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</si>
  <si>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</si>
  <si>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</si>
  <si>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</si>
  <si>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</si>
  <si>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</si>
  <si>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</si>
  <si>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</si>
  <si>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</si>
  <si>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</si>
  <si>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</si>
  <si>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</si>
  <si>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</si>
  <si>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</si>
  <si>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</si>
  <si>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</si>
  <si>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</si>
  <si>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</si>
  <si>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</si>
  <si>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</si>
  <si>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</si>
  <si>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</si>
  <si>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</si>
  <si>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</si>
  <si>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</si>
  <si>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</si>
  <si>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</si>
  <si>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</si>
  <si>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</si>
  <si>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</si>
  <si>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</si>
  <si>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</si>
  <si>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</si>
  <si>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</si>
  <si>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</si>
  <si>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</si>
  <si>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</si>
  <si>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</si>
  <si>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</si>
  <si>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</si>
  <si>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</si>
  <si>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</si>
  <si>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</si>
  <si>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</si>
  <si>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</si>
  <si>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</si>
  <si>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</si>
  <si>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</si>
  <si>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</si>
  <si>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</si>
  <si>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</si>
  <si>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</si>
  <si>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</si>
  <si>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</si>
  <si>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</si>
  <si>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</si>
  <si>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</si>
  <si>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</si>
  <si>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</si>
  <si>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</si>
  <si>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</si>
  <si>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</si>
  <si>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</si>
  <si>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</si>
  <si>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</si>
  <si>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</si>
  <si>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</si>
  <si>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</si>
  <si>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</si>
  <si>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</si>
  <si>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</si>
  <si>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</si>
  <si>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</si>
  <si>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</si>
  <si>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</si>
  <si>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</si>
  <si>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</si>
  <si>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</si>
  <si>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</si>
  <si>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</si>
  <si>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</si>
  <si>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</si>
  <si>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</si>
  <si>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</si>
  <si>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</si>
  <si>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</si>
  <si>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</si>
  <si>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</si>
  <si>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</si>
  <si>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</si>
  <si>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</si>
  <si>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</si>
  <si>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</si>
  <si>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</si>
  <si>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</si>
  <si>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</si>
  <si>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</si>
  <si>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</si>
  <si>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</si>
  <si>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</si>
  <si>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</si>
  <si>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</si>
  <si>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</si>
  <si>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</si>
  <si>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</si>
  <si>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</si>
  <si>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</si>
  <si>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</si>
  <si>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</si>
  <si>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</si>
  <si>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</si>
  <si>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</si>
  <si>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</si>
  <si>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</si>
  <si>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</si>
  <si>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</si>
  <si>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</si>
  <si>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</si>
  <si>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</si>
  <si>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</si>
  <si>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</si>
  <si>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</si>
  <si>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</si>
  <si>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</si>
  <si>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</si>
  <si>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</si>
  <si>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</si>
  <si>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</si>
  <si>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</si>
  <si>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</si>
  <si>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</si>
  <si>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</si>
  <si>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</si>
  <si>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</si>
  <si>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</si>
  <si>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</si>
  <si>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</si>
  <si>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</si>
  <si>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</si>
  <si>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</si>
  <si>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</si>
  <si>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</si>
  <si>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</si>
  <si>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</si>
  <si>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</si>
  <si>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</si>
  <si>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</si>
  <si>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</si>
  <si>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</si>
  <si>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</si>
  <si>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</si>
  <si>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</si>
  <si>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</si>
  <si>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</si>
  <si>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</si>
  <si>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</si>
  <si>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</si>
  <si>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</si>
  <si>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</si>
  <si>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</si>
  <si>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</si>
  <si>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</si>
  <si>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</si>
  <si>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</si>
  <si>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</si>
  <si>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</si>
  <si>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</si>
  <si>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</si>
  <si>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</si>
  <si>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</si>
  <si>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</si>
  <si>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</si>
  <si>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</si>
  <si>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</si>
  <si>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</si>
  <si>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</si>
  <si>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</si>
  <si>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</si>
  <si>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</si>
  <si>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</si>
  <si>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</si>
  <si>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</si>
  <si>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</si>
  <si>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</si>
  <si>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</si>
  <si>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</si>
  <si>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</si>
  <si>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</si>
  <si>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</si>
  <si>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</si>
  <si>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</si>
  <si>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</si>
  <si>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</si>
  <si>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</si>
  <si>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</si>
  <si>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</si>
  <si>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</si>
  <si>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</si>
  <si>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</si>
  <si>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</si>
  <si>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</si>
  <si>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</si>
  <si>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</si>
  <si>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</si>
  <si>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</si>
  <si>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</si>
  <si>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</si>
  <si>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</si>
  <si>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</si>
  <si>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</si>
  <si>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</si>
  <si>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</si>
  <si>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</si>
  <si>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</si>
  <si>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</si>
  <si>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</si>
  <si>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</si>
  <si>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</si>
  <si>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</si>
  <si>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</si>
  <si>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</si>
  <si>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</si>
  <si>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</si>
  <si>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</si>
  <si>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</si>
  <si>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</si>
  <si>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</si>
  <si>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</si>
  <si>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</si>
  <si>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</si>
  <si>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</si>
  <si>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</si>
  <si>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</si>
  <si>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</si>
  <si>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</si>
  <si>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</si>
  <si>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</si>
  <si>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</si>
  <si>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</si>
  <si>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</si>
  <si>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</si>
  <si>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</si>
  <si>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</si>
  <si>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</si>
  <si>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</si>
  <si>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</si>
  <si>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</si>
  <si>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</si>
  <si>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</si>
  <si>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</si>
  <si>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</si>
  <si>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</si>
  <si>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</si>
  <si>
    <t>C49BJS20250412ZX</t>
  </si>
  <si>
    <t>三河市坤方</t>
  </si>
  <si>
    <t>C49BJS20250417XHH</t>
  </si>
  <si>
    <t>C49BJS20250417ZX</t>
  </si>
  <si>
    <t>北京航凌</t>
  </si>
  <si>
    <t>C49SZX20250049DZ</t>
  </si>
  <si>
    <t>C49SZX20250050DZ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</si>
</sst>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407000</v>
          </cell>
          <cell r="AG2619" t="str">
            <v>DDP DG</v>
          </cell>
        </row>
        <row r="2620">
          <cell r="C2620" t="str">
            <v>C49SZX20250045EC</v>
          </cell>
          <cell r="Y2620">
            <v>407000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  <row r="2650">
          <cell r="C2650" t="str">
            <v>C49SZX20250049DZ</v>
          </cell>
          <cell r="Y2650">
            <v>18200000</v>
          </cell>
          <cell r="AG2650" t="str">
            <v>CIF HK</v>
          </cell>
        </row>
        <row r="2651">
          <cell r="C2651" t="str">
            <v>C49SZX20250049DZ</v>
          </cell>
          <cell r="Y2651">
            <v>18200000</v>
          </cell>
          <cell r="AG2651" t="str">
            <v>CIF HK</v>
          </cell>
        </row>
        <row r="2652">
          <cell r="C2652" t="str">
            <v>C49SZX20250049DZ</v>
          </cell>
          <cell r="Y2652">
            <v>12024700</v>
          </cell>
          <cell r="AG2652" t="str">
            <v>CIF HK</v>
          </cell>
        </row>
        <row r="2653">
          <cell r="C2653" t="str">
            <v>C49SZX20250050DZ</v>
          </cell>
          <cell r="Y2653">
            <v>16956000</v>
          </cell>
          <cell r="AG2653" t="str">
            <v>CIF HK</v>
          </cell>
        </row>
        <row r="2654">
          <cell r="C2654" t="str">
            <v>C49SZX20250050DZ</v>
          </cell>
          <cell r="Y2654">
            <v>16956000</v>
          </cell>
          <cell r="AG2654" t="str">
            <v>CIF HK</v>
          </cell>
        </row>
        <row r="2655">
          <cell r="C2655" t="str">
            <v>C49SZX20250050DZ</v>
          </cell>
          <cell r="Y2655">
            <v>16956000</v>
          </cell>
          <cell r="AG2655" t="str">
            <v>CIF HK</v>
          </cell>
        </row>
        <row r="2656">
          <cell r="C2656" t="str">
            <v>C49SZX20250050DZ</v>
          </cell>
          <cell r="Y2656">
            <v>16956000</v>
          </cell>
          <cell r="AG2656" t="str">
            <v>CIF HK</v>
          </cell>
        </row>
        <row r="2657">
          <cell r="C2657" t="str">
            <v>C49SZX20250050DZ</v>
          </cell>
          <cell r="Y2657">
            <v>16956000</v>
          </cell>
          <cell r="AG2657" t="str">
            <v>CIF HK</v>
          </cell>
        </row>
        <row r="2658">
          <cell r="C2658" t="str">
            <v>C49SZX20250050DZ</v>
          </cell>
          <cell r="Y2658">
            <v>16956000</v>
          </cell>
          <cell r="AG2658" t="str">
            <v>CIF HK</v>
          </cell>
        </row>
        <row r="2659">
          <cell r="C2659" t="str">
            <v>C49SZX20250050DZ</v>
          </cell>
          <cell r="Y2659">
            <v>10770600</v>
          </cell>
          <cell r="AG2659" t="str">
            <v>CIF HK</v>
          </cell>
        </row>
        <row r="2660">
          <cell r="C2660" t="str">
            <v>C49SZX20250050DZ</v>
          </cell>
          <cell r="Y2660">
            <v>10770600</v>
          </cell>
          <cell r="AG2660" t="str">
            <v>CIF HK</v>
          </cell>
        </row>
        <row r="2661">
          <cell r="C2661" t="str">
            <v>C49SZX20250050DZ</v>
          </cell>
          <cell r="Y2661">
            <v>10770600</v>
          </cell>
          <cell r="AG2661" t="str">
            <v>CIF HK</v>
          </cell>
        </row>
        <row r="2662">
          <cell r="C2662" t="str">
            <v>C49SZX20250050DZ</v>
          </cell>
          <cell r="Y2662">
            <v>10770600</v>
          </cell>
          <cell r="AG2662" t="str">
            <v>CIF HK</v>
          </cell>
        </row>
      </sheetData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998" totalsRowShown="0" headerRowDxfId="83" dataDxfId="81" headerRowBorderDxfId="82" tableBorderDxfId="80">
  <autoFilter ref="A1:AU4998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4"/>
  <sheetViews>
    <sheetView zoomScale="70" zoomScaleNormal="70" workbookViewId="0">
      <pane ySplit="1" topLeftCell="A4024" activePane="bottomLeft" state="frozen"/>
      <selection activeCell="L1" sqref="L1"/>
      <selection pane="bottomLeft" activeCell="L4047" sqref="L404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3742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3749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3743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3743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3743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3744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3744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3744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3745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3745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3745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3745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3745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3745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3745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3743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3750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3745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3744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3745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3745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3745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3744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3744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3743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3743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3744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3744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3744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3744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3744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3744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3744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3744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3750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3743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3745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3744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3744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3744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3744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3743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3745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3743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3745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3745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3745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3745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3743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3743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3745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3745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3745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3745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3745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3745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3743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3743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3745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3744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3744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3744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3745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3745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3750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3750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3750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3750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3744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3745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3745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3745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3745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3745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3745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3745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3745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3745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3745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3745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3745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3745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3745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3745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3745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3745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3745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3745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3745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3745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3745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3745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3750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3744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3745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3745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3744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3743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3743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3750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3750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3743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3743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3743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3743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3743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3745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3745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3745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3745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3745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3745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3744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3745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3743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3743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3750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3744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3744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3744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3744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3743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3743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3750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3750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3743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3744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3744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3743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3750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3750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3750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3744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3750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3744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3744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3744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3744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3744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3744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3743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3743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3743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3743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3743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3744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3744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3743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16602721.68141593</v>
      </c>
      <c r="AJ250" s="19">
        <f t="shared" si="67"/>
        <v>1923201.4867699118</v>
      </c>
      <c r="AK250" s="20">
        <f t="shared" si="76"/>
        <v>0.11583651907642503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3750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3750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3743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3743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3743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3743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3745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3745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3743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3743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3744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3744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3744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3743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3743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3743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3744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3744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3744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3744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3743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3743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3743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3743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3743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3743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3743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3743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3743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3750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3750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3750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3744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3744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3743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16602721.68141593</v>
      </c>
      <c r="AJ310" s="19">
        <f t="shared" si="87"/>
        <v>1923201.4867699118</v>
      </c>
      <c r="AK310" s="20">
        <f t="shared" si="96"/>
        <v>0.11583651907642503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16602721.68141593</v>
      </c>
      <c r="AJ311" s="19">
        <f t="shared" si="87"/>
        <v>1923201.4867699118</v>
      </c>
      <c r="AK311" s="20">
        <f t="shared" si="96"/>
        <v>0.11583651907642503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3744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3744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3744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3744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3750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3750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3750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3750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3745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3744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3744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3750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3745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3743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3744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3744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3750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16602721.68141593</v>
      </c>
      <c r="AJ342" s="19">
        <f t="shared" si="105"/>
        <v>1923201.4867699118</v>
      </c>
      <c r="AK342" s="20">
        <f t="shared" si="115"/>
        <v>0.11583651907642503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16602721.68141593</v>
      </c>
      <c r="AJ343" s="19">
        <f t="shared" si="105"/>
        <v>1923201.4867699118</v>
      </c>
      <c r="AK343" s="20">
        <f t="shared" si="115"/>
        <v>0.11583651907642503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3743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3743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3743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3743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3743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3743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3743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3743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3743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3743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3744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3744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3744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3744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3744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3744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3744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3744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3744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3744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3744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3744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3745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3745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3745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3745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3745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3745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3745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3745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3745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3745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3745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3745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3745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3745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3745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3745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3745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3745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3745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3743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3745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3745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3745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3745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3745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3745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3745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3743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3743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3744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3744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3744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3744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3744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3750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3750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3744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3744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3744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3744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3744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3744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3744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3744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3744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3744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3750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3750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3750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3750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3744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3743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3744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3750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3750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3744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3744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3744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3744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3744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3750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3743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3744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3745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3745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3745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3745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3745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16602721.68141593</v>
      </c>
      <c r="AJ505" s="19">
        <f t="shared" si="142"/>
        <v>1923201.4867699118</v>
      </c>
      <c r="AK505" s="20">
        <f t="shared" si="151"/>
        <v>0.11583651907642503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3745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16602721.68141593</v>
      </c>
      <c r="AJ506" s="19">
        <f t="shared" si="142"/>
        <v>1923201.4867699118</v>
      </c>
      <c r="AK506" s="20">
        <f t="shared" si="151"/>
        <v>0.11583651907642503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3745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16602721.68141593</v>
      </c>
      <c r="AJ507" s="19">
        <f t="shared" si="142"/>
        <v>1923201.4867699118</v>
      </c>
      <c r="AK507" s="20">
        <f t="shared" si="151"/>
        <v>0.11583651907642503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3745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16602721.68141593</v>
      </c>
      <c r="AJ508" s="19">
        <f t="shared" si="142"/>
        <v>1923201.4867699118</v>
      </c>
      <c r="AK508" s="20">
        <f t="shared" si="151"/>
        <v>0.11583651907642503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3745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3744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3744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3744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3744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3744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3744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3750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3750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3744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3744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3744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3744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3744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3744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3750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3750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3750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16602721.68141593</v>
      </c>
      <c r="AJ540" s="19">
        <f t="shared" si="160"/>
        <v>1923201.4867699118</v>
      </c>
      <c r="AK540" s="20">
        <f t="shared" si="169"/>
        <v>0.11583651907642503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16602721.68141593</v>
      </c>
      <c r="AJ541" s="19">
        <f t="shared" si="160"/>
        <v>1923201.4867699118</v>
      </c>
      <c r="AK541" s="20">
        <f t="shared" si="169"/>
        <v>0.11583651907642503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16602721.68141593</v>
      </c>
      <c r="AJ542" s="19">
        <f t="shared" si="160"/>
        <v>1923201.4867699118</v>
      </c>
      <c r="AK542" s="20">
        <f t="shared" si="169"/>
        <v>0.11583651907642503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3750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3750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16602721.68141593</v>
      </c>
      <c r="AJ622" s="19">
        <f t="shared" si="179"/>
        <v>1923201.4867699118</v>
      </c>
      <c r="AK622" s="20">
        <f t="shared" si="188"/>
        <v>0.11583651907642503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16602721.68141593</v>
      </c>
      <c r="AJ633" s="19">
        <f t="shared" si="179"/>
        <v>1923201.4867699118</v>
      </c>
      <c r="AK633" s="20">
        <f t="shared" si="188"/>
        <v>0.11583651907642503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16602721.68141593</v>
      </c>
      <c r="AJ634" s="19">
        <f t="shared" si="179"/>
        <v>1923201.4867699118</v>
      </c>
      <c r="AK634" s="20">
        <f t="shared" si="188"/>
        <v>0.11583651907642503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3744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3744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3744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3744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3744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3750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3750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3750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3750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3744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3744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3750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3750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3744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3744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3750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3750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3750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3750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3750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3745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3744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3744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3744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3744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3744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3744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3743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3744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3745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3745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3744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3744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3750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3750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3744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3744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3744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3744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3744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3743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3745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3744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3743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3743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3743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3744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3744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3743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3744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3744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3743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3744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3744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3744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3744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3744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3744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3744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3750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3745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3745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3744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3743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3744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3744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3744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3744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3744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3745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3745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3743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3743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3743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3743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3743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3743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3750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3750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3750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3750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3750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3750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3750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3750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3750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3750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3750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3750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3750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3750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3743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3744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3743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3744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3744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3744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3744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3744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3744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3745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3745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3744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3744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3744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3744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3744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3744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3744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3745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3744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3745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3745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3745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3745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3745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3745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3745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3745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3745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3745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3745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3745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3745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3745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3745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3745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3745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3745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3744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3744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3750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3750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3745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3745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3745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3745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3744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3744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3744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3744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3743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3745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3745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3744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3744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3744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3744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3744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3744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3744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3744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3744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3744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3744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3744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3744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3744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3744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3744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3744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3744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3744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3750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3744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3745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3744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3744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3744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3744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3744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3744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3744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3744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3744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3744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3744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3744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3744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3744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3744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3744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3744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3744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3744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3744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3750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3750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3750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3744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3744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3743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3744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3744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3744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3744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3744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3750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3744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3743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3744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3744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3744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3745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3743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3743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3743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3745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3745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3745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3744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3744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3744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3744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3744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3744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3744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3745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3745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3745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3745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3745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3745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3750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3743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3743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3744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3744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3744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3750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3744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3750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3750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3743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3744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3745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3745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3745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3744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3744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3743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3750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3743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3744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3744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3750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3750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3750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3744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3744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3750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3744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3744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3744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3744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3744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3744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3745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3745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3745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3745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3745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3745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3745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3745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3744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3744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3744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3744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3744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3744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3744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3744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3744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3744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3744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3744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3744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3744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3744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3744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3744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3744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3744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3744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3743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3743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3743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3745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3744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3744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3744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3744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3744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3750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3750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3743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3744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3744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3744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3744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3744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3744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3744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3744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3750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3750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3743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3744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3745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3744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3744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3744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3744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3744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3750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3750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3744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3744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3743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3743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3743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3744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3744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3744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3744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3750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3743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3743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3744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3744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3744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3744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3744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3750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3750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3750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3750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3750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3750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3750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3750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3750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3750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3750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3750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3745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3744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3744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3743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3744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3744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3744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3744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3744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3744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3744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3745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3745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3750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3744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3744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3744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3744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3744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3744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3744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3744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3744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3743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3743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3743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3743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3750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3745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3745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3745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3745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3744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3744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3744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3744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3744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3744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3744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3744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3744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3744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3744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3744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3744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3744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3744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3744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3744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3744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3744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3744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3744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3744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3744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3744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3744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3744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3744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3744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3744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3743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3743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3743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3744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3744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3744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3744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3744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3744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3744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3744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3744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3744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3744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3744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3744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3744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3744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3744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3744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3744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3743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3743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3743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3743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3744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3744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3744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3744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3743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3743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3743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3743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3744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3744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3743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3745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3745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3743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3745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3745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3745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3750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3750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3744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3743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3743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3743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3743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3745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3745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3750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3750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3750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3750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3750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3744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3743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3744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3744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3745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3745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3744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3745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3745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3745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3745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3745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3745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3745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3745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3745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3744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3744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3743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3743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3750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3750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3750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3750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3744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3744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3744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3744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3750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3743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3745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3745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3744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3744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3744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3744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3745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3744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3750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3744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3744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3750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3750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3743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3744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3744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3744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3744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3750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16602721.68141593</v>
      </c>
      <c r="AJ1429" s="19">
        <f t="shared" si="422"/>
        <v>1923201.4867699118</v>
      </c>
      <c r="AK1429" s="20">
        <f t="shared" si="429"/>
        <v>0.11583651907642503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16602721.68141593</v>
      </c>
      <c r="AJ1430" s="19">
        <f t="shared" si="422"/>
        <v>1923201.4867699118</v>
      </c>
      <c r="AK1430" s="20">
        <f t="shared" si="429"/>
        <v>0.11583651907642503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16602721.68141593</v>
      </c>
      <c r="AJ1434" s="19">
        <f t="shared" si="422"/>
        <v>1923201.4867699118</v>
      </c>
      <c r="AK1434" s="20">
        <f t="shared" si="429"/>
        <v>0.11583651907642503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3744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3744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3745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3745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3745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3745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3750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3750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3745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3745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3745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3745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3745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3745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3745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3745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3745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3745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3750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3744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3744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3750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3744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3744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3750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3743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3744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3744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3744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3744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3743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3743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3744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3750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3750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3745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3745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3745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3745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3745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3745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3745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3745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3745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3750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3744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3744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3744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3743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3743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3745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3745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3745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3745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3745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3745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3745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3745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3745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3745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3745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3745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3744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3744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3750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3750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3750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3750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3743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3743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3750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3743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3750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3744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3744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3750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3750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3750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3744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3744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3744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3744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3744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3744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3744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3744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3744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3744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16602721.68141593</v>
      </c>
      <c r="AJ1632" s="19">
        <f t="shared" si="476"/>
        <v>1923201.4867699118</v>
      </c>
      <c r="AK1632" s="20">
        <f t="shared" si="483"/>
        <v>0.11583651907642503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3743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3743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3744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3744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3744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3744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3743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3743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3743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3743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3750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3750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3750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3750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3750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3750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3750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3750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3750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3750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3744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3744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3744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3743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3743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3744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3743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3750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3744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3744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3750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3744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3744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3744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3744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3745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3745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3744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3744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3744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3744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3744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3743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3744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3744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3743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3744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3744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3744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3744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3744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3744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3750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3750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3750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3743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3744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3744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3750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3750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3750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3750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3744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3745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3745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3745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3745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3745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3745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3745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3745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3745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3745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3745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3745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3745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3745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3743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3744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3744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3744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3744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3744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3743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3743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3744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3744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3750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3744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3743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3743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3750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3744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3744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3744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3744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3744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3743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3743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3743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3743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3743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3743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3743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3743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3745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3745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3745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3745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3745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3745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3744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3744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3744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3744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3744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3744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3744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3744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3744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3750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3750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3744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3744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3744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3744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3744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3744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3743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3743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3750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3744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3746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3746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3744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3744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3744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3744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3745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3745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3743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3743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3743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3743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3744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3744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3743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3743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3744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3744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3744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3745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3745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3745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3745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3745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3745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3745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3745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3745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3745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3745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3745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3745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3745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3745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3745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3745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3745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3745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3745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3745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3745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3745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3745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3745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3745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3745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3745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3745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3745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3745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3745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3745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3745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3745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3745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3744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3744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3744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3744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3744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3744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3744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3744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3744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3743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3744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3750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3750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3744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3744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3744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3744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3744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3744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3744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3744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3744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3744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3744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3744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3744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3744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3744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3744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3744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3744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3744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3744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3744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3744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3744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3744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3744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3744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3744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3744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3745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3745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3744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3744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3750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3750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3744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3743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3743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3743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3744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3744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3744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3744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3745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3744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3744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3744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3744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3744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3744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3744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3744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3744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3744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3745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3745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3745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3745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3745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3745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3745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3745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3745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3750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3750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3750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3750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3750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3750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3750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3750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3750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3750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3750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3750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3750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3750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3750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3750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3750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3750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3750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3744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3743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3743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3743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3743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3744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3744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3743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3743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3744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3744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3744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3744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3744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3744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3744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3744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3744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3744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3744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3750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3750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3744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3744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3745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3745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3745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3745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3745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3745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3745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3745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3745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3745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3745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3745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3745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3745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3745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3745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3745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3745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3745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3745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3745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3745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3745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3745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3745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3745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3745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3745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3745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3745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3745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3745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3745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3745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3745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3745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3745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3745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3745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3745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3745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3745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3745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3745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3745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3745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3745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3745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3745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3750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3750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3750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3745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3745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3750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3750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3750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3750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3750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3750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3750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3750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3750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3750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3750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3750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3750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3750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3745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3745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3744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3744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3744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3744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3744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3744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3744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3744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3744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3744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3750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3744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3744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3744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3745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3745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3744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3750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3750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3744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3744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3744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3744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3744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3750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3750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3744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3744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3744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3745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3743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3743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3743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3745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3745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3745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3745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3745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3745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3745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3745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3745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3745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3745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3745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3745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3745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3745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3745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3745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3745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3750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3750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3750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3750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3750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3744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3744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3743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3744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3744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3744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3744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3744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3743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3743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3743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3743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3743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3743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3743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3750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3750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3743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3743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3743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3743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3743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3743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3744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3744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3744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3744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3744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3744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3744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3744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3744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3750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3745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3745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3745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3745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3745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3745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3750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3744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3743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3750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3750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3750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3750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3744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3744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3744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3744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3744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3745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3745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3744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3744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3745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3745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3745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3744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3744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3744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3744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3744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3744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3744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3744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3744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3744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3744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3744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3750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3750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3750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3750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3750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3750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3750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3750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3750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3750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3750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3750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3750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3750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3743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3750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3750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3745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3745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3744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3745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3745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3745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3744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3744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3744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3744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3750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3744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3744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3745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3744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3745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3745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3745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3745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3745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3745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3745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3745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3745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3744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3750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3743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3744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3744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3744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3745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3745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3745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3745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3745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3745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3745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3745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3745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3745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3745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3745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3745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3745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3745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3745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3745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3745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3745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3745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3745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3745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3745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3744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3744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3744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3750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3750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3750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3750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3750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3750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3750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3750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3745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3745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3745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3745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3745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3745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3745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3745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3745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3750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3750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3750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3750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3743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3744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3743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3743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3743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3745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3744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3743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3744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3744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3744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3744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3744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3744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3744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3744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3744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3744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3744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3744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3744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3744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3744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3744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3743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3743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3744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3744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3744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3744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3750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3750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3744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3744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3750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3750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3750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3744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3744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3744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3750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3750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3750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3750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3750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3750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3750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3750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3743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3743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3744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3744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3744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3744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3750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3750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3745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3744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3744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3744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3744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3744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3744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3750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3750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3744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3745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3745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3743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3745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3744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3750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3743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3743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3743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3743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3744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3744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3750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3744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3744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3744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3744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3744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3744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3744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3744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3744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3745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3745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3745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3745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3745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3745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3745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3745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3745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3745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3745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3745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3745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3745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3744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3744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3744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3744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3743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3743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3743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3745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3744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3744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3744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3744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3744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3745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3745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3745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3745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3743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3743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3743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3743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3743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3743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3743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3743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3743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3743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3743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3743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3744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3750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3750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3750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3750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3743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3750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3744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3744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3745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3745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3745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3745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3745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3745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3745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3745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3745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3745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3745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3744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3744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3745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3745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3745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3745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3745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3750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3750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3744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3744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3744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3744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3744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3744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3744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3744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3744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3744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3744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3744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3745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3750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3744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3744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3744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3744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3744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3744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3744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3744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3744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3744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3745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3745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3745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3745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3745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3745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3745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3743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3743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3743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3744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3744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3744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3750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3750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3750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3750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3750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3744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3744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3744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3744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3744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3744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3744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3744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3744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3744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3744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3744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3744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3744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3744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3744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3744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3744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3744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3745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3744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3744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3744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3744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3750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3750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3744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3744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3745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3744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3744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3744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3744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3744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3744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3744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3744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3743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3750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3750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3744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3744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3744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3744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3744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3744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3745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3745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3744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3744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3744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3743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3743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3743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3743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3744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3744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3744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3744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3744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3744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3744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3744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3744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3744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3744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3750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3744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3744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3745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3750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3750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3744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3750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3750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3750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3750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3750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3750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3744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3750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3750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3750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3750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3745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3745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3745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3745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3744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3750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3750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3744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3744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3745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3751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3744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3744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3750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3743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3744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3744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3744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3744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3750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3750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3750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3750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3750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3744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3744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3744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3750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3750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3744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3745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3745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3745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3745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3745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3745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3745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3744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3745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3745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3744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3745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3745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3745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3743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3745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3744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3744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3744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3744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3744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3744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3744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3744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3744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3744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3744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3744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3744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3744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3744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3744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3744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3744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3744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3744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3744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3744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3744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3744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3750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3745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3745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3745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3745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3745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3745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3745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3745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3745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3745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3745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3745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3745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3745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3745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3745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3745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3745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3745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3745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3745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3745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3744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3744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3745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3745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3745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3745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3745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3745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3745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3745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3745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3750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3750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3744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3745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3745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3745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3743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3743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3750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3743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3750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3743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3743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3743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3744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3744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3744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3744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3744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3744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3744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3744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3744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3744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3744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3744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3744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3744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3744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3744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3744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3744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3744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3744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3744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3750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3750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3750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3750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3750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3744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3744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3745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3745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3745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3743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3744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3744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3745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3745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3744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3744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3744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3743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3744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3744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3744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3744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3744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3744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3745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3745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3745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3743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3743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3743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3743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3750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3744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3743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3743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3744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3744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3743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3743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3744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3750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3750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3745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3745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3745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3745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3745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3745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3745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3745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3745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3745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3745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3745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3745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3745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3745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3745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3745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3744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3750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3750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3744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3744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3744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3750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3750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16602721.68141593</v>
      </c>
      <c r="AJ3161" s="19">
        <f t="shared" si="933"/>
        <v>1923201.4867699118</v>
      </c>
      <c r="AK3161" s="20">
        <f t="shared" si="939"/>
        <v>0.11583651907642503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3744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3744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3745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3744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3744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3744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3744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3744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3744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3744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3750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3744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3744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3744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3744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3744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3744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3744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3744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3744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3744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3744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3744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3744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3744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3744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3744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3744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3744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3744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3744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3750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3744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3743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3743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3744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3744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3744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3744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3744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3744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3744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3750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3743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3743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3743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3743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3743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3743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3744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3744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3744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3744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3744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3744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3744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3744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3744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3750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3744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3744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3744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3744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3744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3744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3744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3750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3750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3744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3744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3745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3745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3744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3743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3744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3744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3744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3744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3750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3750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3750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3750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3743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3743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3743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3743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3745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3745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3744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3744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3744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3743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3744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3744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3744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3744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3744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3744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3744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3744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3744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3744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3744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3744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3744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3744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3744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3744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3744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3744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3744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3744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3744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3744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3744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3744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3744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3744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3744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3744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3744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3744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3743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3743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3743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3743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3744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3744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3744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3744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3744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3745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3745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3745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3745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3744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3744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3744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3744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3744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3744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3744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3744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>
        <v>2025</v>
      </c>
      <c r="G3585" s="152" t="s">
        <v>2584</v>
      </c>
      <c r="H3585" s="29"/>
      <c r="I3585" s="93" t="b">
        <f t="shared" si="1041"/>
        <v>0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2025TBA</v>
      </c>
      <c r="AQ3585" s="203" t="str">
        <f t="shared" si="1046"/>
        <v>2025TBAJPY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3744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>
        <v>2025</v>
      </c>
      <c r="G3586" s="152" t="s">
        <v>2584</v>
      </c>
      <c r="H3586" s="29"/>
      <c r="I3586" s="93" t="b">
        <f t="shared" si="1041"/>
        <v>0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2025TBA</v>
      </c>
      <c r="AQ3586" s="203" t="str">
        <f t="shared" si="1046"/>
        <v>2025TBAJPY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3744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>
        <v>2025</v>
      </c>
      <c r="G3587" s="152" t="s">
        <v>2584</v>
      </c>
      <c r="H3587" s="29"/>
      <c r="I3587" s="93" t="b">
        <f t="shared" si="1041"/>
        <v>0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2025TBA</v>
      </c>
      <c r="AQ3587" s="203" t="str">
        <f t="shared" si="1046"/>
        <v>2025TBAJPY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3744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>
        <v>2025</v>
      </c>
      <c r="G3588" s="152" t="s">
        <v>2584</v>
      </c>
      <c r="H3588" s="29"/>
      <c r="I3588" s="93" t="b">
        <f t="shared" si="1041"/>
        <v>0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2025TBA</v>
      </c>
      <c r="AQ3588" s="203" t="str">
        <f t="shared" si="1046"/>
        <v>2025TBAJPY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3744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>
        <v>2025</v>
      </c>
      <c r="G3589" s="152" t="s">
        <v>2584</v>
      </c>
      <c r="H3589" s="29"/>
      <c r="I3589" s="93" t="b">
        <f t="shared" si="1041"/>
        <v>0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2025TBA</v>
      </c>
      <c r="AQ3589" s="203" t="str">
        <f t="shared" si="1046"/>
        <v>2025TBAJPY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3744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>
        <v>2025</v>
      </c>
      <c r="G3590" s="152" t="s">
        <v>2584</v>
      </c>
      <c r="H3590" s="29"/>
      <c r="I3590" s="93" t="b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0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2025TBA</v>
      </c>
      <c r="AQ3590" s="203" t="str">
        <f t="shared" ref="AQ3590:AQ3653" si="1069">IF(W3590="","",F3590&amp;G3590&amp;W3590)</f>
        <v>2025TBAJPY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3744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>
        <v>2025</v>
      </c>
      <c r="G3593" s="152" t="s">
        <v>2584</v>
      </c>
      <c r="H3593" s="29"/>
      <c r="I3593" s="93" t="b">
        <f t="shared" si="1064"/>
        <v>0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2025TBA</v>
      </c>
      <c r="AQ3593" s="203" t="str">
        <f t="shared" si="1069"/>
        <v>2025TBAJPY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3744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>
        <v>2025</v>
      </c>
      <c r="G3594" s="152" t="s">
        <v>2584</v>
      </c>
      <c r="H3594" s="29"/>
      <c r="I3594" s="93" t="b">
        <f t="shared" si="1064"/>
        <v>0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2025TBA</v>
      </c>
      <c r="AQ3594" s="203" t="str">
        <f t="shared" si="1069"/>
        <v>2025TBAJPY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3744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>
        <v>2025</v>
      </c>
      <c r="G3595" s="152" t="s">
        <v>2584</v>
      </c>
      <c r="H3595" s="29"/>
      <c r="I3595" s="93" t="b">
        <f t="shared" si="1064"/>
        <v>0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2025TBA</v>
      </c>
      <c r="AQ3595" s="203" t="str">
        <f t="shared" si="1069"/>
        <v>2025TBAJPY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3744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>
        <v>2025</v>
      </c>
      <c r="G3596" s="152" t="s">
        <v>2584</v>
      </c>
      <c r="H3596" s="29"/>
      <c r="I3596" s="93" t="b">
        <f t="shared" si="1064"/>
        <v>0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2025TBA</v>
      </c>
      <c r="AQ3596" s="203" t="str">
        <f t="shared" si="1069"/>
        <v>2025TBAJPY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3744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3745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3745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3745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3745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3744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3750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3744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3744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3745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3744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3744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3744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3744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3745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3745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3745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3745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3745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3745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3745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3744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3744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3744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3745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3745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3745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3744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3744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3744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3744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3745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3745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3745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3744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3747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3747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3747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3747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3747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3747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3747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3744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3744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3744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3744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3744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3744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3744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3744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3750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3750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3750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3750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3750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3744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3744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3750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3750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3750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3744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3744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3744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3744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3744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3744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3744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3750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3744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3750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3750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3750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3750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3745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3745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3750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3750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3750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3750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3750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3745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3745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3750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3750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3744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3744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3744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3744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3744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3747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3747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3747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3744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3744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3744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3744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3744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3744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3744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3744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3744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3744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3744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3744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3744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3744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3744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3744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3744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3744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3744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3744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3744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18296867.955752224</v>
      </c>
      <c r="AJ3786" s="27">
        <f t="shared" si="1151"/>
        <v>2173426.9949823013</v>
      </c>
      <c r="AK3786" s="230">
        <f t="shared" si="1140"/>
        <v>0.11878683281960357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3744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18296867.955752224</v>
      </c>
      <c r="AJ3787" s="27">
        <f t="shared" si="1151"/>
        <v>2173426.9949823013</v>
      </c>
      <c r="AK3787" s="230">
        <f t="shared" si="1140"/>
        <v>0.11878683281960357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3744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3744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3744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5.3100000000000001E-2</v>
      </c>
      <c r="AB3790" s="229">
        <f t="shared" si="1134"/>
        <v>661095</v>
      </c>
      <c r="AC3790" s="25">
        <f t="shared" si="1138"/>
        <v>79331.399999999994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32703423.380530968</v>
      </c>
      <c r="AJ3790" s="27">
        <f t="shared" si="1151"/>
        <v>3885921.2623008853</v>
      </c>
      <c r="AK3790" s="230">
        <f t="shared" si="1140"/>
        <v>0.118823072957379</v>
      </c>
      <c r="AL3790" s="24"/>
      <c r="AM3790" s="24"/>
      <c r="AN3790" s="24"/>
      <c r="AO3790" s="24"/>
      <c r="AP3790" s="165" t="str">
        <f t="shared" si="1141"/>
        <v>20254</v>
      </c>
      <c r="AQ3790" s="231" t="str">
        <f t="shared" si="1142"/>
        <v>20254JPY</v>
      </c>
      <c r="AR3790" s="232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3744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5.3100000000000001E-2</v>
      </c>
      <c r="AB3791" s="229">
        <f t="shared" si="1134"/>
        <v>661095</v>
      </c>
      <c r="AC3791" s="25">
        <f t="shared" si="1138"/>
        <v>79331.399999999994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32703423.380530968</v>
      </c>
      <c r="AJ3791" s="27">
        <f t="shared" si="1151"/>
        <v>3885921.2623008853</v>
      </c>
      <c r="AK3791" s="230">
        <f t="shared" si="1140"/>
        <v>0.118823072957379</v>
      </c>
      <c r="AL3791" s="24"/>
      <c r="AM3791" s="24"/>
      <c r="AN3791" s="24"/>
      <c r="AO3791" s="24"/>
      <c r="AP3791" s="165" t="str">
        <f t="shared" si="1141"/>
        <v>20254</v>
      </c>
      <c r="AQ3791" s="231" t="str">
        <f t="shared" si="1142"/>
        <v>20254JPY</v>
      </c>
      <c r="AR3791" s="232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3744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3744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3744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3744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3744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28">
        <f t="shared" si="1148"/>
        <v>13355000</v>
      </c>
      <c r="AA3799" s="22">
        <v>5.3100000000000001E-2</v>
      </c>
      <c r="AB3799" s="229">
        <f t="shared" si="1152"/>
        <v>709150.5</v>
      </c>
      <c r="AC3799" s="25">
        <f t="shared" si="1138"/>
        <v>85098.06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21555876.674146902</v>
      </c>
      <c r="AJ3799" s="27">
        <f t="shared" si="1151"/>
        <v>2567460.4292162121</v>
      </c>
      <c r="AK3799" s="230">
        <f t="shared" si="1140"/>
        <v>0.11910721461379961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20255JPY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3744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28">
        <f t="shared" si="1148"/>
        <v>13355000</v>
      </c>
      <c r="AA3800" s="22">
        <v>5.3100000000000001E-2</v>
      </c>
      <c r="AB3800" s="229">
        <f t="shared" si="1152"/>
        <v>709150.5</v>
      </c>
      <c r="AC3800" s="25">
        <f t="shared" si="1138"/>
        <v>85098.06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21555876.674146902</v>
      </c>
      <c r="AJ3800" s="27">
        <f t="shared" si="1151"/>
        <v>2567460.4292162121</v>
      </c>
      <c r="AK3800" s="230">
        <f t="shared" si="1140"/>
        <v>0.11910721461379961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20255JPY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3744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5.3100000000000001E-2</v>
      </c>
      <c r="AB3801" s="229">
        <f t="shared" si="1152"/>
        <v>743400</v>
      </c>
      <c r="AC3801" s="25">
        <f t="shared" si="1138"/>
        <v>89208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32703423.380530968</v>
      </c>
      <c r="AJ3801" s="27">
        <f t="shared" si="1151"/>
        <v>3885921.2623008853</v>
      </c>
      <c r="AK3801" s="230">
        <f t="shared" si="1140"/>
        <v>0.118823072957379</v>
      </c>
      <c r="AL3801" s="24"/>
      <c r="AM3801" s="24"/>
      <c r="AN3801" s="24"/>
      <c r="AO3801" s="24"/>
      <c r="AP3801" s="165" t="str">
        <f t="shared" si="1141"/>
        <v>20254</v>
      </c>
      <c r="AQ3801" s="231" t="str">
        <f t="shared" si="1142"/>
        <v>20254JPY</v>
      </c>
      <c r="AR3801" s="232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3744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5.3100000000000001E-2</v>
      </c>
      <c r="AB3802" s="229">
        <f t="shared" si="1152"/>
        <v>743400</v>
      </c>
      <c r="AC3802" s="25">
        <f t="shared" si="1138"/>
        <v>89208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32703423.380530968</v>
      </c>
      <c r="AJ3802" s="27">
        <f t="shared" si="1151"/>
        <v>3885921.2623008853</v>
      </c>
      <c r="AK3802" s="230">
        <f t="shared" si="1140"/>
        <v>0.118823072957379</v>
      </c>
      <c r="AL3802" s="24"/>
      <c r="AM3802" s="24"/>
      <c r="AN3802" s="24"/>
      <c r="AO3802" s="24"/>
      <c r="AP3802" s="165" t="str">
        <f t="shared" si="1141"/>
        <v>20254</v>
      </c>
      <c r="AQ3802" s="231" t="str">
        <f t="shared" si="1142"/>
        <v>20254JPY</v>
      </c>
      <c r="AR3802" s="232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3744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5.3100000000000001E-2</v>
      </c>
      <c r="AB3803" s="229">
        <f t="shared" si="1152"/>
        <v>743400</v>
      </c>
      <c r="AC3803" s="25">
        <f t="shared" si="1138"/>
        <v>89208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32703423.380530968</v>
      </c>
      <c r="AJ3803" s="27">
        <f t="shared" si="1151"/>
        <v>3885921.2623008853</v>
      </c>
      <c r="AK3803" s="230">
        <f t="shared" si="1140"/>
        <v>0.118823072957379</v>
      </c>
      <c r="AL3803" s="24"/>
      <c r="AM3803" s="24"/>
      <c r="AN3803" s="24"/>
      <c r="AO3803" s="24"/>
      <c r="AP3803" s="165" t="str">
        <f t="shared" si="1141"/>
        <v>20254</v>
      </c>
      <c r="AQ3803" s="231" t="str">
        <f t="shared" si="1142"/>
        <v>20254JPY</v>
      </c>
      <c r="AR3803" s="232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3744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5.3100000000000001E-2</v>
      </c>
      <c r="AB3804" s="229">
        <f t="shared" si="1152"/>
        <v>743400</v>
      </c>
      <c r="AC3804" s="25">
        <f t="shared" si="1138"/>
        <v>89208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32703423.380530968</v>
      </c>
      <c r="AJ3804" s="27">
        <f t="shared" si="1151"/>
        <v>3885921.2623008853</v>
      </c>
      <c r="AK3804" s="230">
        <f t="shared" si="1140"/>
        <v>0.118823072957379</v>
      </c>
      <c r="AL3804" s="24"/>
      <c r="AM3804" s="24"/>
      <c r="AN3804" s="24"/>
      <c r="AO3804" s="24"/>
      <c r="AP3804" s="165" t="str">
        <f t="shared" si="1141"/>
        <v>20254</v>
      </c>
      <c r="AQ3804" s="231" t="str">
        <f t="shared" si="1142"/>
        <v>20254JPY</v>
      </c>
      <c r="AR3804" s="232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3744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3750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3745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3745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3745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3745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3744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3744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3744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3744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3744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3745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3745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3745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3744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5</v>
      </c>
      <c r="H3824" s="29"/>
      <c r="I3824" s="93" t="str">
        <f t="shared" si="115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5.3100000000000001E-2</v>
      </c>
      <c r="AB3824" s="229">
        <f t="shared" si="1152"/>
        <v>424800</v>
      </c>
      <c r="AC3824" s="25">
        <f t="shared" si="1156"/>
        <v>50976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21555876.674146902</v>
      </c>
      <c r="AJ3824" s="27">
        <f t="shared" si="1151"/>
        <v>2567460.4292162121</v>
      </c>
      <c r="AK3824" s="230">
        <f t="shared" si="1158"/>
        <v>0.11910721461379961</v>
      </c>
      <c r="AL3824" s="24"/>
      <c r="AM3824" s="24"/>
      <c r="AN3824" s="24"/>
      <c r="AO3824" s="24"/>
      <c r="AP3824" s="165" t="str">
        <f t="shared" si="1159"/>
        <v>20255</v>
      </c>
      <c r="AQ3824" s="231" t="str">
        <f t="shared" si="1160"/>
        <v>20255JPY</v>
      </c>
      <c r="AR3824" s="232" t="str">
        <f t="shared" si="1161"/>
        <v>YAMAHA_Mounter</v>
      </c>
      <c r="AS3824" s="22">
        <f t="shared" si="1162"/>
        <v>5</v>
      </c>
      <c r="AT3824" s="24" t="str">
        <f t="shared" si="1163"/>
        <v>4-6 months</v>
      </c>
      <c r="AU3824" s="22" t="s">
        <v>3744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18296867.955752224</v>
      </c>
      <c r="AJ3833" s="27">
        <f t="shared" si="1151"/>
        <v>2173426.9949823013</v>
      </c>
      <c r="AK3833" s="230">
        <f t="shared" si="1158"/>
        <v>0.11878683281960357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87088.141592920365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32703423.380530968</v>
      </c>
      <c r="AJ3834" s="27">
        <f t="shared" si="1151"/>
        <v>3885921.2623008853</v>
      </c>
      <c r="AK3834" s="230">
        <f t="shared" si="1158"/>
        <v>0.118823072957379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87088.141592920365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32703423.380530968</v>
      </c>
      <c r="AJ3835" s="27">
        <f t="shared" si="1151"/>
        <v>3885921.2623008853</v>
      </c>
      <c r="AK3835" s="230">
        <f t="shared" si="1158"/>
        <v>0.118823072957379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3750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3750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3745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3745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3744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3744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3744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18296867.955752224</v>
      </c>
      <c r="AJ3848" s="27">
        <f t="shared" si="1169"/>
        <v>2173426.9949823013</v>
      </c>
      <c r="AK3848" s="230">
        <f t="shared" si="1158"/>
        <v>0.11878683281960357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3744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1.0720000000000001</v>
      </c>
      <c r="AB3849" s="229">
        <f t="shared" si="1152"/>
        <v>588176.99115044263</v>
      </c>
      <c r="AC3849" s="25">
        <f t="shared" si="1156"/>
        <v>70581.238938053109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32703423.380530968</v>
      </c>
      <c r="AJ3849" s="27">
        <f t="shared" si="1169"/>
        <v>3885921.2623008853</v>
      </c>
      <c r="AK3849" s="230">
        <f t="shared" si="1158"/>
        <v>0.118823072957379</v>
      </c>
      <c r="AL3849" s="24"/>
      <c r="AM3849" s="24"/>
      <c r="AN3849" s="24"/>
      <c r="AO3849" s="24"/>
      <c r="AP3849" s="165" t="str">
        <f t="shared" si="1159"/>
        <v>20254</v>
      </c>
      <c r="AQ3849" s="231" t="str">
        <f t="shared" si="1160"/>
        <v>20254RMB</v>
      </c>
      <c r="AR3849" s="232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3744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3744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3747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3747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3744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3744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3744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3744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3745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18296867.955752224</v>
      </c>
      <c r="AJ3859" s="200">
        <f t="shared" si="1169"/>
        <v>2173426.9949823013</v>
      </c>
      <c r="AK3859" s="201">
        <f t="shared" si="1158"/>
        <v>0.11878683281960357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3750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3745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3744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3744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3744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3744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3744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4</v>
      </c>
      <c r="H3866" s="29"/>
      <c r="I3866" s="204" t="str">
        <f t="shared" si="115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1.0720000000000001</v>
      </c>
      <c r="AB3866" s="197">
        <f t="shared" si="1170"/>
        <v>796884.95575221244</v>
      </c>
      <c r="AC3866" s="198">
        <f t="shared" si="1156"/>
        <v>95626.194690265489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32703423.380530968</v>
      </c>
      <c r="AJ3866" s="200">
        <f t="shared" si="1169"/>
        <v>3885921.2623008853</v>
      </c>
      <c r="AK3866" s="201">
        <f t="shared" si="1158"/>
        <v>0.118823072957379</v>
      </c>
      <c r="AL3866" s="24"/>
      <c r="AM3866" s="24"/>
      <c r="AN3866" s="24"/>
      <c r="AO3866" s="24"/>
      <c r="AP3866" s="165" t="str">
        <f t="shared" si="1159"/>
        <v>20254</v>
      </c>
      <c r="AQ3866" s="203" t="str">
        <f t="shared" si="1160"/>
        <v>20254RMB</v>
      </c>
      <c r="AR3866" s="206" t="str">
        <f t="shared" si="1161"/>
        <v>YAMAHA_Mounter</v>
      </c>
      <c r="AS3866" s="22">
        <f t="shared" si="1162"/>
        <v>3</v>
      </c>
      <c r="AT3866" s="24" t="str">
        <f t="shared" si="1163"/>
        <v>0-3 months</v>
      </c>
      <c r="AU3866" s="22" t="s">
        <v>3750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4</v>
      </c>
      <c r="H3867" s="29"/>
      <c r="I3867" s="204" t="str">
        <f t="shared" si="115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1.0720000000000001</v>
      </c>
      <c r="AB3867" s="197">
        <f t="shared" si="1170"/>
        <v>382315.04424778762</v>
      </c>
      <c r="AC3867" s="198">
        <f t="shared" si="1156"/>
        <v>45877.805309734511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32703423.380530968</v>
      </c>
      <c r="AJ3867" s="200">
        <f t="shared" si="1169"/>
        <v>3885921.2623008853</v>
      </c>
      <c r="AK3867" s="201">
        <f t="shared" si="1158"/>
        <v>0.118823072957379</v>
      </c>
      <c r="AL3867" s="24"/>
      <c r="AM3867" s="24"/>
      <c r="AN3867" s="24"/>
      <c r="AO3867" s="24"/>
      <c r="AP3867" s="165" t="str">
        <f t="shared" si="1159"/>
        <v>20254</v>
      </c>
      <c r="AQ3867" s="203" t="str">
        <f t="shared" si="1160"/>
        <v>20254RMB</v>
      </c>
      <c r="AR3867" s="206" t="str">
        <f t="shared" si="1161"/>
        <v>YAMAHA_Mounter</v>
      </c>
      <c r="AS3867" s="22">
        <f t="shared" si="1162"/>
        <v>3</v>
      </c>
      <c r="AT3867" s="24" t="str">
        <f t="shared" si="1163"/>
        <v>0-3 months</v>
      </c>
      <c r="AU3867" s="22" t="s">
        <v>3750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3745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5.3100000000000001E-2</v>
      </c>
      <c r="AB3873" s="197">
        <f t="shared" si="1170"/>
        <v>849600</v>
      </c>
      <c r="AC3873" s="198">
        <f t="shared" si="1174"/>
        <v>101952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21555876.674146902</v>
      </c>
      <c r="AJ3873" s="200">
        <f t="shared" si="1169"/>
        <v>2567460.4292162121</v>
      </c>
      <c r="AK3873" s="201">
        <f t="shared" si="1176"/>
        <v>0.11910721461379961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3744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18296867.955752224</v>
      </c>
      <c r="AJ3874" s="200">
        <f t="shared" si="1169"/>
        <v>2173426.9949823013</v>
      </c>
      <c r="AK3874" s="201">
        <f t="shared" si="1176"/>
        <v>0.11878683281960357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18296867.955752224</v>
      </c>
      <c r="AJ3879" s="200">
        <f t="shared" si="1169"/>
        <v>2173426.9949823013</v>
      </c>
      <c r="AK3879" s="201">
        <f t="shared" si="1176"/>
        <v>0.11878683281960357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3750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3744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3744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5</v>
      </c>
      <c r="H3882" s="29"/>
      <c r="I3882" s="204" t="str">
        <f t="shared" si="1173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5.3100000000000001E-2</v>
      </c>
      <c r="AB3882" s="197">
        <f t="shared" si="1170"/>
        <v>663750</v>
      </c>
      <c r="AC3882" s="198">
        <f t="shared" si="1174"/>
        <v>79650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21555876.674146902</v>
      </c>
      <c r="AJ3882" s="200">
        <f t="shared" si="1169"/>
        <v>2567460.4292162121</v>
      </c>
      <c r="AK3882" s="201">
        <f t="shared" si="1176"/>
        <v>0.11910721461379961</v>
      </c>
      <c r="AL3882" s="24"/>
      <c r="AM3882" s="24"/>
      <c r="AN3882" s="24"/>
      <c r="AO3882" s="24"/>
      <c r="AP3882" s="165" t="str">
        <f t="shared" si="1177"/>
        <v>20255</v>
      </c>
      <c r="AQ3882" s="203" t="str">
        <f t="shared" si="1178"/>
        <v>20255JPY</v>
      </c>
      <c r="AR3882" s="206" t="str">
        <f t="shared" si="1179"/>
        <v>YAMAHA_Mounter</v>
      </c>
      <c r="AS3882" s="22">
        <f t="shared" si="1180"/>
        <v>4</v>
      </c>
      <c r="AT3882" s="24" t="str">
        <f t="shared" si="1181"/>
        <v>4-6 months</v>
      </c>
      <c r="AU3882" s="22" t="s">
        <v>3744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5</v>
      </c>
      <c r="H3883" s="29"/>
      <c r="I3883" s="204" t="str">
        <f t="shared" si="1173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5.3100000000000001E-2</v>
      </c>
      <c r="AB3883" s="197">
        <f t="shared" si="1170"/>
        <v>407277</v>
      </c>
      <c r="AC3883" s="198">
        <f t="shared" si="1174"/>
        <v>48873.24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21555876.674146902</v>
      </c>
      <c r="AJ3883" s="200">
        <f t="shared" si="1169"/>
        <v>2567460.4292162121</v>
      </c>
      <c r="AK3883" s="201">
        <f t="shared" si="1176"/>
        <v>0.11910721461379961</v>
      </c>
      <c r="AL3883" s="24"/>
      <c r="AM3883" s="24"/>
      <c r="AN3883" s="24"/>
      <c r="AO3883" s="24"/>
      <c r="AP3883" s="165" t="str">
        <f t="shared" si="1177"/>
        <v>20255</v>
      </c>
      <c r="AQ3883" s="203" t="str">
        <f t="shared" si="1178"/>
        <v>20255JPY</v>
      </c>
      <c r="AR3883" s="206" t="str">
        <f t="shared" si="1179"/>
        <v>YAMAHA_Mounter</v>
      </c>
      <c r="AS3883" s="22">
        <f t="shared" si="1180"/>
        <v>4</v>
      </c>
      <c r="AT3883" s="24" t="str">
        <f t="shared" si="1181"/>
        <v>4-6 months</v>
      </c>
      <c r="AU3883" s="22" t="s">
        <v>3744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3753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32703423.380530968</v>
      </c>
      <c r="AJ3884" s="200">
        <f t="shared" si="1169"/>
        <v>3885921.2623008853</v>
      </c>
      <c r="AK3884" s="201">
        <f t="shared" si="1176"/>
        <v>0.118823072957379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3748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3753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32703423.380530968</v>
      </c>
      <c r="AJ3885" s="200">
        <f t="shared" si="1169"/>
        <v>3885921.2623008853</v>
      </c>
      <c r="AK3885" s="201">
        <f t="shared" si="1176"/>
        <v>0.118823072957379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3748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3753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32703423.380530968</v>
      </c>
      <c r="AJ3886" s="200">
        <f t="shared" si="1169"/>
        <v>3885921.2623008853</v>
      </c>
      <c r="AK3886" s="201">
        <f t="shared" si="1176"/>
        <v>0.118823072957379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3748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3753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32703423.380530968</v>
      </c>
      <c r="AJ3887" s="200">
        <f t="shared" si="1169"/>
        <v>3885921.2623008853</v>
      </c>
      <c r="AK3887" s="201">
        <f t="shared" si="1176"/>
        <v>0.118823072957379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3748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3753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32703423.380530968</v>
      </c>
      <c r="AJ3888" s="200">
        <f t="shared" si="1169"/>
        <v>3885921.2623008853</v>
      </c>
      <c r="AK3888" s="201">
        <f t="shared" si="1176"/>
        <v>0.118823072957379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3748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3753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32703423.380530968</v>
      </c>
      <c r="AJ3889" s="200">
        <f t="shared" si="1169"/>
        <v>3885921.2623008853</v>
      </c>
      <c r="AK3889" s="201">
        <f t="shared" si="1176"/>
        <v>0.118823072957379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3748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3753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32703423.380530968</v>
      </c>
      <c r="AJ3890" s="200">
        <f t="shared" si="1169"/>
        <v>3885921.2623008853</v>
      </c>
      <c r="AK3890" s="201">
        <f t="shared" si="1176"/>
        <v>0.118823072957379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3748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3753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32703423.380530968</v>
      </c>
      <c r="AJ3891" s="200">
        <f t="shared" si="1169"/>
        <v>3885921.2623008853</v>
      </c>
      <c r="AK3891" s="201">
        <f t="shared" si="1176"/>
        <v>0.118823072957379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3748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3753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32703423.380530968</v>
      </c>
      <c r="AJ3892" s="200">
        <f t="shared" si="1169"/>
        <v>3885921.2623008853</v>
      </c>
      <c r="AK3892" s="201">
        <f t="shared" si="1176"/>
        <v>0.118823072957379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3748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3753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32703423.380530968</v>
      </c>
      <c r="AJ3893" s="200">
        <f t="shared" si="1169"/>
        <v>3885921.2623008853</v>
      </c>
      <c r="AK3893" s="201">
        <f t="shared" si="1176"/>
        <v>0.118823072957379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3748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3753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32703423.380530968</v>
      </c>
      <c r="AJ3894" s="200">
        <f t="shared" si="1169"/>
        <v>3885921.2623008853</v>
      </c>
      <c r="AK3894" s="201">
        <f t="shared" si="1176"/>
        <v>0.118823072957379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3748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34880.79292035399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32703423.380530968</v>
      </c>
      <c r="AJ3895" s="200">
        <f t="shared" si="1169"/>
        <v>3885921.2623008853</v>
      </c>
      <c r="AK3895" s="201">
        <f t="shared" si="1176"/>
        <v>0.118823072957379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34880.79292035399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32703423.380530968</v>
      </c>
      <c r="AJ3896" s="200">
        <f t="shared" si="1169"/>
        <v>3885921.2623008853</v>
      </c>
      <c r="AK3896" s="201">
        <f t="shared" ref="AK3896" si="1186">IF(AJ3896&gt;0,AJ3896/AI3896,"")</f>
        <v>0.118823072957379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85380.530973451343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32703423.380530968</v>
      </c>
      <c r="AJ3897" s="200">
        <f t="shared" si="1169"/>
        <v>3885921.2623008853</v>
      </c>
      <c r="AK3897" s="201">
        <f t="shared" si="1176"/>
        <v>0.118823072957379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85380.530973451343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32703423.380530968</v>
      </c>
      <c r="AJ3898" s="200">
        <f t="shared" si="1169"/>
        <v>3885921.2623008853</v>
      </c>
      <c r="AK3898" s="201">
        <f t="shared" si="1176"/>
        <v>0.118823072957379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85380.530973451343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32703423.380530968</v>
      </c>
      <c r="AJ3899" s="200">
        <f t="shared" si="1169"/>
        <v>3885921.2623008853</v>
      </c>
      <c r="AK3899" s="201">
        <f t="shared" si="1176"/>
        <v>0.118823072957379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85380.530973451343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32703423.380530968</v>
      </c>
      <c r="AJ3900" s="200">
        <f t="shared" si="1169"/>
        <v>3885921.2623008853</v>
      </c>
      <c r="AK3900" s="201">
        <f t="shared" si="1176"/>
        <v>0.118823072957379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85380.530973451343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32703423.380530968</v>
      </c>
      <c r="AJ3901" s="200">
        <f t="shared" si="1169"/>
        <v>3885921.2623008853</v>
      </c>
      <c r="AK3901" s="201">
        <f t="shared" si="1176"/>
        <v>0.118823072957379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85380.530973451343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32703423.380530968</v>
      </c>
      <c r="AJ3902" s="200">
        <f t="shared" si="1169"/>
        <v>3885921.2623008853</v>
      </c>
      <c r="AK3902" s="201">
        <f t="shared" si="1176"/>
        <v>0.118823072957379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85380.530973451343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32703423.380530968</v>
      </c>
      <c r="AJ3903" s="200">
        <f t="shared" si="1169"/>
        <v>3885921.2623008853</v>
      </c>
      <c r="AK3903" s="201">
        <f t="shared" si="1176"/>
        <v>0.118823072957379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85380.530973451343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32703423.380530968</v>
      </c>
      <c r="AJ3904" s="200">
        <f t="shared" si="1169"/>
        <v>3885921.2623008853</v>
      </c>
      <c r="AK3904" s="201">
        <f t="shared" si="1176"/>
        <v>0.118823072957379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85380.530973451343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32703423.380530968</v>
      </c>
      <c r="AJ3905" s="200">
        <f t="shared" si="1169"/>
        <v>3885921.2623008853</v>
      </c>
      <c r="AK3905" s="201">
        <f t="shared" si="1176"/>
        <v>0.118823072957379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83635.352920353995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32703423.380530968</v>
      </c>
      <c r="AJ3906" s="200">
        <f t="shared" ref="AJ3906:AJ3913" si="1193">IF(P3906="C66 SERVICE","",SUMIFS(AC:AC,F:F,F3906,G:G,G3906,E:E,E3906))</f>
        <v>3885921.2623008853</v>
      </c>
      <c r="AK3906" s="201">
        <f t="shared" si="1176"/>
        <v>0.118823072957379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83635.352920353995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32703423.380530968</v>
      </c>
      <c r="AJ3907" s="200">
        <f t="shared" si="1193"/>
        <v>3885921.2623008853</v>
      </c>
      <c r="AK3907" s="201">
        <f t="shared" si="1176"/>
        <v>0.118823072957379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72477.825132743368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32703423.380530968</v>
      </c>
      <c r="AJ3908" s="200">
        <f t="shared" si="1193"/>
        <v>3885921.2623008853</v>
      </c>
      <c r="AK3908" s="201">
        <f t="shared" si="1176"/>
        <v>0.118823072957379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72477.825132743368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32703423.380530968</v>
      </c>
      <c r="AJ3909" s="200">
        <f t="shared" si="1193"/>
        <v>3885921.2623008853</v>
      </c>
      <c r="AK3909" s="201">
        <f t="shared" si="1176"/>
        <v>0.118823072957379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72477.825132743368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32703423.380530968</v>
      </c>
      <c r="AJ3910" s="200">
        <f t="shared" si="1193"/>
        <v>3885921.2623008853</v>
      </c>
      <c r="AK3910" s="201">
        <f t="shared" si="1176"/>
        <v>0.118823072957379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72477.825132743368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32703423.380530968</v>
      </c>
      <c r="AJ3911" s="200">
        <f t="shared" si="1193"/>
        <v>3885921.2623008853</v>
      </c>
      <c r="AK3911" s="201">
        <f t="shared" si="1176"/>
        <v>0.118823072957379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72477.825132743368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32703423.380530968</v>
      </c>
      <c r="AJ3912" s="200">
        <f t="shared" si="1193"/>
        <v>3885921.2623008853</v>
      </c>
      <c r="AK3912" s="201">
        <f t="shared" si="1176"/>
        <v>0.118823072957379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61998.218761061951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32703423.380530968</v>
      </c>
      <c r="AJ3913" s="200">
        <f t="shared" si="1193"/>
        <v>3885921.2623008853</v>
      </c>
      <c r="AK3913" s="201">
        <f t="shared" si="1176"/>
        <v>0.118823072957379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61998.218761061951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32703423.380530968</v>
      </c>
      <c r="AJ3914" s="200">
        <f>IF(P3914="C66 SERVICE","",SUMIFS(AC:AC,F:F,F3914,G:G,G3896,E:E,E3914))</f>
        <v>3885921.2623008853</v>
      </c>
      <c r="AK3914" s="201">
        <f t="shared" si="1176"/>
        <v>0.118823072957379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78" si="1194">IF(P3915="C66 SERVICE","",SUMIFS(AB:AB,F:F,F3915,G:G,G3915,E:E,E3915))</f>
        <v>30691842.970796466</v>
      </c>
      <c r="AJ3915" s="200">
        <f t="shared" ref="AJ3915:AJ3978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1.0720000000000001</v>
      </c>
      <c r="AB3917" s="197">
        <f t="shared" si="1170"/>
        <v>426902.6548672567</v>
      </c>
      <c r="AC3917" s="198">
        <f t="shared" si="1174"/>
        <v>51228.318584070803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32703423.380530968</v>
      </c>
      <c r="AJ3917" s="200">
        <f t="shared" si="1195"/>
        <v>3885921.2623008853</v>
      </c>
      <c r="AK3917" s="201">
        <f t="shared" si="1176"/>
        <v>0.118823072957379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1.0720000000000001</v>
      </c>
      <c r="AB3918" s="197">
        <f t="shared" si="1170"/>
        <v>426902.6548672567</v>
      </c>
      <c r="AC3918" s="198">
        <f t="shared" si="1174"/>
        <v>51228.318584070803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32703423.380530968</v>
      </c>
      <c r="AJ3918" s="200">
        <f t="shared" si="1195"/>
        <v>3885921.2623008853</v>
      </c>
      <c r="AK3918" s="201">
        <f t="shared" si="1176"/>
        <v>0.118823072957379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18296867.955752224</v>
      </c>
      <c r="AJ3919" s="200">
        <f t="shared" si="1195"/>
        <v>2173426.9949823013</v>
      </c>
      <c r="AK3919" s="201">
        <f t="shared" si="1176"/>
        <v>0.11878683281960357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18296867.955752224</v>
      </c>
      <c r="AJ3924" s="200">
        <f t="shared" si="1195"/>
        <v>2173426.9949823013</v>
      </c>
      <c r="AK3924" s="201">
        <f t="shared" si="1176"/>
        <v>0.11878683281960357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18296867.955752224</v>
      </c>
      <c r="AJ3925" s="200">
        <f t="shared" si="1195"/>
        <v>2173426.9949823013</v>
      </c>
      <c r="AK3925" s="201">
        <f t="shared" si="1176"/>
        <v>0.11878683281960357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3750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5.3100000000000001E-2</v>
      </c>
      <c r="AB3927" s="197">
        <f t="shared" si="1196"/>
        <v>1584391.2687000001</v>
      </c>
      <c r="AC3927" s="198">
        <f t="shared" si="1174"/>
        <v>190126.95224400001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21555876.674146902</v>
      </c>
      <c r="AJ3927" s="200">
        <f t="shared" si="1195"/>
        <v>2567460.4292162121</v>
      </c>
      <c r="AK3927" s="201">
        <f t="shared" si="1176"/>
        <v>0.11910721461379961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3744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5.3100000000000001E-2</v>
      </c>
      <c r="AB3928" s="197">
        <f t="shared" si="1196"/>
        <v>1584391.2687000001</v>
      </c>
      <c r="AC3928" s="198">
        <f t="shared" si="1174"/>
        <v>190126.95224400001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21555876.674146902</v>
      </c>
      <c r="AJ3928" s="200">
        <f t="shared" si="1195"/>
        <v>2567460.4292162121</v>
      </c>
      <c r="AK3928" s="201">
        <f t="shared" si="1176"/>
        <v>0.11910721461379961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3744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5.3100000000000001E-2</v>
      </c>
      <c r="AB3929" s="197">
        <f t="shared" si="1196"/>
        <v>1584391.2687000001</v>
      </c>
      <c r="AC3929" s="198">
        <f t="shared" si="1174"/>
        <v>190126.95224400001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21555876.674146902</v>
      </c>
      <c r="AJ3929" s="200">
        <f t="shared" si="1195"/>
        <v>2567460.4292162121</v>
      </c>
      <c r="AK3929" s="201">
        <f t="shared" si="1176"/>
        <v>0.11910721461379961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3744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5.3100000000000001E-2</v>
      </c>
      <c r="AB3930" s="197">
        <f t="shared" si="1196"/>
        <v>1584391.2687000001</v>
      </c>
      <c r="AC3930" s="198">
        <f t="shared" si="1174"/>
        <v>190126.95224400001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21555876.674146902</v>
      </c>
      <c r="AJ3930" s="200">
        <f t="shared" si="1195"/>
        <v>2567460.4292162121</v>
      </c>
      <c r="AK3930" s="201">
        <f t="shared" si="1176"/>
        <v>0.11910721461379961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3744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5.3100000000000001E-2</v>
      </c>
      <c r="AB3931" s="197">
        <f t="shared" si="1196"/>
        <v>1584391.2687000001</v>
      </c>
      <c r="AC3931" s="198">
        <f t="shared" si="1174"/>
        <v>190126.95224400001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21555876.674146902</v>
      </c>
      <c r="AJ3931" s="200">
        <f t="shared" si="1195"/>
        <v>2567460.4292162121</v>
      </c>
      <c r="AK3931" s="201">
        <f t="shared" si="1176"/>
        <v>0.11910721461379961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3744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5.3100000000000001E-2</v>
      </c>
      <c r="AB3932" s="197">
        <f t="shared" si="1196"/>
        <v>1584391.2687000001</v>
      </c>
      <c r="AC3932" s="198">
        <f t="shared" si="1174"/>
        <v>190126.95224400001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21555876.674146902</v>
      </c>
      <c r="AJ3932" s="200">
        <f t="shared" si="1195"/>
        <v>2567460.4292162121</v>
      </c>
      <c r="AK3932" s="201">
        <f t="shared" si="1176"/>
        <v>0.11910721461379961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3744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4</v>
      </c>
      <c r="H3933" s="29"/>
      <c r="I3933" s="204" t="str">
        <f t="shared" si="1173"/>
        <v>Q1</v>
      </c>
      <c r="J3933" s="188" t="s">
        <v>3696</v>
      </c>
      <c r="K3933" s="237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1.0720000000000001</v>
      </c>
      <c r="AB3933" s="197">
        <f t="shared" si="1196"/>
        <v>402047.4336283186</v>
      </c>
      <c r="AC3933" s="198">
        <f t="shared" si="1174"/>
        <v>48245.692035398228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32703423.380530968</v>
      </c>
      <c r="AJ3933" s="200">
        <f t="shared" si="1195"/>
        <v>3885921.2623008853</v>
      </c>
      <c r="AK3933" s="201">
        <f t="shared" si="1176"/>
        <v>0.118823072957379</v>
      </c>
      <c r="AL3933" s="24"/>
      <c r="AM3933" s="24"/>
      <c r="AN3933" s="24"/>
      <c r="AO3933" s="24"/>
      <c r="AP3933" s="165" t="str">
        <f t="shared" si="1177"/>
        <v>20254</v>
      </c>
      <c r="AQ3933" s="203" t="str">
        <f t="shared" si="1178"/>
        <v>20254RMB</v>
      </c>
      <c r="AR3933" s="206" t="str">
        <f t="shared" si="1179"/>
        <v>YAMAHA_Mounter</v>
      </c>
      <c r="AS3933" s="22">
        <f t="shared" si="1180"/>
        <v>2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6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95580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19724634.97371681</v>
      </c>
      <c r="AJ3934" s="200">
        <f t="shared" si="1195"/>
        <v>2366956.1968460176</v>
      </c>
      <c r="AK3934" s="201">
        <f t="shared" si="1176"/>
        <v>0.12000000000000002</v>
      </c>
      <c r="AL3934" s="24"/>
      <c r="AM3934" s="24"/>
      <c r="AN3934" s="24"/>
      <c r="AO3934" s="24"/>
      <c r="AP3934" s="165" t="str">
        <f t="shared" si="1177"/>
        <v>20256</v>
      </c>
      <c r="AQ3934" s="203" t="str">
        <f t="shared" si="1178"/>
        <v>20256JPY</v>
      </c>
      <c r="AR3934" s="206" t="str">
        <f t="shared" si="1179"/>
        <v>YAMAHA_Mounter</v>
      </c>
      <c r="AS3934" s="22">
        <f t="shared" si="1180"/>
        <v>4</v>
      </c>
      <c r="AT3934" s="24" t="str">
        <f t="shared" si="1181"/>
        <v>4-6 months</v>
      </c>
      <c r="AU3934" s="22" t="s">
        <v>3744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6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95580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19724634.97371681</v>
      </c>
      <c r="AJ3935" s="200">
        <f t="shared" si="1195"/>
        <v>2366956.1968460176</v>
      </c>
      <c r="AK3935" s="201">
        <f t="shared" si="1176"/>
        <v>0.12000000000000002</v>
      </c>
      <c r="AL3935" s="24"/>
      <c r="AM3935" s="24"/>
      <c r="AN3935" s="24"/>
      <c r="AO3935" s="24"/>
      <c r="AP3935" s="165" t="str">
        <f t="shared" si="1177"/>
        <v>20256</v>
      </c>
      <c r="AQ3935" s="203" t="str">
        <f t="shared" si="1178"/>
        <v>20256JPY</v>
      </c>
      <c r="AR3935" s="206" t="str">
        <f t="shared" si="1179"/>
        <v>YAMAHA_Mounter</v>
      </c>
      <c r="AS3935" s="22">
        <f t="shared" si="1180"/>
        <v>4</v>
      </c>
      <c r="AT3935" s="24" t="str">
        <f t="shared" si="1181"/>
        <v>4-6 months</v>
      </c>
      <c r="AU3935" s="22" t="s">
        <v>3744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6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53120.178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19724634.97371681</v>
      </c>
      <c r="AJ3936" s="200">
        <f t="shared" si="1195"/>
        <v>2366956.1968460176</v>
      </c>
      <c r="AK3936" s="201">
        <f t="shared" ref="AK3936:AK3994" si="1202">IF(AJ3936&gt;0,AJ3936/AI3936,"")</f>
        <v>0.12000000000000002</v>
      </c>
      <c r="AL3936" s="24"/>
      <c r="AM3936" s="24"/>
      <c r="AN3936" s="24"/>
      <c r="AO3936" s="24"/>
      <c r="AP3936" s="165" t="str">
        <f t="shared" ref="AP3936:AP3996" si="1203">IF(F3936="","",F3936&amp;G3936)</f>
        <v>20256</v>
      </c>
      <c r="AQ3936" s="203" t="str">
        <f t="shared" ref="AQ3936:AQ3996" si="1204">IF(W3936="","",F3936&amp;G3936&amp;W3936)</f>
        <v>20256JPY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4</v>
      </c>
      <c r="AT3936" s="24" t="str">
        <f t="shared" ref="AT3936:AT3996" si="1207">IF(ISNUMBER(AS3936), IF(AS3936&gt;=0, IF(AS3936&lt;=3, "0-3 months", IF(AS3936&lt;=6, "4-6 months", "&gt; 6 months"))), "")</f>
        <v>4-6 months</v>
      </c>
      <c r="AU3936" s="22" t="s">
        <v>3744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6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53120.178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19724634.97371681</v>
      </c>
      <c r="AJ3937" s="200">
        <f t="shared" si="1195"/>
        <v>2366956.1968460176</v>
      </c>
      <c r="AK3937" s="201">
        <f t="shared" si="1202"/>
        <v>0.12000000000000002</v>
      </c>
      <c r="AL3937" s="24"/>
      <c r="AM3937" s="24"/>
      <c r="AN3937" s="24"/>
      <c r="AO3937" s="24"/>
      <c r="AP3937" s="165" t="str">
        <f t="shared" si="1203"/>
        <v>20256</v>
      </c>
      <c r="AQ3937" s="203" t="str">
        <f t="shared" si="1204"/>
        <v>20256JPY</v>
      </c>
      <c r="AR3937" s="206" t="str">
        <f t="shared" si="1205"/>
        <v>YAMAHA_Mounter</v>
      </c>
      <c r="AS3937" s="22">
        <f t="shared" si="1206"/>
        <v>4</v>
      </c>
      <c r="AT3937" s="24" t="str">
        <f t="shared" si="1207"/>
        <v>4-6 months</v>
      </c>
      <c r="AU3937" s="22" t="s">
        <v>3744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3744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18296867.955752224</v>
      </c>
      <c r="AJ3942" s="200">
        <f t="shared" si="1195"/>
        <v>2173426.9949823013</v>
      </c>
      <c r="AK3942" s="201">
        <f t="shared" si="1202"/>
        <v>0.11878683281960357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92210.973451327445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32703423.380530968</v>
      </c>
      <c r="AJ3943" s="200">
        <f t="shared" si="1195"/>
        <v>3885921.2623008853</v>
      </c>
      <c r="AK3943" s="201">
        <f t="shared" si="1202"/>
        <v>0.118823072957379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81965.309734513285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32703423.380530968</v>
      </c>
      <c r="AJ3944" s="200">
        <f t="shared" si="1195"/>
        <v>3885921.2623008853</v>
      </c>
      <c r="AK3944" s="201">
        <f t="shared" si="1202"/>
        <v>0.118823072957379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3744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4"/>
        <v>30691842.970796466</v>
      </c>
      <c r="AJ3947" s="200">
        <f t="shared" si="1195"/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4"/>
        <v>18296867.955752224</v>
      </c>
      <c r="AJ3948" s="200">
        <f t="shared" si="1195"/>
        <v>2173426.9949823013</v>
      </c>
      <c r="AK3948" s="201">
        <f t="shared" si="1202"/>
        <v>0.11878683281960357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3750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4"/>
        <v>18296867.955752224</v>
      </c>
      <c r="AJ3949" s="200">
        <f t="shared" si="1195"/>
        <v>2173426.9949823013</v>
      </c>
      <c r="AK3949" s="201">
        <f t="shared" si="1202"/>
        <v>0.11878683281960357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3750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4"/>
        <v>18296867.955752224</v>
      </c>
      <c r="AJ3950" s="200">
        <f t="shared" si="1195"/>
        <v>2173426.9949823013</v>
      </c>
      <c r="AK3950" s="201">
        <f t="shared" si="1202"/>
        <v>0.11878683281960357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3750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4"/>
        <v>18296867.955752224</v>
      </c>
      <c r="AJ3951" s="200">
        <f t="shared" si="1195"/>
        <v>2173426.9949823013</v>
      </c>
      <c r="AK3951" s="201">
        <f t="shared" si="1202"/>
        <v>0.11878683281960357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3750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6</v>
      </c>
      <c r="H3952" s="29"/>
      <c r="I3952" s="204" t="str">
        <f t="shared" si="1199"/>
        <v>Q1</v>
      </c>
      <c r="J3952" s="188" t="s">
        <v>3756</v>
      </c>
      <c r="K3952" s="29" t="s">
        <v>3757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1.0720000000000001</v>
      </c>
      <c r="AB3952" s="197">
        <f t="shared" si="1196"/>
        <v>351008.84955752222</v>
      </c>
      <c r="AC3952" s="198">
        <f t="shared" si="1200"/>
        <v>42121.061946902664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4"/>
        <v>19724634.97371681</v>
      </c>
      <c r="AJ3952" s="200">
        <f t="shared" si="1195"/>
        <v>2366956.1968460176</v>
      </c>
      <c r="AK3952" s="201">
        <f t="shared" si="1202"/>
        <v>0.12000000000000002</v>
      </c>
      <c r="AL3952" s="24"/>
      <c r="AM3952" s="24"/>
      <c r="AN3952" s="24"/>
      <c r="AO3952" s="24"/>
      <c r="AP3952" s="165" t="str">
        <f t="shared" si="1203"/>
        <v>20256</v>
      </c>
      <c r="AQ3952" s="203" t="str">
        <f t="shared" si="1204"/>
        <v>20256RMB</v>
      </c>
      <c r="AR3952" s="206" t="str">
        <f t="shared" si="1205"/>
        <v>YAMAHA_Mounter</v>
      </c>
      <c r="AS3952" s="22">
        <f t="shared" si="1206"/>
        <v>4</v>
      </c>
      <c r="AT3952" s="24" t="str">
        <f t="shared" si="1207"/>
        <v>4-6 months</v>
      </c>
      <c r="AU3952" s="22" t="s">
        <v>3750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6</v>
      </c>
      <c r="H3953" s="29"/>
      <c r="I3953" s="204" t="str">
        <f t="shared" si="1199"/>
        <v>Q1</v>
      </c>
      <c r="J3953" s="188" t="s">
        <v>3756</v>
      </c>
      <c r="K3953" s="29" t="s">
        <v>3757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1.0720000000000001</v>
      </c>
      <c r="AB3953" s="197">
        <f t="shared" si="1196"/>
        <v>351008.84955752222</v>
      </c>
      <c r="AC3953" s="198">
        <f t="shared" si="1200"/>
        <v>42121.061946902664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4"/>
        <v>19724634.97371681</v>
      </c>
      <c r="AJ3953" s="200">
        <f t="shared" si="1195"/>
        <v>2366956.1968460176</v>
      </c>
      <c r="AK3953" s="201">
        <f t="shared" si="1202"/>
        <v>0.12000000000000002</v>
      </c>
      <c r="AL3953" s="24"/>
      <c r="AM3953" s="24"/>
      <c r="AN3953" s="24"/>
      <c r="AO3953" s="24"/>
      <c r="AP3953" s="165" t="str">
        <f t="shared" si="1203"/>
        <v>20256</v>
      </c>
      <c r="AQ3953" s="203" t="str">
        <f t="shared" si="1204"/>
        <v>20256RMB</v>
      </c>
      <c r="AR3953" s="206" t="str">
        <f t="shared" si="1205"/>
        <v>YAMAHA_Mounter</v>
      </c>
      <c r="AS3953" s="22">
        <f t="shared" si="1206"/>
        <v>4</v>
      </c>
      <c r="AT3953" s="24" t="str">
        <f t="shared" si="1207"/>
        <v>4-6 months</v>
      </c>
      <c r="AU3953" s="22" t="s">
        <v>3750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09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6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0">IF(X3954="","",X3954*MAX(O3954,N3954))</f>
        <v>8180000</v>
      </c>
      <c r="AA3954" s="22">
        <v>5.3100000000000001E-2</v>
      </c>
      <c r="AB3954" s="197">
        <f t="shared" si="1196"/>
        <v>434358</v>
      </c>
      <c r="AC3954" s="198">
        <f t="shared" si="1200"/>
        <v>52122.96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4"/>
        <v>19724634.97371681</v>
      </c>
      <c r="AJ3954" s="200">
        <f t="shared" si="1195"/>
        <v>2366956.1968460176</v>
      </c>
      <c r="AK3954" s="201">
        <f t="shared" si="1202"/>
        <v>0.12000000000000002</v>
      </c>
      <c r="AL3954" s="24"/>
      <c r="AM3954" s="24"/>
      <c r="AN3954" s="24"/>
      <c r="AO3954" s="24"/>
      <c r="AP3954" s="165" t="str">
        <f t="shared" si="1203"/>
        <v>20256</v>
      </c>
      <c r="AQ3954" s="203" t="str">
        <f t="shared" si="1204"/>
        <v>20256JPY</v>
      </c>
      <c r="AR3954" s="206" t="str">
        <f t="shared" si="1205"/>
        <v>YAMAHA_Mounter</v>
      </c>
      <c r="AS3954" s="22">
        <f t="shared" si="1206"/>
        <v>4</v>
      </c>
      <c r="AT3954" s="24" t="str">
        <f t="shared" si="1207"/>
        <v>4-6 months</v>
      </c>
      <c r="AU3954" s="22" t="s">
        <v>3744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09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0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4"/>
        <v>18296867.955752224</v>
      </c>
      <c r="AJ3955" s="200">
        <f t="shared" si="1195"/>
        <v>2173426.9949823013</v>
      </c>
      <c r="AK3955" s="201">
        <f t="shared" si="1202"/>
        <v>0.11878683281960357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3750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09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1">IF(W3956="","",IF(W3956="RMB","1.13", "1"))</f>
        <v>1.13</v>
      </c>
      <c r="Z3956" s="196">
        <f t="shared" si="1210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4"/>
        <v>18296867.955752224</v>
      </c>
      <c r="AJ3956" s="200">
        <f t="shared" si="1195"/>
        <v>2173426.9949823013</v>
      </c>
      <c r="AK3956" s="201">
        <f t="shared" si="1202"/>
        <v>0.11878683281960357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3750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09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3717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1"/>
        <v>1.13</v>
      </c>
      <c r="Z3957" s="196">
        <f t="shared" si="1210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4"/>
        <v>18296867.955752224</v>
      </c>
      <c r="AJ3957" s="200">
        <f t="shared" si="1195"/>
        <v>2173426.9949823013</v>
      </c>
      <c r="AK3957" s="201">
        <f t="shared" si="1202"/>
        <v>0.11878683281960357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09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3717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1"/>
        <v>1.13</v>
      </c>
      <c r="Z3958" s="196">
        <f t="shared" si="1210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4"/>
        <v>18296867.955752224</v>
      </c>
      <c r="AJ3958" s="200">
        <f t="shared" si="1195"/>
        <v>2173426.9949823013</v>
      </c>
      <c r="AK3958" s="201">
        <f t="shared" si="1202"/>
        <v>0.11878683281960357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09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3717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1"/>
        <v>1.13</v>
      </c>
      <c r="Z3959" s="196">
        <f t="shared" si="1210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4"/>
        <v>18296867.955752224</v>
      </c>
      <c r="AJ3959" s="200">
        <f t="shared" si="1195"/>
        <v>2173426.9949823013</v>
      </c>
      <c r="AK3959" s="201">
        <f t="shared" si="1202"/>
        <v>0.11878683281960357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09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3718</v>
      </c>
      <c r="L3960" s="24" t="s">
        <v>3698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1"/>
        <v>1.13</v>
      </c>
      <c r="Z3960" s="196">
        <f t="shared" si="1210"/>
        <v>750000</v>
      </c>
      <c r="AA3960" s="22">
        <v>1.0720000000000001</v>
      </c>
      <c r="AB3960" s="197">
        <f t="shared" si="1196"/>
        <v>711504.42477876123</v>
      </c>
      <c r="AC3960" s="198">
        <f t="shared" si="1200"/>
        <v>85380.530973451343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4"/>
        <v>21555876.674146902</v>
      </c>
      <c r="AJ3960" s="200">
        <f t="shared" si="1195"/>
        <v>2567460.4292162121</v>
      </c>
      <c r="AK3960" s="201">
        <f t="shared" si="1202"/>
        <v>0.11910721461379961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09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3718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1"/>
        <v>1.13</v>
      </c>
      <c r="Z3961" s="196">
        <f t="shared" si="1210"/>
        <v>420000</v>
      </c>
      <c r="AA3961" s="22">
        <v>1.0720000000000001</v>
      </c>
      <c r="AB3961" s="197">
        <f t="shared" si="1196"/>
        <v>398442.47787610622</v>
      </c>
      <c r="AC3961" s="198">
        <f t="shared" si="1200"/>
        <v>47813.097345132745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4"/>
        <v>21555876.674146902</v>
      </c>
      <c r="AJ3961" s="200">
        <f t="shared" si="1195"/>
        <v>2567460.4292162121</v>
      </c>
      <c r="AK3961" s="201">
        <f t="shared" si="1202"/>
        <v>0.11910721461379961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09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3719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1"/>
        <v>1.13</v>
      </c>
      <c r="Z3962" s="196">
        <f t="shared" si="1210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4"/>
        <v>18296867.955752224</v>
      </c>
      <c r="AJ3962" s="200">
        <f t="shared" si="1195"/>
        <v>2173426.9949823013</v>
      </c>
      <c r="AK3962" s="201">
        <f t="shared" si="1202"/>
        <v>0.11878683281960357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3750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09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3719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1"/>
        <v>1.13</v>
      </c>
      <c r="Z3963" s="196">
        <f t="shared" si="1210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4"/>
        <v>18296867.955752224</v>
      </c>
      <c r="AJ3963" s="200">
        <f t="shared" si="1195"/>
        <v>2173426.9949823013</v>
      </c>
      <c r="AK3963" s="201">
        <f t="shared" si="1202"/>
        <v>0.11878683281960357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3750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09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3720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1"/>
        <v>1.13</v>
      </c>
      <c r="Z3964" s="196">
        <f t="shared" si="1210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4"/>
        <v>18296867.955752224</v>
      </c>
      <c r="AJ3964" s="200">
        <f t="shared" si="1195"/>
        <v>2173426.9949823013</v>
      </c>
      <c r="AK3964" s="201">
        <f t="shared" si="1202"/>
        <v>0.11878683281960357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09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3721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1"/>
        <v>1.13</v>
      </c>
      <c r="Z3965" s="196">
        <f t="shared" si="1210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54643.539823008854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4"/>
        <v>32703423.380530968</v>
      </c>
      <c r="AJ3965" s="200">
        <f t="shared" si="1195"/>
        <v>3885921.2623008853</v>
      </c>
      <c r="AK3965" s="201">
        <f t="shared" si="1202"/>
        <v>0.118823072957379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3750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09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3721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1"/>
        <v>1.13</v>
      </c>
      <c r="Z3966" s="196">
        <f t="shared" si="1210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54643.539823008854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4"/>
        <v>32703423.380530968</v>
      </c>
      <c r="AJ3966" s="200">
        <f t="shared" si="1195"/>
        <v>3885921.2623008853</v>
      </c>
      <c r="AK3966" s="201">
        <f t="shared" si="1202"/>
        <v>0.118823072957379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3750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09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3722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1"/>
        <v>1.13</v>
      </c>
      <c r="Z3967" s="196">
        <f t="shared" si="1210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4"/>
        <v>18296867.955752224</v>
      </c>
      <c r="AJ3967" s="200">
        <f t="shared" si="1195"/>
        <v>2173426.9949823013</v>
      </c>
      <c r="AK3967" s="201">
        <f t="shared" si="1202"/>
        <v>0.11878683281960357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3750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09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3722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1"/>
        <v>1.13</v>
      </c>
      <c r="Z3968" s="196">
        <f t="shared" si="1210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4"/>
        <v>18296867.955752224</v>
      </c>
      <c r="AJ3968" s="200">
        <f t="shared" si="1195"/>
        <v>2173426.9949823013</v>
      </c>
      <c r="AK3968" s="201">
        <f t="shared" si="1202"/>
        <v>0.11878683281960357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3750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09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3724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1"/>
        <v>1.13</v>
      </c>
      <c r="Z3969" s="196">
        <f t="shared" si="1210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4"/>
        <v>18296867.955752224</v>
      </c>
      <c r="AJ3969" s="200">
        <f t="shared" si="1195"/>
        <v>2173426.9949823013</v>
      </c>
      <c r="AK3969" s="201">
        <f t="shared" si="1202"/>
        <v>0.11878683281960357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09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3723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1"/>
        <v>1.13</v>
      </c>
      <c r="Z3970" s="196">
        <f t="shared" si="1210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194"/>
        <v>18296867.955752224</v>
      </c>
      <c r="AJ3970" s="200">
        <f t="shared" si="1195"/>
        <v>2173426.9949823013</v>
      </c>
      <c r="AK3970" s="201">
        <f t="shared" si="1202"/>
        <v>0.11878683281960357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09"/>
        <v>Q4</v>
      </c>
      <c r="E3971" s="33" t="str">
        <f t="shared" si="1197"/>
        <v>FY 25/26</v>
      </c>
      <c r="F3971" s="23">
        <v>2025</v>
      </c>
      <c r="G3971" s="23">
        <v>6</v>
      </c>
      <c r="H3971" s="29"/>
      <c r="I3971" s="204" t="str">
        <f t="shared" si="1199"/>
        <v>Q1</v>
      </c>
      <c r="J3971" s="188" t="s">
        <v>3725</v>
      </c>
      <c r="K3971" s="237" t="s">
        <v>3726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1"/>
        <v>1.13</v>
      </c>
      <c r="Z3971" s="196">
        <f t="shared" si="1210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56920.353982300898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194"/>
        <v>19724634.97371681</v>
      </c>
      <c r="AJ3971" s="200">
        <f t="shared" si="1195"/>
        <v>2366956.1968460176</v>
      </c>
      <c r="AK3971" s="201">
        <f t="shared" si="1202"/>
        <v>0.12000000000000002</v>
      </c>
      <c r="AL3971" s="24"/>
      <c r="AM3971" s="24"/>
      <c r="AN3971" s="24"/>
      <c r="AO3971" s="24"/>
      <c r="AP3971" s="165" t="str">
        <f t="shared" si="1203"/>
        <v>20256</v>
      </c>
      <c r="AQ3971" s="203" t="str">
        <f t="shared" si="1204"/>
        <v>20256RMB</v>
      </c>
      <c r="AR3971" s="206" t="str">
        <f t="shared" si="1205"/>
        <v>YAMAHA_Mounter</v>
      </c>
      <c r="AS3971" s="22">
        <f t="shared" si="1206"/>
        <v>3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09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2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3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4">IF(W3972="","",IF(W3972="RMB","1.13", "1"))</f>
        <v/>
      </c>
      <c r="Z3972" s="196" t="str">
        <f t="shared" ref="Z3972:Z3975" si="1215">IF(X3972="","",X3972*MAX(O3972,N3972))</f>
        <v/>
      </c>
      <c r="AA3972" s="22"/>
      <c r="AB3972" s="197">
        <v>13000</v>
      </c>
      <c r="AC3972" s="198">
        <f t="shared" ref="AC3972:AC3975" si="1216">IF(R3972&lt;&gt;"",AB3972*AD3972,"")</f>
        <v>3900</v>
      </c>
      <c r="AD3972" s="162">
        <v>0.3</v>
      </c>
      <c r="AE3972" s="199">
        <f t="shared" ref="AE3972:AE3975" si="1217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194"/>
        <v>30691842.970796466</v>
      </c>
      <c r="AJ3972" s="200">
        <f t="shared" si="1195"/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09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2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3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4"/>
        <v/>
      </c>
      <c r="Z3973" s="196" t="str">
        <f t="shared" si="1215"/>
        <v/>
      </c>
      <c r="AA3973" s="22"/>
      <c r="AB3973" s="197">
        <v>19000</v>
      </c>
      <c r="AC3973" s="198">
        <f t="shared" si="1216"/>
        <v>5700</v>
      </c>
      <c r="AD3973" s="162">
        <v>0.3</v>
      </c>
      <c r="AE3973" s="199">
        <f t="shared" si="1217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194"/>
        <v>30691842.970796466</v>
      </c>
      <c r="AJ3973" s="200">
        <f t="shared" si="1195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09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2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3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4"/>
        <v/>
      </c>
      <c r="Z3974" s="196" t="str">
        <f t="shared" si="1215"/>
        <v/>
      </c>
      <c r="AA3974" s="22"/>
      <c r="AB3974" s="197">
        <v>17000</v>
      </c>
      <c r="AC3974" s="198">
        <f t="shared" si="1216"/>
        <v>5100</v>
      </c>
      <c r="AD3974" s="162">
        <v>0.3</v>
      </c>
      <c r="AE3974" s="199">
        <f t="shared" si="1217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194"/>
        <v>30691842.970796466</v>
      </c>
      <c r="AJ3974" s="200">
        <f t="shared" si="1195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09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2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3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4"/>
        <v/>
      </c>
      <c r="Z3975" s="196" t="str">
        <f t="shared" si="1215"/>
        <v/>
      </c>
      <c r="AA3975" s="22"/>
      <c r="AB3975" s="197">
        <v>336000</v>
      </c>
      <c r="AC3975" s="198">
        <f t="shared" si="1216"/>
        <v>100800</v>
      </c>
      <c r="AD3975" s="162">
        <v>0.3</v>
      </c>
      <c r="AE3975" s="199">
        <f t="shared" si="1217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194"/>
        <v>30691842.970796466</v>
      </c>
      <c r="AJ3975" s="200">
        <f t="shared" si="1195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09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2"/>
        <v>Q4</v>
      </c>
      <c r="J3976" s="188" t="s">
        <v>3727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3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6">IF(R3976&lt;&gt;"",AB3976*AD3976,"")</f>
        <v>36510.851504424783</v>
      </c>
      <c r="AD3976" s="169">
        <v>9.9400000000000002E-2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194"/>
        <v>18296867.955752224</v>
      </c>
      <c r="AJ3976" s="200">
        <f t="shared" si="1195"/>
        <v>2173426.9949823013</v>
      </c>
      <c r="AK3976" s="201">
        <f t="shared" ref="AK3976:AK3990" si="1228">IF(AJ3976&gt;0,AJ3976/AI3976,"")</f>
        <v>0.11878683281960357</v>
      </c>
      <c r="AL3976" s="24"/>
      <c r="AM3976" s="24"/>
      <c r="AN3976" s="24"/>
      <c r="AO3976" s="24"/>
      <c r="AP3976" s="165" t="str">
        <f t="shared" ref="AP3976:AP3986" si="1229">IF(F3976="","",F3976&amp;G3976)</f>
        <v>20253</v>
      </c>
      <c r="AQ3976" s="203" t="str">
        <f t="shared" ref="AQ3976:AQ3986" si="1230">IF(W3976="","",F3976&amp;G3976&amp;W3976)</f>
        <v>20253RMB</v>
      </c>
      <c r="AR3976" s="206" t="str">
        <f t="shared" ref="AR3976:AR3986" si="1231">IFERROR(IF(AND(M3976="YAMAHA", R3976="C28"), "YAMAHA_Non_Mounter", IF(AND(M3976="YAMAHA", R3976="C49"), "YAMAHA_Mounter", M3976)),"")</f>
        <v>YAMAHA_Mounter</v>
      </c>
      <c r="AS3976" s="22">
        <f t="shared" ref="AS3976:AS3982" si="1232">IFERROR(IF(OR(G3976="TBA", G3976=""), "", DATEDIF(DATE(B3976, C3976, 1), DATE(F3976, G3976, 1), "M")),"")</f>
        <v>0</v>
      </c>
      <c r="AT3976" s="24" t="str">
        <f t="shared" ref="AT3976:AT3982" si="1233">IF(ISNUMBER(AS3976), IF(AS3976&gt;=0, IF(AS3976&lt;=3, "0-3 months", IF(AS3976&lt;=6, "4-6 months", "&gt; 6 months"))), "")</f>
        <v>0-3 months</v>
      </c>
      <c r="AU3976" s="22" t="s">
        <v>3750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09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2"/>
        <v>Q4</v>
      </c>
      <c r="J3977" s="188" t="s">
        <v>3728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1"/>
        <v>1</v>
      </c>
      <c r="Z3977" s="196">
        <f t="shared" si="1210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194"/>
        <v>18296867.955752224</v>
      </c>
      <c r="AJ3977" s="200">
        <f t="shared" si="1195"/>
        <v>2173426.9949823013</v>
      </c>
      <c r="AK3977" s="201">
        <f t="shared" si="1228"/>
        <v>0.11878683281960357</v>
      </c>
      <c r="AL3977" s="24"/>
      <c r="AM3977" s="24"/>
      <c r="AN3977" s="24"/>
      <c r="AO3977" s="24"/>
      <c r="AP3977" s="165" t="str">
        <f t="shared" si="1229"/>
        <v>20253</v>
      </c>
      <c r="AQ3977" s="203" t="str">
        <f t="shared" si="1230"/>
        <v>20253JPY</v>
      </c>
      <c r="AR3977" s="206" t="str">
        <f t="shared" si="1231"/>
        <v>YAMAHA_Mounter</v>
      </c>
      <c r="AS3977" s="22">
        <f t="shared" si="1232"/>
        <v>0</v>
      </c>
      <c r="AT3977" s="24" t="str">
        <f t="shared" si="1233"/>
        <v>0-3 months</v>
      </c>
      <c r="AU3977" s="22" t="s">
        <v>3744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09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2"/>
        <v>Q4</v>
      </c>
      <c r="J3978" s="188" t="s">
        <v>3729</v>
      </c>
      <c r="K3978" s="29" t="s">
        <v>3730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1"/>
        <v>1</v>
      </c>
      <c r="Z3978" s="196">
        <f t="shared" si="1210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194"/>
        <v>18296867.955752224</v>
      </c>
      <c r="AJ3978" s="200">
        <f t="shared" si="1195"/>
        <v>2173426.9949823013</v>
      </c>
      <c r="AK3978" s="201">
        <f t="shared" si="1228"/>
        <v>0.11878683281960357</v>
      </c>
      <c r="AL3978" s="24"/>
      <c r="AM3978" s="24"/>
      <c r="AN3978" s="24"/>
      <c r="AO3978" s="24"/>
      <c r="AP3978" s="165" t="str">
        <f t="shared" si="1229"/>
        <v>20253</v>
      </c>
      <c r="AQ3978" s="203" t="str">
        <f t="shared" si="1230"/>
        <v>20253JPY</v>
      </c>
      <c r="AR3978" s="206" t="str">
        <f t="shared" si="1231"/>
        <v>YAMAHA_Mounter</v>
      </c>
      <c r="AS3978" s="22">
        <f t="shared" si="1232"/>
        <v>0</v>
      </c>
      <c r="AT3978" s="24" t="str">
        <f t="shared" si="1233"/>
        <v>0-3 months</v>
      </c>
      <c r="AU3978" s="22" t="s">
        <v>3744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09"/>
        <v>Q4</v>
      </c>
      <c r="E3979" s="33" t="str">
        <f t="shared" si="1197"/>
        <v>FY 25/26</v>
      </c>
      <c r="F3979" s="23">
        <v>2025</v>
      </c>
      <c r="G3979" s="23">
        <v>5</v>
      </c>
      <c r="H3979" s="29"/>
      <c r="I3979" s="204" t="str">
        <f t="shared" si="1212"/>
        <v>Q1</v>
      </c>
      <c r="J3979" s="188" t="s">
        <v>3731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1"/>
        <v>1.13</v>
      </c>
      <c r="Z3979" s="196">
        <f t="shared" si="1210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44739.398230088504</v>
      </c>
      <c r="AD3979" s="169">
        <v>0.12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4042" si="1234">IF(P3979="C66 SERVICE","",SUMIFS(AB:AB,F:F,F3979,G:G,G3979,E:E,E3979))</f>
        <v>21555876.674146902</v>
      </c>
      <c r="AJ3979" s="200">
        <f t="shared" ref="AJ3979:AJ4042" si="1235">IF(P3979="C66 SERVICE","",SUMIFS(AC:AC,F:F,F3979,G:G,G3979,E:E,E3979))</f>
        <v>2567460.4292162121</v>
      </c>
      <c r="AK3979" s="201">
        <f t="shared" si="1228"/>
        <v>0.11910721461379961</v>
      </c>
      <c r="AL3979" s="24"/>
      <c r="AM3979" s="24"/>
      <c r="AN3979" s="24"/>
      <c r="AO3979" s="24"/>
      <c r="AP3979" s="165" t="str">
        <f t="shared" si="1229"/>
        <v>20255</v>
      </c>
      <c r="AQ3979" s="203" t="str">
        <f t="shared" si="1230"/>
        <v>20255RMB</v>
      </c>
      <c r="AR3979" s="206" t="str">
        <f t="shared" si="1231"/>
        <v>YAMAHA_Mounter</v>
      </c>
      <c r="AS3979" s="22">
        <f t="shared" si="1232"/>
        <v>2</v>
      </c>
      <c r="AT3979" s="24" t="str">
        <f t="shared" si="1233"/>
        <v>0-3 months</v>
      </c>
      <c r="AU3979" s="22" t="s">
        <v>3750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09"/>
        <v>Q4</v>
      </c>
      <c r="E3980" s="33" t="str">
        <f t="shared" si="1197"/>
        <v>FY 25/26</v>
      </c>
      <c r="F3980" s="23">
        <v>2025</v>
      </c>
      <c r="G3980" s="23">
        <v>5</v>
      </c>
      <c r="H3980" s="29"/>
      <c r="I3980" s="204" t="str">
        <f t="shared" si="1212"/>
        <v>Q1</v>
      </c>
      <c r="J3980" s="188" t="s">
        <v>3731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1"/>
        <v>1.13</v>
      </c>
      <c r="Z3980" s="196">
        <f t="shared" si="1210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44739.398230088504</v>
      </c>
      <c r="AD3980" s="169">
        <v>0.12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4"/>
        <v>21555876.674146902</v>
      </c>
      <c r="AJ3980" s="200">
        <f t="shared" si="1235"/>
        <v>2567460.4292162121</v>
      </c>
      <c r="AK3980" s="201">
        <f t="shared" si="1228"/>
        <v>0.11910721461379961</v>
      </c>
      <c r="AL3980" s="24"/>
      <c r="AM3980" s="24"/>
      <c r="AN3980" s="24"/>
      <c r="AO3980" s="24"/>
      <c r="AP3980" s="165" t="str">
        <f t="shared" si="1229"/>
        <v>20255</v>
      </c>
      <c r="AQ3980" s="203" t="str">
        <f t="shared" si="1230"/>
        <v>20255RMB</v>
      </c>
      <c r="AR3980" s="206" t="str">
        <f t="shared" si="1231"/>
        <v>YAMAHA_Mounter</v>
      </c>
      <c r="AS3980" s="22">
        <f t="shared" si="1232"/>
        <v>2</v>
      </c>
      <c r="AT3980" s="24" t="str">
        <f t="shared" si="1233"/>
        <v>0-3 months</v>
      </c>
      <c r="AU3980" s="22" t="s">
        <v>3750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09"/>
        <v>Q4</v>
      </c>
      <c r="E3981" s="33" t="str">
        <f t="shared" si="1197"/>
        <v>FY 25/26</v>
      </c>
      <c r="F3981" s="23">
        <v>2025</v>
      </c>
      <c r="G3981" s="23">
        <v>5</v>
      </c>
      <c r="H3981" s="29"/>
      <c r="I3981" s="204" t="str">
        <f t="shared" si="1212"/>
        <v>Q1</v>
      </c>
      <c r="J3981" s="188" t="s">
        <v>3731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1"/>
        <v>1.13</v>
      </c>
      <c r="Z3981" s="196">
        <f t="shared" si="1210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44739.398230088504</v>
      </c>
      <c r="AD3981" s="169">
        <v>0.12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4"/>
        <v>21555876.674146902</v>
      </c>
      <c r="AJ3981" s="200">
        <f t="shared" si="1235"/>
        <v>2567460.4292162121</v>
      </c>
      <c r="AK3981" s="201">
        <f t="shared" si="1228"/>
        <v>0.11910721461379961</v>
      </c>
      <c r="AL3981" s="24"/>
      <c r="AM3981" s="24"/>
      <c r="AN3981" s="24"/>
      <c r="AO3981" s="24"/>
      <c r="AP3981" s="165" t="str">
        <f t="shared" si="1229"/>
        <v>20255</v>
      </c>
      <c r="AQ3981" s="203" t="str">
        <f t="shared" si="1230"/>
        <v>20255RMB</v>
      </c>
      <c r="AR3981" s="206" t="str">
        <f t="shared" si="1231"/>
        <v>YAMAHA_Mounter</v>
      </c>
      <c r="AS3981" s="22">
        <f t="shared" si="1232"/>
        <v>2</v>
      </c>
      <c r="AT3981" s="24" t="str">
        <f t="shared" si="1233"/>
        <v>0-3 months</v>
      </c>
      <c r="AU3981" s="22" t="s">
        <v>3750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09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2"/>
        <v>Q1</v>
      </c>
      <c r="J3982" s="188" t="s">
        <v>3732</v>
      </c>
      <c r="K3982" s="29" t="s">
        <v>3733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1"/>
        <v>1.13</v>
      </c>
      <c r="Z3982" s="196">
        <f t="shared" si="1210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92319.122123893816</v>
      </c>
      <c r="AD3982" s="169">
        <v>9.9299999999999999E-2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4"/>
        <v>32703423.380530968</v>
      </c>
      <c r="AJ3982" s="200">
        <f t="shared" si="1235"/>
        <v>3885921.2623008853</v>
      </c>
      <c r="AK3982" s="201">
        <f t="shared" si="1228"/>
        <v>0.118823072957379</v>
      </c>
      <c r="AL3982" s="24"/>
      <c r="AM3982" s="24"/>
      <c r="AN3982" s="24"/>
      <c r="AO3982" s="24"/>
      <c r="AP3982" s="165" t="str">
        <f t="shared" si="1229"/>
        <v>20254</v>
      </c>
      <c r="AQ3982" s="203" t="str">
        <f t="shared" si="1230"/>
        <v>20254RMB</v>
      </c>
      <c r="AR3982" s="206" t="str">
        <f t="shared" si="1231"/>
        <v>YAMAHA_Mounter</v>
      </c>
      <c r="AS3982" s="22">
        <f t="shared" si="1232"/>
        <v>1</v>
      </c>
      <c r="AT3982" s="24" t="str">
        <f t="shared" si="1233"/>
        <v>0-3 months</v>
      </c>
      <c r="AU3982" s="22" t="s">
        <v>3750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09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2"/>
        <v>Q1</v>
      </c>
      <c r="J3983" s="188" t="s">
        <v>3732</v>
      </c>
      <c r="K3983" s="29" t="s">
        <v>3733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1"/>
        <v>1.13</v>
      </c>
      <c r="Z3983" s="196">
        <f t="shared" si="1210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92319.122123893816</v>
      </c>
      <c r="AD3983" s="169">
        <v>9.9299999999999999E-2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4"/>
        <v>32703423.380530968</v>
      </c>
      <c r="AJ3983" s="200">
        <f t="shared" si="1235"/>
        <v>3885921.2623008853</v>
      </c>
      <c r="AK3983" s="201">
        <f t="shared" si="1228"/>
        <v>0.118823072957379</v>
      </c>
      <c r="AL3983" s="24"/>
      <c r="AM3983" s="24"/>
      <c r="AN3983" s="24"/>
      <c r="AO3983" s="24"/>
      <c r="AP3983" s="165" t="str">
        <f t="shared" si="1229"/>
        <v>20254</v>
      </c>
      <c r="AQ3983" s="203" t="str">
        <f t="shared" si="1230"/>
        <v>20254RMB</v>
      </c>
      <c r="AR3983" s="206" t="str">
        <f t="shared" si="1231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3750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09"/>
        <v>Q4</v>
      </c>
      <c r="E3984" s="33" t="str">
        <f t="shared" si="1197"/>
        <v>FY 25/26</v>
      </c>
      <c r="F3984" s="23">
        <v>2025</v>
      </c>
      <c r="G3984" s="23">
        <v>5</v>
      </c>
      <c r="H3984" s="29"/>
      <c r="I3984" s="204" t="str">
        <f t="shared" si="1212"/>
        <v>Q1</v>
      </c>
      <c r="J3984" s="188" t="s">
        <v>3732</v>
      </c>
      <c r="K3984" s="29" t="s">
        <v>3733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1"/>
        <v>1.13</v>
      </c>
      <c r="Z3984" s="196">
        <f t="shared" si="1210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92319.122123893816</v>
      </c>
      <c r="AD3984" s="169">
        <v>9.9299999999999999E-2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4"/>
        <v>21555876.674146902</v>
      </c>
      <c r="AJ3984" s="200">
        <f t="shared" si="1235"/>
        <v>2567460.4292162121</v>
      </c>
      <c r="AK3984" s="201">
        <f t="shared" si="1228"/>
        <v>0.11910721461379961</v>
      </c>
      <c r="AL3984" s="24"/>
      <c r="AM3984" s="24"/>
      <c r="AN3984" s="24"/>
      <c r="AO3984" s="24"/>
      <c r="AP3984" s="165" t="str">
        <f t="shared" si="1229"/>
        <v>20255</v>
      </c>
      <c r="AQ3984" s="203" t="str">
        <f t="shared" si="1230"/>
        <v>20255RMB</v>
      </c>
      <c r="AR3984" s="206" t="str">
        <f t="shared" si="1231"/>
        <v>YAMAHA_Mounter</v>
      </c>
      <c r="AS3984" s="22">
        <f t="shared" si="1206"/>
        <v>2</v>
      </c>
      <c r="AT3984" s="24" t="str">
        <f t="shared" si="1207"/>
        <v>0-3 months</v>
      </c>
      <c r="AU3984" s="22" t="s">
        <v>3750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09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3732</v>
      </c>
      <c r="K3985" s="29" t="s">
        <v>3733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1"/>
        <v>1.13</v>
      </c>
      <c r="Z3985" s="196">
        <f t="shared" si="1210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84387.424778761051</v>
      </c>
      <c r="AD3985" s="169">
        <v>9.9299999999999999E-2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4"/>
        <v>18296867.955752224</v>
      </c>
      <c r="AJ3985" s="200">
        <f t="shared" si="1235"/>
        <v>2173426.9949823013</v>
      </c>
      <c r="AK3985" s="201">
        <f t="shared" si="1228"/>
        <v>0.11878683281960357</v>
      </c>
      <c r="AL3985" s="24"/>
      <c r="AM3985" s="24"/>
      <c r="AN3985" s="24"/>
      <c r="AO3985" s="24"/>
      <c r="AP3985" s="165" t="str">
        <f t="shared" si="1229"/>
        <v>20253</v>
      </c>
      <c r="AQ3985" s="203" t="str">
        <f t="shared" si="1230"/>
        <v>20253RMB</v>
      </c>
      <c r="AR3985" s="206" t="str">
        <f t="shared" si="1231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3750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09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3732</v>
      </c>
      <c r="K3986" s="29" t="s">
        <v>3733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1"/>
        <v>1.13</v>
      </c>
      <c r="Z3986" s="196">
        <f t="shared" si="1210"/>
        <v>680000</v>
      </c>
      <c r="AA3986" s="22">
        <v>1.0669999999999999</v>
      </c>
      <c r="AB3986" s="197">
        <f t="shared" ref="AB3986:AB3994" si="1236">IF(AND(R3986&lt;&gt;"C66",R3986&lt;&gt;""),Z3986/Y3986*AA3986,"")</f>
        <v>642088.49557522126</v>
      </c>
      <c r="AC3986" s="198">
        <f t="shared" si="1200"/>
        <v>63759.387610619473</v>
      </c>
      <c r="AD3986" s="169">
        <v>9.9299999999999999E-2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4"/>
        <v>18296867.955752224</v>
      </c>
      <c r="AJ3986" s="200">
        <f t="shared" si="1235"/>
        <v>2173426.9949823013</v>
      </c>
      <c r="AK3986" s="201">
        <f t="shared" si="1228"/>
        <v>0.11878683281960357</v>
      </c>
      <c r="AL3986" s="24"/>
      <c r="AM3986" s="24"/>
      <c r="AN3986" s="24"/>
      <c r="AO3986" s="24"/>
      <c r="AP3986" s="165" t="str">
        <f t="shared" si="1229"/>
        <v>20253</v>
      </c>
      <c r="AQ3986" s="203" t="str">
        <f t="shared" si="1230"/>
        <v>20253RMB</v>
      </c>
      <c r="AR3986" s="206" t="str">
        <f t="shared" si="1231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3750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09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3732</v>
      </c>
      <c r="K3987" s="29" t="s">
        <v>3733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1"/>
        <v>1.13</v>
      </c>
      <c r="Z3987" s="196">
        <f t="shared" si="1210"/>
        <v>680000</v>
      </c>
      <c r="AA3987" s="22">
        <v>1.0669999999999999</v>
      </c>
      <c r="AB3987" s="197">
        <f t="shared" si="1236"/>
        <v>642088.49557522126</v>
      </c>
      <c r="AC3987" s="198">
        <f t="shared" si="1200"/>
        <v>63759.387610619473</v>
      </c>
      <c r="AD3987" s="169">
        <v>9.9299999999999999E-2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4"/>
        <v>18296867.955752224</v>
      </c>
      <c r="AJ3987" s="200">
        <f t="shared" si="1235"/>
        <v>2173426.9949823013</v>
      </c>
      <c r="AK3987" s="201">
        <f t="shared" si="1228"/>
        <v>0.11878683281960357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3750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09"/>
        <v>Q4</v>
      </c>
      <c r="E3988" s="33" t="str">
        <f t="shared" si="1197"/>
        <v>FY 25/26</v>
      </c>
      <c r="F3988" s="23">
        <v>2025</v>
      </c>
      <c r="G3988" s="23">
        <v>4</v>
      </c>
      <c r="H3988" s="29"/>
      <c r="I3988" s="204" t="str">
        <f t="shared" si="1199"/>
        <v>Q1</v>
      </c>
      <c r="J3988" s="188" t="s">
        <v>3734</v>
      </c>
      <c r="K3988" s="29" t="s">
        <v>3735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1"/>
        <v>1.13</v>
      </c>
      <c r="Z3988" s="196">
        <f t="shared" si="1210"/>
        <v>410000</v>
      </c>
      <c r="AA3988" s="22">
        <v>1.0720000000000001</v>
      </c>
      <c r="AB3988" s="197">
        <f t="shared" si="1236"/>
        <v>388955.75221238949</v>
      </c>
      <c r="AC3988" s="198">
        <f t="shared" si="1200"/>
        <v>46674.690265486737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4"/>
        <v>32703423.380530968</v>
      </c>
      <c r="AJ3988" s="200">
        <f t="shared" si="1235"/>
        <v>3885921.2623008853</v>
      </c>
      <c r="AK3988" s="201">
        <f t="shared" si="1228"/>
        <v>0.118823072957379</v>
      </c>
      <c r="AL3988" s="24"/>
      <c r="AM3988" s="24"/>
      <c r="AN3988" s="24"/>
      <c r="AO3988" s="24"/>
      <c r="AP3988" s="165" t="str">
        <f t="shared" si="1203"/>
        <v>20254</v>
      </c>
      <c r="AQ3988" s="203" t="str">
        <f t="shared" si="1204"/>
        <v>20254RMB</v>
      </c>
      <c r="AR3988" s="206" t="str">
        <f t="shared" si="1205"/>
        <v>YAMAHA_Mounter</v>
      </c>
      <c r="AS3988" s="22">
        <f t="shared" si="1206"/>
        <v>1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09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3736</v>
      </c>
      <c r="K3989" s="29" t="s">
        <v>1446</v>
      </c>
      <c r="L3989" s="24" t="s">
        <v>3737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1"/>
        <v>1.13</v>
      </c>
      <c r="Z3989" s="196">
        <f t="shared" si="1210"/>
        <v>15000</v>
      </c>
      <c r="AA3989" s="22">
        <v>1.0669999999999999</v>
      </c>
      <c r="AB3989" s="197">
        <f t="shared" si="1236"/>
        <v>14163.716814159292</v>
      </c>
      <c r="AC3989" s="198">
        <f t="shared" si="1200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4"/>
        <v>18296867.955752224</v>
      </c>
      <c r="AJ3989" s="200">
        <f t="shared" si="1235"/>
        <v>2173426.9949823013</v>
      </c>
      <c r="AK3989" s="201">
        <f t="shared" si="1228"/>
        <v>0.11878683281960357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09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3738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3739</v>
      </c>
      <c r="V3990" s="22" t="s">
        <v>126</v>
      </c>
      <c r="W3990" s="22" t="s">
        <v>64</v>
      </c>
      <c r="X3990" s="104">
        <v>386000</v>
      </c>
      <c r="Y3990" s="195" t="str">
        <f t="shared" si="1211"/>
        <v>1.13</v>
      </c>
      <c r="Z3990" s="196">
        <f t="shared" si="1210"/>
        <v>386000</v>
      </c>
      <c r="AA3990" s="22">
        <v>1.0669999999999999</v>
      </c>
      <c r="AB3990" s="197">
        <f t="shared" si="1236"/>
        <v>364479.64601769909</v>
      </c>
      <c r="AC3990" s="198">
        <f t="shared" si="1200"/>
        <v>41259.095929203533</v>
      </c>
      <c r="AD3990" s="169">
        <v>0.1132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4"/>
        <v>18296867.955752224</v>
      </c>
      <c r="AJ3990" s="200">
        <f t="shared" si="1235"/>
        <v>2173426.9949823013</v>
      </c>
      <c r="AK3990" s="201">
        <f t="shared" si="1228"/>
        <v>0.11878683281960357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3750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09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3740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1"/>
        <v>1.13</v>
      </c>
      <c r="Z3991" s="196">
        <f t="shared" si="1210"/>
        <v>410000</v>
      </c>
      <c r="AA3991" s="22">
        <v>1.0669999999999999</v>
      </c>
      <c r="AB3991" s="197">
        <f t="shared" si="1236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4"/>
        <v>18296867.955752224</v>
      </c>
      <c r="AJ3991" s="200">
        <f t="shared" si="1235"/>
        <v>2173426.9949823013</v>
      </c>
      <c r="AK3991" s="201">
        <f t="shared" si="1202"/>
        <v>0.11878683281960357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3750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09"/>
        <v>Q4</v>
      </c>
      <c r="E3992" s="33" t="str">
        <f t="shared" ref="E3992:E4053" si="1237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199"/>
        <v>Q1</v>
      </c>
      <c r="J3992" s="188" t="s">
        <v>3741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1"/>
        <v>1.13</v>
      </c>
      <c r="Z3992" s="196">
        <f t="shared" si="1210"/>
        <v>393000</v>
      </c>
      <c r="AA3992" s="22">
        <v>1.0720000000000001</v>
      </c>
      <c r="AB3992" s="197">
        <f t="shared" si="1236"/>
        <v>372828.31858407089</v>
      </c>
      <c r="AC3992" s="198">
        <f t="shared" si="1200"/>
        <v>44739.398230088504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4"/>
        <v>21555876.674146902</v>
      </c>
      <c r="AJ3992" s="200">
        <f t="shared" si="1235"/>
        <v>2567460.4292162121</v>
      </c>
      <c r="AK3992" s="201">
        <f t="shared" si="1202"/>
        <v>0.11910721461379961</v>
      </c>
      <c r="AL3992" s="24"/>
      <c r="AM3992" s="24"/>
      <c r="AN3992" s="24"/>
      <c r="AO3992" s="24"/>
      <c r="AP3992" s="165" t="str">
        <f t="shared" si="1203"/>
        <v>20255</v>
      </c>
      <c r="AQ3992" s="203" t="str">
        <f t="shared" si="1204"/>
        <v>20255RMB</v>
      </c>
      <c r="AR3992" s="206" t="str">
        <f t="shared" si="1205"/>
        <v>YAMAHA_Mounter</v>
      </c>
      <c r="AS3992" s="22">
        <f t="shared" si="1206"/>
        <v>2</v>
      </c>
      <c r="AT3992" s="24" t="str">
        <f t="shared" si="1207"/>
        <v>0-3 months</v>
      </c>
      <c r="AU3992" s="22" t="s">
        <v>3750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09"/>
        <v>Q4</v>
      </c>
      <c r="E3993" s="33" t="str">
        <f t="shared" si="1237"/>
        <v>FY 25/26</v>
      </c>
      <c r="F3993" s="23">
        <v>2025</v>
      </c>
      <c r="G3993" s="23">
        <v>5</v>
      </c>
      <c r="H3993" s="29"/>
      <c r="I3993" s="204" t="str">
        <f t="shared" si="1199"/>
        <v>Q1</v>
      </c>
      <c r="J3993" s="188" t="s">
        <v>3741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1"/>
        <v>1.13</v>
      </c>
      <c r="Z3993" s="196">
        <f t="shared" si="1210"/>
        <v>393000</v>
      </c>
      <c r="AA3993" s="22">
        <v>1.0720000000000001</v>
      </c>
      <c r="AB3993" s="197">
        <f t="shared" si="1236"/>
        <v>372828.31858407089</v>
      </c>
      <c r="AC3993" s="198">
        <f t="shared" si="1200"/>
        <v>44739.398230088504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4"/>
        <v>21555876.674146902</v>
      </c>
      <c r="AJ3993" s="200">
        <f t="shared" si="1235"/>
        <v>2567460.4292162121</v>
      </c>
      <c r="AK3993" s="201">
        <f t="shared" si="1202"/>
        <v>0.11910721461379961</v>
      </c>
      <c r="AL3993" s="24"/>
      <c r="AM3993" s="24"/>
      <c r="AN3993" s="24"/>
      <c r="AO3993" s="24"/>
      <c r="AP3993" s="165" t="str">
        <f t="shared" si="1203"/>
        <v>20255</v>
      </c>
      <c r="AQ3993" s="203" t="str">
        <f t="shared" si="1204"/>
        <v>20255RMB</v>
      </c>
      <c r="AR3993" s="206" t="str">
        <f t="shared" si="1205"/>
        <v>YAMAHA_Mounter</v>
      </c>
      <c r="AS3993" s="22">
        <f t="shared" si="1206"/>
        <v>2</v>
      </c>
      <c r="AT3993" s="24" t="str">
        <f t="shared" si="1207"/>
        <v>0-3 months</v>
      </c>
      <c r="AU3993" s="22" t="s">
        <v>3750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09"/>
        <v>Q4</v>
      </c>
      <c r="E3994" s="33" t="str">
        <f t="shared" si="1237"/>
        <v>FY 25/26</v>
      </c>
      <c r="F3994" s="23">
        <v>2025</v>
      </c>
      <c r="G3994" s="23">
        <v>5</v>
      </c>
      <c r="H3994" s="29"/>
      <c r="I3994" s="204" t="str">
        <f t="shared" si="1199"/>
        <v>Q1</v>
      </c>
      <c r="J3994" s="188" t="s">
        <v>3754</v>
      </c>
      <c r="K3994" s="29" t="s">
        <v>91</v>
      </c>
      <c r="L3994" s="24" t="s">
        <v>3698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1"/>
        <v>1.13</v>
      </c>
      <c r="Z3994" s="196">
        <f t="shared" si="1210"/>
        <v>789386</v>
      </c>
      <c r="AA3994" s="22">
        <v>1.0720000000000001</v>
      </c>
      <c r="AB3994" s="197">
        <f t="shared" si="1236"/>
        <v>748868.84247787623</v>
      </c>
      <c r="AC3994" s="198">
        <f t="shared" si="1200"/>
        <v>89864.261097345137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4"/>
        <v>21555876.674146902</v>
      </c>
      <c r="AJ3994" s="200">
        <f t="shared" si="1235"/>
        <v>2567460.4292162121</v>
      </c>
      <c r="AK3994" s="201">
        <f t="shared" si="1202"/>
        <v>0.11910721461379961</v>
      </c>
      <c r="AL3994" s="24"/>
      <c r="AM3994" s="24"/>
      <c r="AN3994" s="24"/>
      <c r="AO3994" s="24"/>
      <c r="AP3994" s="165" t="str">
        <f t="shared" si="1203"/>
        <v>20255</v>
      </c>
      <c r="AQ3994" s="203" t="str">
        <f t="shared" si="1204"/>
        <v>20255RMB</v>
      </c>
      <c r="AR3994" s="206" t="str">
        <f t="shared" si="1205"/>
        <v>YAMAHA_Mounter</v>
      </c>
      <c r="AS3994" s="22">
        <f t="shared" si="1206"/>
        <v>2</v>
      </c>
      <c r="AT3994" s="24" t="str">
        <f t="shared" si="1207"/>
        <v>0-3 months</v>
      </c>
      <c r="AU3994" s="22" t="s">
        <v>3240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09"/>
        <v>Q4</v>
      </c>
      <c r="E3995" s="33" t="str">
        <f t="shared" si="1237"/>
        <v>FY 25/26</v>
      </c>
      <c r="F3995" s="23">
        <v>2025</v>
      </c>
      <c r="G3995" s="23">
        <v>5</v>
      </c>
      <c r="H3995" s="29"/>
      <c r="I3995" s="204" t="str">
        <f t="shared" si="1199"/>
        <v>Q1</v>
      </c>
      <c r="J3995" s="188" t="s">
        <v>3754</v>
      </c>
      <c r="K3995" s="29" t="s">
        <v>91</v>
      </c>
      <c r="L3995" s="24" t="s">
        <v>3698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6" si="1238">IF(W3995="","",IF(W3995="RMB","1.13", "1"))</f>
        <v>1.13</v>
      </c>
      <c r="Z3995" s="196">
        <f t="shared" ref="Z3995:Z4056" si="1239">IF(X3995="","",X3995*MAX(O3995,N3995))</f>
        <v>789386</v>
      </c>
      <c r="AA3995" s="22">
        <v>1.0720000000000001</v>
      </c>
      <c r="AB3995" s="197">
        <f t="shared" ref="AB3995:AB4001" si="1240">IF(AND(R3995&lt;&gt;"C66",R3995&lt;&gt;""),Z3995/Y3995*AA3995,"")</f>
        <v>748868.84247787623</v>
      </c>
      <c r="AC3995" s="198">
        <f t="shared" ref="AC3995:AC4001" si="1241">IF(R3995&lt;&gt;"",AB3995*AD3995,"")</f>
        <v>89864.261097345137</v>
      </c>
      <c r="AD3995" s="169">
        <v>0.12</v>
      </c>
      <c r="AE3995" s="199">
        <f t="shared" ref="AE3995:AE4001" si="1242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si="1234"/>
        <v>21555876.674146902</v>
      </c>
      <c r="AJ3995" s="200">
        <f t="shared" si="1235"/>
        <v>2567460.4292162121</v>
      </c>
      <c r="AK3995" s="201">
        <f t="shared" ref="AK3995:AK4001" si="1243">IF(AJ3995&gt;0,AJ3995/AI3995,"")</f>
        <v>0.11910721461379961</v>
      </c>
      <c r="AL3995" s="24"/>
      <c r="AM3995" s="24"/>
      <c r="AN3995" s="24"/>
      <c r="AO3995" s="24"/>
      <c r="AP3995" s="165" t="str">
        <f t="shared" si="1203"/>
        <v>20255</v>
      </c>
      <c r="AQ3995" s="203" t="str">
        <f t="shared" si="1204"/>
        <v>20255RMB</v>
      </c>
      <c r="AR3995" s="206" t="str">
        <f t="shared" si="1205"/>
        <v>YAMAHA_Mounter</v>
      </c>
      <c r="AS3995" s="22">
        <f t="shared" si="1206"/>
        <v>2</v>
      </c>
      <c r="AT3995" s="24" t="str">
        <f t="shared" si="1207"/>
        <v>0-3 months</v>
      </c>
      <c r="AU3995" s="22" t="s">
        <v>3240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09"/>
        <v>Q4</v>
      </c>
      <c r="E3996" s="33" t="str">
        <f t="shared" si="1237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3754</v>
      </c>
      <c r="K3996" s="29" t="s">
        <v>91</v>
      </c>
      <c r="L3996" s="24" t="s">
        <v>3698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38"/>
        <v>1.13</v>
      </c>
      <c r="Z3996" s="196">
        <f t="shared" si="1239"/>
        <v>789386</v>
      </c>
      <c r="AA3996" s="22">
        <v>1.0720000000000001</v>
      </c>
      <c r="AB3996" s="197">
        <f t="shared" si="1240"/>
        <v>748868.84247787623</v>
      </c>
      <c r="AC3996" s="198">
        <f t="shared" si="1241"/>
        <v>89864.261097345137</v>
      </c>
      <c r="AD3996" s="169">
        <v>0.12</v>
      </c>
      <c r="AE3996" s="199">
        <f t="shared" si="1242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34"/>
        <v>21555876.674146902</v>
      </c>
      <c r="AJ3996" s="200">
        <f t="shared" si="1235"/>
        <v>2567460.4292162121</v>
      </c>
      <c r="AK3996" s="201">
        <f t="shared" si="1243"/>
        <v>0.11910721461379961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">
        <v>3240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09"/>
        <v>Q4</v>
      </c>
      <c r="E3997" s="33" t="str">
        <f t="shared" si="1237"/>
        <v>FY 25/26</v>
      </c>
      <c r="F3997" s="23">
        <v>2025</v>
      </c>
      <c r="G3997" s="23">
        <v>5</v>
      </c>
      <c r="H3997" s="29"/>
      <c r="I3997" s="204" t="str">
        <f t="shared" si="1199"/>
        <v>Q1</v>
      </c>
      <c r="J3997" s="188" t="s">
        <v>3754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38"/>
        <v>1.13</v>
      </c>
      <c r="Z3997" s="196">
        <f t="shared" si="1239"/>
        <v>495471</v>
      </c>
      <c r="AA3997" s="22">
        <v>1.0720000000000001</v>
      </c>
      <c r="AB3997" s="197">
        <f t="shared" si="1240"/>
        <v>470039.74513274344</v>
      </c>
      <c r="AC3997" s="198">
        <f t="shared" si="1241"/>
        <v>56404.769415929208</v>
      </c>
      <c r="AD3997" s="169">
        <v>0.12</v>
      </c>
      <c r="AE3997" s="199">
        <f t="shared" si="1242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34"/>
        <v>21555876.674146902</v>
      </c>
      <c r="AJ3997" s="200">
        <f t="shared" si="1235"/>
        <v>2567460.4292162121</v>
      </c>
      <c r="AK3997" s="201">
        <f t="shared" si="1243"/>
        <v>0.11910721461379961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09"/>
        <v>Q4</v>
      </c>
      <c r="E3998" s="33" t="str">
        <f t="shared" si="1237"/>
        <v>FY 25/26</v>
      </c>
      <c r="F3998" s="23">
        <v>2025</v>
      </c>
      <c r="G3998" s="23">
        <v>5</v>
      </c>
      <c r="H3998" s="29"/>
      <c r="I3998" s="204" t="str">
        <f t="shared" si="1199"/>
        <v>Q1</v>
      </c>
      <c r="J3998" s="188" t="s">
        <v>3754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38"/>
        <v>1.13</v>
      </c>
      <c r="Z3998" s="196">
        <f t="shared" si="1239"/>
        <v>495471</v>
      </c>
      <c r="AA3998" s="22">
        <v>1.0720000000000001</v>
      </c>
      <c r="AB3998" s="197">
        <f t="shared" si="1240"/>
        <v>470039.74513274344</v>
      </c>
      <c r="AC3998" s="198">
        <f t="shared" si="1241"/>
        <v>56404.769415929208</v>
      </c>
      <c r="AD3998" s="169">
        <v>0.12</v>
      </c>
      <c r="AE3998" s="199">
        <f t="shared" si="1242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34"/>
        <v>21555876.674146902</v>
      </c>
      <c r="AJ3998" s="200">
        <f t="shared" si="1235"/>
        <v>2567460.4292162121</v>
      </c>
      <c r="AK3998" s="201">
        <f t="shared" si="1243"/>
        <v>0.11910721461379961</v>
      </c>
      <c r="AL3998" s="24"/>
      <c r="AM3998" s="24"/>
      <c r="AN3998" s="24"/>
      <c r="AO3998" s="24"/>
      <c r="AP3998" s="165" t="str">
        <f t="shared" ref="AP3998:AP4001" si="1244">IF(F3998="","",F3998&amp;G3998)</f>
        <v>20255</v>
      </c>
      <c r="AQ3998" s="203" t="str">
        <f t="shared" ref="AQ3998:AQ4001" si="1245">IF(W3998="","",F3998&amp;G3998&amp;W3998)</f>
        <v>20255RMB</v>
      </c>
      <c r="AR3998" s="206" t="str">
        <f t="shared" ref="AR3998:AR4001" si="1246">IFERROR(IF(AND(M3998="YAMAHA", R3998="C28"), "YAMAHA_Non_Mounter", IF(AND(M3998="YAMAHA", R3998="C49"), "YAMAHA_Mounter", M3998)),"")</f>
        <v>YAMAHA_Mounter</v>
      </c>
      <c r="AS3998" s="22">
        <f t="shared" ref="AS3998:AS4001" si="1247">IFERROR(IF(OR(G3998="TBA", G3998=""), "", DATEDIF(DATE(B3998, C3998, 1), DATE(F3998, G3998, 1), "M")),"")</f>
        <v>2</v>
      </c>
      <c r="AT3998" s="24" t="str">
        <f t="shared" ref="AT3998:AT4001" si="1248">IF(ISNUMBER(AS3998), IF(AS3998&gt;=0, IF(AS3998&lt;=3, "0-3 months", IF(AS3998&lt;=6, "4-6 months", "&gt; 6 months"))), "")</f>
        <v>0-3 months</v>
      </c>
      <c r="AU3998" s="22" t="s">
        <v>3240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09"/>
        <v>Q4</v>
      </c>
      <c r="E3999" s="33" t="str">
        <f t="shared" si="1237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3755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38"/>
        <v>1.13</v>
      </c>
      <c r="Z3999" s="196">
        <f t="shared" si="1239"/>
        <v>420000</v>
      </c>
      <c r="AA3999" s="22">
        <v>1.0720000000000001</v>
      </c>
      <c r="AB3999" s="197">
        <f t="shared" si="1240"/>
        <v>398442.47787610622</v>
      </c>
      <c r="AC3999" s="198">
        <f t="shared" si="1241"/>
        <v>47813.097345132745</v>
      </c>
      <c r="AD3999" s="169">
        <v>0.12</v>
      </c>
      <c r="AE3999" s="199">
        <f t="shared" si="1242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34"/>
        <v>21555876.674146902</v>
      </c>
      <c r="AJ3999" s="200">
        <f t="shared" si="1235"/>
        <v>2567460.4292162121</v>
      </c>
      <c r="AK3999" s="201">
        <f t="shared" si="1243"/>
        <v>0.11910721461379961</v>
      </c>
      <c r="AL3999" s="24"/>
      <c r="AM3999" s="24"/>
      <c r="AN3999" s="24"/>
      <c r="AO3999" s="24"/>
      <c r="AP3999" s="165" t="str">
        <f t="shared" si="1244"/>
        <v>20255</v>
      </c>
      <c r="AQ3999" s="203" t="str">
        <f t="shared" si="1245"/>
        <v>20255RMB</v>
      </c>
      <c r="AR3999" s="206" t="str">
        <f t="shared" si="1246"/>
        <v>YAMAHA_Non_Mounter</v>
      </c>
      <c r="AS3999" s="22">
        <f t="shared" si="1247"/>
        <v>2</v>
      </c>
      <c r="AT3999" s="24" t="str">
        <f t="shared" si="1248"/>
        <v>0-3 months</v>
      </c>
      <c r="AU3999" s="22" t="s">
        <v>3240</v>
      </c>
    </row>
    <row r="4000" spans="1:47">
      <c r="A4000" s="33" t="str">
        <f t="shared" ref="A4000:A4001" si="1249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09"/>
        <v>Q4</v>
      </c>
      <c r="E4000" s="33" t="str">
        <f t="shared" si="1237"/>
        <v>FY 25/26</v>
      </c>
      <c r="F4000" s="23">
        <v>2025</v>
      </c>
      <c r="G4000" s="23">
        <v>5</v>
      </c>
      <c r="H4000" s="29"/>
      <c r="I4000" s="204" t="str">
        <f t="shared" ref="I4000:I4061" si="1250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3755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38"/>
        <v>1.13</v>
      </c>
      <c r="Z4000" s="196">
        <f t="shared" si="1239"/>
        <v>420000</v>
      </c>
      <c r="AA4000" s="22">
        <v>1.0720000000000001</v>
      </c>
      <c r="AB4000" s="197">
        <f t="shared" si="1240"/>
        <v>398442.47787610622</v>
      </c>
      <c r="AC4000" s="198">
        <f t="shared" si="1241"/>
        <v>47813.097345132745</v>
      </c>
      <c r="AD4000" s="169">
        <v>0.12</v>
      </c>
      <c r="AE4000" s="199">
        <f t="shared" si="1242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34"/>
        <v>21555876.674146902</v>
      </c>
      <c r="AJ4000" s="200">
        <f t="shared" si="1235"/>
        <v>2567460.4292162121</v>
      </c>
      <c r="AK4000" s="201">
        <f t="shared" si="1243"/>
        <v>0.11910721461379961</v>
      </c>
      <c r="AL4000" s="24"/>
      <c r="AM4000" s="24"/>
      <c r="AN4000" s="24"/>
      <c r="AO4000" s="24"/>
      <c r="AP4000" s="165" t="str">
        <f t="shared" si="1244"/>
        <v>20255</v>
      </c>
      <c r="AQ4000" s="203" t="str">
        <f t="shared" si="1245"/>
        <v>20255RMB</v>
      </c>
      <c r="AR4000" s="206" t="str">
        <f t="shared" si="1246"/>
        <v>YAMAHA_Non_Mounter</v>
      </c>
      <c r="AS4000" s="22">
        <f t="shared" si="1247"/>
        <v>2</v>
      </c>
      <c r="AT4000" s="24" t="str">
        <f t="shared" si="1248"/>
        <v>0-3 months</v>
      </c>
      <c r="AU4000" s="22" t="s">
        <v>3240</v>
      </c>
    </row>
    <row r="4001" spans="1:47">
      <c r="A4001" s="33" t="str">
        <f t="shared" si="1249"/>
        <v>FY 24/25</v>
      </c>
      <c r="B4001" s="23">
        <v>2025</v>
      </c>
      <c r="C4001" s="23">
        <v>3</v>
      </c>
      <c r="D4001" s="202" t="str">
        <f t="shared" si="1209"/>
        <v>Q4</v>
      </c>
      <c r="E4001" s="33" t="str">
        <f t="shared" si="1237"/>
        <v>FY 25/26</v>
      </c>
      <c r="F4001" s="23">
        <v>2025</v>
      </c>
      <c r="G4001" s="23">
        <v>5</v>
      </c>
      <c r="H4001" s="29"/>
      <c r="I4001" s="204" t="str">
        <f t="shared" si="1250"/>
        <v>Q1</v>
      </c>
      <c r="J4001" s="188" t="s">
        <v>3755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2" si="1251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38"/>
        <v>1.13</v>
      </c>
      <c r="Z4001" s="196">
        <f t="shared" si="1239"/>
        <v>420000</v>
      </c>
      <c r="AA4001" s="22">
        <v>1.0720000000000001</v>
      </c>
      <c r="AB4001" s="197">
        <f t="shared" si="1240"/>
        <v>398442.47787610622</v>
      </c>
      <c r="AC4001" s="198">
        <f t="shared" si="1241"/>
        <v>47813.097345132745</v>
      </c>
      <c r="AD4001" s="169">
        <v>0.12</v>
      </c>
      <c r="AE4001" s="199">
        <f t="shared" si="1242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34"/>
        <v>21555876.674146902</v>
      </c>
      <c r="AJ4001" s="200">
        <f t="shared" si="1235"/>
        <v>2567460.4292162121</v>
      </c>
      <c r="AK4001" s="201">
        <f t="shared" si="1243"/>
        <v>0.11910721461379961</v>
      </c>
      <c r="AL4001" s="24"/>
      <c r="AM4001" s="24"/>
      <c r="AN4001" s="24"/>
      <c r="AO4001" s="24"/>
      <c r="AP4001" s="165" t="str">
        <f t="shared" si="1244"/>
        <v>20255</v>
      </c>
      <c r="AQ4001" s="203" t="str">
        <f t="shared" si="1245"/>
        <v>20255RMB</v>
      </c>
      <c r="AR4001" s="206" t="str">
        <f t="shared" si="1246"/>
        <v>YAMAHA_Non_Mounter</v>
      </c>
      <c r="AS4001" s="22">
        <f t="shared" si="1247"/>
        <v>2</v>
      </c>
      <c r="AT4001" s="24" t="str">
        <f t="shared" si="1248"/>
        <v>0-3 months</v>
      </c>
      <c r="AU4001" s="22" t="s">
        <v>3240</v>
      </c>
    </row>
    <row r="4002" spans="1:47">
      <c r="A4002" s="246" t="str">
        <f t="shared" ref="A4002:A4063" si="1252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3" si="1253">IF(B4002="","",IF(AND(C4002&gt;=10,C4002&lt;=12),"Q3",IF(AND(C4002&gt;=1,C4002&lt;=3),"Q4",IF(AND(C4002&gt;=7,C4002&lt;=9),"Q2",IF(AND(C4002&gt;=4,C4002&lt;=6),"Q1")))))</f>
        <v>Q1</v>
      </c>
      <c r="E4002" s="33" t="str">
        <f t="shared" si="1237"/>
        <v>FY 25/26</v>
      </c>
      <c r="F4002" s="23">
        <v>2025</v>
      </c>
      <c r="G4002" s="23">
        <v>6</v>
      </c>
      <c r="H4002" s="29"/>
      <c r="I4002" s="204" t="str">
        <f t="shared" si="1250"/>
        <v>Q1</v>
      </c>
      <c r="J4002" s="188" t="s">
        <v>3758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251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238"/>
        <v>1.13</v>
      </c>
      <c r="Z4002" s="196">
        <f t="shared" si="1239"/>
        <v>460000</v>
      </c>
      <c r="AA4002" s="22">
        <v>1.0720000000000001</v>
      </c>
      <c r="AB4002" s="197">
        <f t="shared" ref="AB4002:AB4063" si="1254">IF(AND(R4002&lt;&gt;"C66",R4002&lt;&gt;""),Z4002/Y4002*AA4002,"")</f>
        <v>436389.38053097355</v>
      </c>
      <c r="AC4002" s="198">
        <f t="shared" ref="AC4002:AC4063" si="1255">IF(R4002&lt;&gt;"",AB4002*AD4002,"")</f>
        <v>52366.725663716825</v>
      </c>
      <c r="AD4002" s="169">
        <v>0.12</v>
      </c>
      <c r="AE4002" s="199">
        <f t="shared" ref="AE4002:AE4063" si="1256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si="1234"/>
        <v>19724634.97371681</v>
      </c>
      <c r="AJ4002" s="200">
        <f t="shared" si="1235"/>
        <v>2366956.1968460176</v>
      </c>
      <c r="AK4002" s="201">
        <f t="shared" ref="AK4002:AK4063" si="1257">IF(AJ4002&gt;0,AJ4002/AI4002,"")</f>
        <v>0.12000000000000002</v>
      </c>
      <c r="AL4002" s="24"/>
      <c r="AM4002" s="24"/>
      <c r="AN4002" s="24"/>
      <c r="AO4002" s="24"/>
      <c r="AP4002" s="165" t="str">
        <f t="shared" ref="AP4002:AP4063" si="1258">IF(F4002="","",F4002&amp;G4002)</f>
        <v>20256</v>
      </c>
      <c r="AQ4002" s="203" t="str">
        <f t="shared" ref="AQ4002:AQ4063" si="1259">IF(W4002="","",F4002&amp;G4002&amp;W4002)</f>
        <v>20256RMB</v>
      </c>
      <c r="AR4002" s="206" t="str">
        <f t="shared" ref="AR4002:AR4063" si="1260">IFERROR(IF(AND(M4002="YAMAHA", R4002="C28"), "YAMAHA_Non_Mounter", IF(AND(M4002="YAMAHA", R4002="C49"), "YAMAHA_Mounter", M4002)),"")</f>
        <v>YAMAHA_Mounter</v>
      </c>
      <c r="AS4002" s="22">
        <f t="shared" ref="AS4002:AS4063" si="1261">IFERROR(IF(OR(G4002="TBA", G4002=""), "", DATEDIF(DATE(B4002, C4002, 1), DATE(F4002, G4002, 1), "M")),"")</f>
        <v>2</v>
      </c>
      <c r="AT4002" s="24" t="str">
        <f t="shared" ref="AT4002:AT4063" si="1262">IF(ISNUMBER(AS4002), IF(AS4002&gt;=0, IF(AS4002&lt;=3, "0-3 months", IF(AS4002&lt;=6, "4-6 months", "&gt; 6 months"))), "")</f>
        <v>0-3 months</v>
      </c>
      <c r="AU4002" s="22" t="s">
        <v>3750</v>
      </c>
    </row>
    <row r="4003" spans="1:47">
      <c r="A4003" s="246" t="str">
        <f t="shared" si="1252"/>
        <v>FY 25/26</v>
      </c>
      <c r="B4003" s="23">
        <v>2025</v>
      </c>
      <c r="C4003" s="23">
        <v>4</v>
      </c>
      <c r="D4003" s="202" t="str">
        <f t="shared" si="1253"/>
        <v>Q1</v>
      </c>
      <c r="E4003" s="33" t="str">
        <f t="shared" si="1237"/>
        <v>FY 25/26</v>
      </c>
      <c r="F4003" s="23">
        <v>2025</v>
      </c>
      <c r="G4003" s="23">
        <v>6</v>
      </c>
      <c r="H4003" s="29"/>
      <c r="I4003" s="204" t="str">
        <f t="shared" si="1250"/>
        <v>Q1</v>
      </c>
      <c r="J4003" s="188" t="s">
        <v>3759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251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238"/>
        <v>1.13</v>
      </c>
      <c r="Z4003" s="196">
        <f t="shared" si="1239"/>
        <v>393000</v>
      </c>
      <c r="AA4003" s="22">
        <v>1.0720000000000001</v>
      </c>
      <c r="AB4003" s="197">
        <f t="shared" si="1254"/>
        <v>372828.31858407089</v>
      </c>
      <c r="AC4003" s="198">
        <f t="shared" si="1255"/>
        <v>44739.398230088504</v>
      </c>
      <c r="AD4003" s="169">
        <v>0.12</v>
      </c>
      <c r="AE4003" s="199">
        <f t="shared" si="1256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34"/>
        <v>19724634.97371681</v>
      </c>
      <c r="AJ4003" s="200">
        <f t="shared" si="1235"/>
        <v>2366956.1968460176</v>
      </c>
      <c r="AK4003" s="201">
        <f t="shared" si="1257"/>
        <v>0.12000000000000002</v>
      </c>
      <c r="AL4003" s="24"/>
      <c r="AM4003" s="24"/>
      <c r="AN4003" s="24"/>
      <c r="AO4003" s="24"/>
      <c r="AP4003" s="165" t="str">
        <f t="shared" si="1258"/>
        <v>20256</v>
      </c>
      <c r="AQ4003" s="203" t="str">
        <f t="shared" si="1259"/>
        <v>20256RMB</v>
      </c>
      <c r="AR4003" s="206" t="str">
        <f t="shared" si="1260"/>
        <v>YAMAHA_Mounter</v>
      </c>
      <c r="AS4003" s="22">
        <f t="shared" si="1261"/>
        <v>2</v>
      </c>
      <c r="AT4003" s="24" t="str">
        <f t="shared" si="1262"/>
        <v>0-3 months</v>
      </c>
      <c r="AU4003" s="22" t="s">
        <v>3750</v>
      </c>
    </row>
    <row r="4004" spans="1:47">
      <c r="A4004" s="246" t="str">
        <f t="shared" si="1252"/>
        <v>FY 25/26</v>
      </c>
      <c r="B4004" s="23">
        <v>2025</v>
      </c>
      <c r="C4004" s="23">
        <v>4</v>
      </c>
      <c r="D4004" s="202" t="str">
        <f t="shared" si="1253"/>
        <v>Q1</v>
      </c>
      <c r="E4004" s="33" t="str">
        <f t="shared" si="1237"/>
        <v>FY 25/26</v>
      </c>
      <c r="F4004" s="23">
        <v>2025</v>
      </c>
      <c r="G4004" s="23">
        <v>6</v>
      </c>
      <c r="H4004" s="29"/>
      <c r="I4004" s="204" t="str">
        <f t="shared" si="1250"/>
        <v>Q1</v>
      </c>
      <c r="J4004" s="188" t="s">
        <v>3759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251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238"/>
        <v>1.13</v>
      </c>
      <c r="Z4004" s="196">
        <f t="shared" si="1239"/>
        <v>670000</v>
      </c>
      <c r="AA4004" s="22">
        <v>1.0720000000000001</v>
      </c>
      <c r="AB4004" s="197">
        <f t="shared" si="1254"/>
        <v>635610.61946902669</v>
      </c>
      <c r="AC4004" s="198">
        <f t="shared" si="1255"/>
        <v>76273.274336283197</v>
      </c>
      <c r="AD4004" s="169">
        <v>0.12</v>
      </c>
      <c r="AE4004" s="199">
        <f t="shared" si="1256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34"/>
        <v>19724634.97371681</v>
      </c>
      <c r="AJ4004" s="200">
        <f t="shared" si="1235"/>
        <v>2366956.1968460176</v>
      </c>
      <c r="AK4004" s="201">
        <f t="shared" si="1257"/>
        <v>0.12000000000000002</v>
      </c>
      <c r="AL4004" s="24"/>
      <c r="AM4004" s="24"/>
      <c r="AN4004" s="24"/>
      <c r="AO4004" s="24"/>
      <c r="AP4004" s="165" t="str">
        <f t="shared" si="1258"/>
        <v>20256</v>
      </c>
      <c r="AQ4004" s="203" t="str">
        <f t="shared" si="1259"/>
        <v>20256RMB</v>
      </c>
      <c r="AR4004" s="206" t="str">
        <f t="shared" si="1260"/>
        <v>YAMAHA_Mounter</v>
      </c>
      <c r="AS4004" s="22">
        <f t="shared" si="1261"/>
        <v>2</v>
      </c>
      <c r="AT4004" s="24" t="str">
        <f t="shared" si="1262"/>
        <v>0-3 months</v>
      </c>
      <c r="AU4004" s="22" t="s">
        <v>3750</v>
      </c>
    </row>
    <row r="4005" spans="1:47" ht="39.6">
      <c r="A4005" s="246" t="str">
        <f t="shared" si="1252"/>
        <v/>
      </c>
      <c r="B4005" s="23"/>
      <c r="C4005" s="23"/>
      <c r="D4005" s="202" t="str">
        <f t="shared" si="1253"/>
        <v/>
      </c>
      <c r="E4005" s="33" t="s">
        <v>3172</v>
      </c>
      <c r="F4005" s="23">
        <v>2025</v>
      </c>
      <c r="G4005" s="23">
        <v>3</v>
      </c>
      <c r="H4005" s="29"/>
      <c r="I4005" s="204" t="str">
        <f t="shared" si="1250"/>
        <v>Q4</v>
      </c>
      <c r="J4005" s="188"/>
      <c r="K4005" s="29"/>
      <c r="L4005" s="24" t="s">
        <v>43</v>
      </c>
      <c r="M4005" s="22" t="s">
        <v>43</v>
      </c>
      <c r="N4005" s="22">
        <v>0</v>
      </c>
      <c r="O4005" s="22"/>
      <c r="P4005" s="202" t="str">
        <f t="shared" si="1251"/>
        <v>C66 SERVICE/OTHERS</v>
      </c>
      <c r="Q4005" s="22" t="s">
        <v>45</v>
      </c>
      <c r="R4005" s="22" t="s">
        <v>45</v>
      </c>
      <c r="S4005" s="22" t="s">
        <v>52</v>
      </c>
      <c r="T4005" s="22"/>
      <c r="U4005" s="22"/>
      <c r="V4005" s="22"/>
      <c r="W4005" s="22"/>
      <c r="X4005" s="104"/>
      <c r="Y4005" s="195" t="str">
        <f t="shared" si="1238"/>
        <v/>
      </c>
      <c r="Z4005" s="196" t="str">
        <f t="shared" si="1239"/>
        <v/>
      </c>
      <c r="AA4005" s="22"/>
      <c r="AB4005" s="197">
        <v>5000</v>
      </c>
      <c r="AC4005" s="198">
        <f t="shared" si="1255"/>
        <v>1500</v>
      </c>
      <c r="AD4005" s="162">
        <v>0.3</v>
      </c>
      <c r="AE4005" s="199">
        <f t="shared" si="1256"/>
        <v>0</v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34"/>
        <v>18296867.955752224</v>
      </c>
      <c r="AJ4005" s="200">
        <f t="shared" si="1235"/>
        <v>2173426.9949823013</v>
      </c>
      <c r="AK4005" s="201">
        <f t="shared" si="1257"/>
        <v>0.11878683281960357</v>
      </c>
      <c r="AL4005" s="24"/>
      <c r="AM4005" s="24"/>
      <c r="AN4005" s="24"/>
      <c r="AO4005" s="24"/>
      <c r="AP4005" s="165" t="str">
        <f t="shared" si="1258"/>
        <v>20253</v>
      </c>
      <c r="AQ4005" s="203" t="str">
        <f t="shared" si="1259"/>
        <v/>
      </c>
      <c r="AR4005" s="206" t="str">
        <f t="shared" si="1260"/>
        <v>C66 SERVICE</v>
      </c>
      <c r="AS4005" s="22" t="str">
        <f t="shared" si="1261"/>
        <v/>
      </c>
      <c r="AT4005" s="24" t="str">
        <f t="shared" si="1262"/>
        <v/>
      </c>
      <c r="AU4005" s="22" t="s">
        <v>3240</v>
      </c>
    </row>
    <row r="4006" spans="1:47" ht="39.6">
      <c r="A4006" s="246" t="str">
        <f t="shared" si="1252"/>
        <v/>
      </c>
      <c r="B4006" s="23"/>
      <c r="C4006" s="23"/>
      <c r="D4006" s="202" t="str">
        <f t="shared" si="1253"/>
        <v/>
      </c>
      <c r="E4006" s="33" t="s">
        <v>3172</v>
      </c>
      <c r="F4006" s="23">
        <v>2025</v>
      </c>
      <c r="G4006" s="23">
        <v>3</v>
      </c>
      <c r="H4006" s="29"/>
      <c r="I4006" s="204" t="str">
        <f t="shared" si="1250"/>
        <v>Q4</v>
      </c>
      <c r="J4006" s="188"/>
      <c r="K4006" s="29"/>
      <c r="L4006" s="24" t="s">
        <v>43</v>
      </c>
      <c r="M4006" s="22" t="s">
        <v>43</v>
      </c>
      <c r="N4006" s="22">
        <v>0</v>
      </c>
      <c r="O4006" s="22"/>
      <c r="P4006" s="202" t="str">
        <f t="shared" si="1251"/>
        <v>C66 SERVICE/OTHERS</v>
      </c>
      <c r="Q4006" s="22" t="s">
        <v>45</v>
      </c>
      <c r="R4006" s="22" t="s">
        <v>45</v>
      </c>
      <c r="S4006" s="22" t="s">
        <v>51</v>
      </c>
      <c r="T4006" s="22"/>
      <c r="U4006" s="22"/>
      <c r="V4006" s="22"/>
      <c r="W4006" s="22"/>
      <c r="X4006" s="104"/>
      <c r="Y4006" s="195" t="str">
        <f t="shared" si="1238"/>
        <v/>
      </c>
      <c r="Z4006" s="196" t="str">
        <f t="shared" si="1239"/>
        <v/>
      </c>
      <c r="AA4006" s="22"/>
      <c r="AB4006" s="197">
        <v>225000</v>
      </c>
      <c r="AC4006" s="198">
        <f t="shared" si="1255"/>
        <v>67500</v>
      </c>
      <c r="AD4006" s="162">
        <v>0.3</v>
      </c>
      <c r="AE4006" s="199">
        <f t="shared" si="1256"/>
        <v>0</v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34"/>
        <v>18296867.955752224</v>
      </c>
      <c r="AJ4006" s="200">
        <f t="shared" si="1235"/>
        <v>2173426.9949823013</v>
      </c>
      <c r="AK4006" s="201">
        <f t="shared" si="1257"/>
        <v>0.11878683281960357</v>
      </c>
      <c r="AL4006" s="24"/>
      <c r="AM4006" s="24"/>
      <c r="AN4006" s="24"/>
      <c r="AO4006" s="24"/>
      <c r="AP4006" s="165" t="str">
        <f t="shared" si="1258"/>
        <v>20253</v>
      </c>
      <c r="AQ4006" s="203" t="str">
        <f t="shared" si="1259"/>
        <v/>
      </c>
      <c r="AR4006" s="206" t="str">
        <f t="shared" si="1260"/>
        <v>C66 SERVICE</v>
      </c>
      <c r="AS4006" s="22" t="str">
        <f t="shared" si="1261"/>
        <v/>
      </c>
      <c r="AT4006" s="24" t="str">
        <f t="shared" si="1262"/>
        <v/>
      </c>
      <c r="AU4006" s="22" t="s">
        <v>3240</v>
      </c>
    </row>
    <row r="4007" spans="1:47" ht="39.6">
      <c r="A4007" s="246" t="str">
        <f t="shared" si="1252"/>
        <v/>
      </c>
      <c r="B4007" s="23"/>
      <c r="C4007" s="23"/>
      <c r="D4007" s="202" t="str">
        <f t="shared" si="1253"/>
        <v/>
      </c>
      <c r="E4007" s="33" t="s">
        <v>3172</v>
      </c>
      <c r="F4007" s="23">
        <v>2025</v>
      </c>
      <c r="G4007" s="23">
        <v>3</v>
      </c>
      <c r="H4007" s="29"/>
      <c r="I4007" s="204" t="str">
        <f t="shared" si="1250"/>
        <v>Q4</v>
      </c>
      <c r="J4007" s="188"/>
      <c r="K4007" s="29"/>
      <c r="L4007" s="24" t="s">
        <v>43</v>
      </c>
      <c r="M4007" s="22" t="s">
        <v>43</v>
      </c>
      <c r="N4007" s="22">
        <v>0</v>
      </c>
      <c r="O4007" s="22"/>
      <c r="P4007" s="202" t="str">
        <f t="shared" si="1251"/>
        <v>C66 SERVICE/OTHERS</v>
      </c>
      <c r="Q4007" s="22" t="s">
        <v>45</v>
      </c>
      <c r="R4007" s="22" t="s">
        <v>45</v>
      </c>
      <c r="S4007" s="22" t="s">
        <v>50</v>
      </c>
      <c r="T4007" s="22"/>
      <c r="U4007" s="22"/>
      <c r="V4007" s="22"/>
      <c r="W4007" s="22"/>
      <c r="X4007" s="104"/>
      <c r="Y4007" s="195" t="str">
        <f t="shared" si="1238"/>
        <v/>
      </c>
      <c r="Z4007" s="196" t="str">
        <f t="shared" si="1239"/>
        <v/>
      </c>
      <c r="AA4007" s="22"/>
      <c r="AB4007" s="197">
        <v>380000</v>
      </c>
      <c r="AC4007" s="198">
        <f t="shared" si="1255"/>
        <v>114000</v>
      </c>
      <c r="AD4007" s="226">
        <v>0.3</v>
      </c>
      <c r="AE4007" s="199">
        <f t="shared" si="1256"/>
        <v>0</v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34"/>
        <v>18296867.955752224</v>
      </c>
      <c r="AJ4007" s="200">
        <f t="shared" si="1235"/>
        <v>2173426.9949823013</v>
      </c>
      <c r="AK4007" s="201">
        <f t="shared" si="1257"/>
        <v>0.11878683281960357</v>
      </c>
      <c r="AL4007" s="24"/>
      <c r="AM4007" s="24"/>
      <c r="AN4007" s="24"/>
      <c r="AO4007" s="24"/>
      <c r="AP4007" s="165" t="str">
        <f t="shared" si="1258"/>
        <v>20253</v>
      </c>
      <c r="AQ4007" s="203" t="str">
        <f t="shared" si="1259"/>
        <v/>
      </c>
      <c r="AR4007" s="206" t="str">
        <f t="shared" si="1260"/>
        <v>C66 SERVICE</v>
      </c>
      <c r="AS4007" s="22" t="str">
        <f t="shared" si="1261"/>
        <v/>
      </c>
      <c r="AT4007" s="24" t="str">
        <f t="shared" si="1262"/>
        <v/>
      </c>
      <c r="AU4007" s="22" t="s">
        <v>3240</v>
      </c>
    </row>
    <row r="4008" spans="1:47" ht="39.6">
      <c r="A4008" s="246" t="str">
        <f t="shared" si="1252"/>
        <v/>
      </c>
      <c r="B4008" s="23"/>
      <c r="C4008" s="23"/>
      <c r="D4008" s="202" t="str">
        <f t="shared" si="1253"/>
        <v/>
      </c>
      <c r="E4008" s="33" t="s">
        <v>3172</v>
      </c>
      <c r="F4008" s="23">
        <v>2025</v>
      </c>
      <c r="G4008" s="23">
        <v>3</v>
      </c>
      <c r="H4008" s="29"/>
      <c r="I4008" s="204" t="str">
        <f t="shared" si="1250"/>
        <v>Q4</v>
      </c>
      <c r="J4008" s="188"/>
      <c r="K4008" s="29"/>
      <c r="L4008" s="24" t="s">
        <v>43</v>
      </c>
      <c r="M4008" s="22" t="s">
        <v>43</v>
      </c>
      <c r="N4008" s="22">
        <v>0</v>
      </c>
      <c r="O4008" s="22"/>
      <c r="P4008" s="202" t="str">
        <f t="shared" si="1251"/>
        <v>C66 SERVICE/OTHERS</v>
      </c>
      <c r="Q4008" s="22" t="s">
        <v>45</v>
      </c>
      <c r="R4008" s="22" t="s">
        <v>45</v>
      </c>
      <c r="S4008" s="22" t="s">
        <v>49</v>
      </c>
      <c r="T4008" s="22"/>
      <c r="U4008" s="22"/>
      <c r="V4008" s="22"/>
      <c r="W4008" s="22"/>
      <c r="X4008" s="104"/>
      <c r="Y4008" s="195" t="str">
        <f t="shared" si="1238"/>
        <v/>
      </c>
      <c r="Z4008" s="196" t="str">
        <f t="shared" si="1239"/>
        <v/>
      </c>
      <c r="AA4008" s="22"/>
      <c r="AB4008" s="197">
        <v>398000</v>
      </c>
      <c r="AC4008" s="198">
        <f t="shared" si="1255"/>
        <v>119400</v>
      </c>
      <c r="AD4008" s="162">
        <v>0.3</v>
      </c>
      <c r="AE4008" s="199">
        <f t="shared" si="1256"/>
        <v>0</v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34"/>
        <v>18296867.955752224</v>
      </c>
      <c r="AJ4008" s="200">
        <f t="shared" si="1235"/>
        <v>2173426.9949823013</v>
      </c>
      <c r="AK4008" s="201">
        <f t="shared" si="1257"/>
        <v>0.11878683281960357</v>
      </c>
      <c r="AL4008" s="24"/>
      <c r="AM4008" s="24"/>
      <c r="AN4008" s="24"/>
      <c r="AO4008" s="24"/>
      <c r="AP4008" s="165" t="str">
        <f t="shared" si="1258"/>
        <v>20253</v>
      </c>
      <c r="AQ4008" s="203" t="str">
        <f t="shared" si="1259"/>
        <v/>
      </c>
      <c r="AR4008" s="206" t="str">
        <f t="shared" si="1260"/>
        <v>C66 SERVICE</v>
      </c>
      <c r="AS4008" s="22" t="str">
        <f t="shared" si="1261"/>
        <v/>
      </c>
      <c r="AT4008" s="24" t="str">
        <f t="shared" si="1262"/>
        <v/>
      </c>
      <c r="AU4008" s="22" t="s">
        <v>3240</v>
      </c>
    </row>
    <row r="4009" spans="1:47">
      <c r="A4009" s="246" t="str">
        <f t="shared" si="1252"/>
        <v>FY 25/26</v>
      </c>
      <c r="B4009" s="23">
        <v>2025</v>
      </c>
      <c r="C4009" s="23">
        <v>4</v>
      </c>
      <c r="D4009" s="202" t="str">
        <f t="shared" si="1253"/>
        <v>Q1</v>
      </c>
      <c r="E4009" s="33" t="str">
        <f t="shared" si="1237"/>
        <v>FY 25/26</v>
      </c>
      <c r="F4009" s="23">
        <v>2025</v>
      </c>
      <c r="G4009" s="23">
        <v>6</v>
      </c>
      <c r="H4009" s="29"/>
      <c r="I4009" s="204" t="str">
        <f t="shared" si="1250"/>
        <v>Q1</v>
      </c>
      <c r="J4009" s="188" t="s">
        <v>3760</v>
      </c>
      <c r="K4009" s="29" t="s">
        <v>3761</v>
      </c>
      <c r="L4009" s="24" t="s">
        <v>92</v>
      </c>
      <c r="M4009" s="13" t="s">
        <v>60</v>
      </c>
      <c r="N4009" s="22">
        <v>1</v>
      </c>
      <c r="O4009" s="22"/>
      <c r="P4009" s="202" t="str">
        <f t="shared" si="1251"/>
        <v>MAIN UNIT</v>
      </c>
      <c r="Q4009" s="22" t="s">
        <v>61</v>
      </c>
      <c r="R4009" s="22" t="s">
        <v>62</v>
      </c>
      <c r="S4009" s="22" t="s">
        <v>51</v>
      </c>
      <c r="T4009" s="22" t="s">
        <v>3559</v>
      </c>
      <c r="U4009" s="22" t="s">
        <v>149</v>
      </c>
      <c r="V4009" s="22" t="s">
        <v>134</v>
      </c>
      <c r="W4009" s="22" t="s">
        <v>64</v>
      </c>
      <c r="X4009" s="104">
        <v>750000</v>
      </c>
      <c r="Y4009" s="195" t="str">
        <f t="shared" si="1238"/>
        <v>1.13</v>
      </c>
      <c r="Z4009" s="196">
        <f t="shared" si="1239"/>
        <v>750000</v>
      </c>
      <c r="AA4009" s="22">
        <v>1.0720000000000001</v>
      </c>
      <c r="AB4009" s="197">
        <f t="shared" si="1254"/>
        <v>711504.42477876123</v>
      </c>
      <c r="AC4009" s="198">
        <f t="shared" si="1255"/>
        <v>85380.530973451343</v>
      </c>
      <c r="AD4009" s="169">
        <v>0.12</v>
      </c>
      <c r="AE4009" s="199">
        <f t="shared" si="1256"/>
        <v>0</v>
      </c>
      <c r="AF4009" s="199" t="str">
        <f>IF(AND(COUNTIFS($J$18:J4009,J4009)=1,AE4009=1),1,"")</f>
        <v/>
      </c>
      <c r="AG4009" s="199">
        <f>IF(C4009="","",IF(AND(COUNTIFS($J$18:J4009,J4009)=1,C4009&lt;&gt;""),1,""))</f>
        <v>1</v>
      </c>
      <c r="AH4009" s="199">
        <f>IF(G4009="","",IF(AND(COUNTIFS($J$18:J4009,J4009)=1,G4009&lt;&gt;""),1,""))</f>
        <v>1</v>
      </c>
      <c r="AI4009" s="200">
        <f t="shared" si="1234"/>
        <v>19724634.97371681</v>
      </c>
      <c r="AJ4009" s="200">
        <f t="shared" si="1235"/>
        <v>2366956.1968460176</v>
      </c>
      <c r="AK4009" s="201">
        <f t="shared" si="1257"/>
        <v>0.12000000000000002</v>
      </c>
      <c r="AL4009" s="24"/>
      <c r="AM4009" s="24"/>
      <c r="AN4009" s="24"/>
      <c r="AO4009" s="24"/>
      <c r="AP4009" s="165" t="str">
        <f t="shared" si="1258"/>
        <v>20256</v>
      </c>
      <c r="AQ4009" s="203" t="str">
        <f t="shared" si="1259"/>
        <v>20256RMB</v>
      </c>
      <c r="AR4009" s="206" t="str">
        <f t="shared" si="1260"/>
        <v>YAMAHA_Mounter</v>
      </c>
      <c r="AS4009" s="22">
        <f t="shared" si="1261"/>
        <v>2</v>
      </c>
      <c r="AT4009" s="24" t="str">
        <f t="shared" si="1262"/>
        <v>0-3 months</v>
      </c>
      <c r="AU4009" s="22" t="s">
        <v>3240</v>
      </c>
    </row>
    <row r="4010" spans="1:47">
      <c r="A4010" s="246" t="str">
        <f t="shared" si="1252"/>
        <v>FY 25/26</v>
      </c>
      <c r="B4010" s="23">
        <v>2025</v>
      </c>
      <c r="C4010" s="23">
        <v>4</v>
      </c>
      <c r="D4010" s="202" t="str">
        <f t="shared" si="1253"/>
        <v>Q1</v>
      </c>
      <c r="E4010" s="33" t="str">
        <f t="shared" si="1237"/>
        <v>FY 25/26</v>
      </c>
      <c r="F4010" s="23">
        <v>2025</v>
      </c>
      <c r="G4010" s="23">
        <v>6</v>
      </c>
      <c r="H4010" s="29"/>
      <c r="I4010" s="204" t="str">
        <f t="shared" si="1250"/>
        <v>Q1</v>
      </c>
      <c r="J4010" s="188" t="s">
        <v>3760</v>
      </c>
      <c r="K4010" s="29" t="s">
        <v>3761</v>
      </c>
      <c r="L4010" s="24" t="s">
        <v>67</v>
      </c>
      <c r="M4010" s="13" t="s">
        <v>60</v>
      </c>
      <c r="N4010" s="22">
        <v>1</v>
      </c>
      <c r="O4010" s="22"/>
      <c r="P4010" s="202" t="str">
        <f t="shared" si="1251"/>
        <v>MAIN UNIT</v>
      </c>
      <c r="Q4010" s="22" t="s">
        <v>61</v>
      </c>
      <c r="R4010" s="22" t="s">
        <v>62</v>
      </c>
      <c r="S4010" s="22" t="s">
        <v>51</v>
      </c>
      <c r="T4010" s="22" t="s">
        <v>3559</v>
      </c>
      <c r="U4010" s="22" t="s">
        <v>149</v>
      </c>
      <c r="V4010" s="22" t="s">
        <v>134</v>
      </c>
      <c r="W4010" s="22" t="s">
        <v>64</v>
      </c>
      <c r="X4010" s="104">
        <v>510000</v>
      </c>
      <c r="Y4010" s="195" t="str">
        <f t="shared" si="1238"/>
        <v>1.13</v>
      </c>
      <c r="Z4010" s="196">
        <f t="shared" si="1239"/>
        <v>510000</v>
      </c>
      <c r="AA4010" s="22">
        <v>1.0720000000000001</v>
      </c>
      <c r="AB4010" s="197">
        <f t="shared" si="1254"/>
        <v>483823.00884955755</v>
      </c>
      <c r="AC4010" s="198">
        <f t="shared" si="1255"/>
        <v>58058.761061946905</v>
      </c>
      <c r="AD4010" s="169">
        <v>0.12</v>
      </c>
      <c r="AE4010" s="199">
        <f t="shared" si="1256"/>
        <v>0</v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34"/>
        <v>19724634.97371681</v>
      </c>
      <c r="AJ4010" s="200">
        <f t="shared" si="1235"/>
        <v>2366956.1968460176</v>
      </c>
      <c r="AK4010" s="201">
        <f t="shared" si="1257"/>
        <v>0.12000000000000002</v>
      </c>
      <c r="AL4010" s="24"/>
      <c r="AM4010" s="24"/>
      <c r="AN4010" s="24"/>
      <c r="AO4010" s="24"/>
      <c r="AP4010" s="165" t="str">
        <f t="shared" si="1258"/>
        <v>20256</v>
      </c>
      <c r="AQ4010" s="203" t="str">
        <f t="shared" si="1259"/>
        <v>20256RMB</v>
      </c>
      <c r="AR4010" s="206" t="str">
        <f t="shared" si="1260"/>
        <v>YAMAHA_Mounter</v>
      </c>
      <c r="AS4010" s="22">
        <f t="shared" si="1261"/>
        <v>2</v>
      </c>
      <c r="AT4010" s="24" t="str">
        <f t="shared" si="1262"/>
        <v>0-3 months</v>
      </c>
      <c r="AU4010" s="22" t="s">
        <v>3240</v>
      </c>
    </row>
    <row r="4011" spans="1:47">
      <c r="A4011" s="246" t="str">
        <f t="shared" si="1252"/>
        <v>FY 25/26</v>
      </c>
      <c r="B4011" s="23">
        <v>2025</v>
      </c>
      <c r="C4011" s="23">
        <v>4</v>
      </c>
      <c r="D4011" s="202" t="str">
        <f t="shared" si="1253"/>
        <v>Q1</v>
      </c>
      <c r="E4011" s="33" t="str">
        <f t="shared" si="1237"/>
        <v>FY 25/26</v>
      </c>
      <c r="F4011" s="23">
        <v>2025</v>
      </c>
      <c r="G4011" s="23">
        <v>6</v>
      </c>
      <c r="H4011" s="29"/>
      <c r="I4011" s="204" t="str">
        <f t="shared" si="1250"/>
        <v>Q1</v>
      </c>
      <c r="J4011" s="188" t="s">
        <v>3760</v>
      </c>
      <c r="K4011" s="29" t="s">
        <v>3761</v>
      </c>
      <c r="L4011" s="24" t="s">
        <v>67</v>
      </c>
      <c r="M4011" s="13" t="s">
        <v>60</v>
      </c>
      <c r="N4011" s="22">
        <v>1</v>
      </c>
      <c r="O4011" s="22"/>
      <c r="P4011" s="202" t="str">
        <f t="shared" si="1251"/>
        <v>MAIN UNIT</v>
      </c>
      <c r="Q4011" s="22" t="s">
        <v>61</v>
      </c>
      <c r="R4011" s="22" t="s">
        <v>62</v>
      </c>
      <c r="S4011" s="22" t="s">
        <v>51</v>
      </c>
      <c r="T4011" s="22" t="s">
        <v>3559</v>
      </c>
      <c r="U4011" s="22" t="s">
        <v>149</v>
      </c>
      <c r="V4011" s="22" t="s">
        <v>134</v>
      </c>
      <c r="W4011" s="22" t="s">
        <v>64</v>
      </c>
      <c r="X4011" s="104">
        <v>510000</v>
      </c>
      <c r="Y4011" s="195" t="str">
        <f t="shared" si="1238"/>
        <v>1.13</v>
      </c>
      <c r="Z4011" s="196">
        <f t="shared" si="1239"/>
        <v>510000</v>
      </c>
      <c r="AA4011" s="22">
        <v>1.0720000000000001</v>
      </c>
      <c r="AB4011" s="197">
        <f t="shared" si="1254"/>
        <v>483823.00884955755</v>
      </c>
      <c r="AC4011" s="198">
        <f t="shared" si="1255"/>
        <v>58058.761061946905</v>
      </c>
      <c r="AD4011" s="169">
        <v>0.12</v>
      </c>
      <c r="AE4011" s="199">
        <f t="shared" si="1256"/>
        <v>0</v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34"/>
        <v>19724634.97371681</v>
      </c>
      <c r="AJ4011" s="200">
        <f t="shared" si="1235"/>
        <v>2366956.1968460176</v>
      </c>
      <c r="AK4011" s="201">
        <f t="shared" si="1257"/>
        <v>0.12000000000000002</v>
      </c>
      <c r="AL4011" s="24"/>
      <c r="AM4011" s="24"/>
      <c r="AN4011" s="24"/>
      <c r="AO4011" s="24"/>
      <c r="AP4011" s="165" t="str">
        <f t="shared" si="1258"/>
        <v>20256</v>
      </c>
      <c r="AQ4011" s="203" t="str">
        <f t="shared" si="1259"/>
        <v>20256RMB</v>
      </c>
      <c r="AR4011" s="206" t="str">
        <f t="shared" si="1260"/>
        <v>YAMAHA_Mounter</v>
      </c>
      <c r="AS4011" s="22">
        <f t="shared" si="1261"/>
        <v>2</v>
      </c>
      <c r="AT4011" s="24" t="str">
        <f t="shared" si="1262"/>
        <v>0-3 months</v>
      </c>
      <c r="AU4011" s="22" t="s">
        <v>3240</v>
      </c>
    </row>
    <row r="4012" spans="1:47">
      <c r="A4012" s="246" t="str">
        <f t="shared" si="1252"/>
        <v>FY 25/26</v>
      </c>
      <c r="B4012" s="23">
        <v>2025</v>
      </c>
      <c r="C4012" s="23">
        <v>4</v>
      </c>
      <c r="D4012" s="202" t="str">
        <f t="shared" si="1253"/>
        <v>Q1</v>
      </c>
      <c r="E4012" s="33" t="str">
        <f t="shared" si="1237"/>
        <v>FY 25/26</v>
      </c>
      <c r="F4012" s="23">
        <v>2025</v>
      </c>
      <c r="G4012" s="23">
        <v>6</v>
      </c>
      <c r="H4012" s="29"/>
      <c r="I4012" s="204" t="str">
        <f t="shared" si="1250"/>
        <v>Q1</v>
      </c>
      <c r="J4012" s="188" t="s">
        <v>3762</v>
      </c>
      <c r="K4012" s="29" t="s">
        <v>3764</v>
      </c>
      <c r="L4012" s="24" t="s">
        <v>67</v>
      </c>
      <c r="M4012" s="13" t="s">
        <v>60</v>
      </c>
      <c r="N4012" s="22">
        <v>1</v>
      </c>
      <c r="O4012" s="22"/>
      <c r="P4012" s="202" t="str">
        <f t="shared" si="1251"/>
        <v>MAIN UNIT</v>
      </c>
      <c r="Q4012" s="22" t="s">
        <v>61</v>
      </c>
      <c r="R4012" s="22" t="s">
        <v>62</v>
      </c>
      <c r="S4012" s="22" t="s">
        <v>51</v>
      </c>
      <c r="T4012" s="22" t="s">
        <v>349</v>
      </c>
      <c r="U4012" s="22" t="s">
        <v>149</v>
      </c>
      <c r="V4012" s="22" t="s">
        <v>954</v>
      </c>
      <c r="W4012" s="22" t="s">
        <v>64</v>
      </c>
      <c r="X4012" s="104">
        <v>540000</v>
      </c>
      <c r="Y4012" s="195" t="str">
        <f t="shared" si="1238"/>
        <v>1.13</v>
      </c>
      <c r="Z4012" s="196">
        <f t="shared" si="1239"/>
        <v>540000</v>
      </c>
      <c r="AA4012" s="22">
        <v>1.0720000000000001</v>
      </c>
      <c r="AB4012" s="197">
        <f t="shared" si="1254"/>
        <v>512283.18584070809</v>
      </c>
      <c r="AC4012" s="198">
        <f t="shared" si="1255"/>
        <v>61473.982300884971</v>
      </c>
      <c r="AD4012" s="169">
        <v>0.12</v>
      </c>
      <c r="AE4012" s="199">
        <f t="shared" si="1256"/>
        <v>0</v>
      </c>
      <c r="AF4012" s="199" t="str">
        <f>IF(AND(COUNTIFS($J$18:J4012,J4012)=1,AE4012=1),1,"")</f>
        <v/>
      </c>
      <c r="AG4012" s="199">
        <f>IF(C4012="","",IF(AND(COUNTIFS($J$18:J4012,J4012)=1,C4012&lt;&gt;""),1,""))</f>
        <v>1</v>
      </c>
      <c r="AH4012" s="199">
        <f>IF(G4012="","",IF(AND(COUNTIFS($J$18:J4012,J4012)=1,G4012&lt;&gt;""),1,""))</f>
        <v>1</v>
      </c>
      <c r="AI4012" s="200">
        <f t="shared" si="1234"/>
        <v>19724634.97371681</v>
      </c>
      <c r="AJ4012" s="200">
        <f t="shared" si="1235"/>
        <v>2366956.1968460176</v>
      </c>
      <c r="AK4012" s="201">
        <f t="shared" si="1257"/>
        <v>0.12000000000000002</v>
      </c>
      <c r="AL4012" s="24"/>
      <c r="AM4012" s="24"/>
      <c r="AN4012" s="24"/>
      <c r="AO4012" s="24"/>
      <c r="AP4012" s="165" t="str">
        <f t="shared" si="1258"/>
        <v>20256</v>
      </c>
      <c r="AQ4012" s="203" t="str">
        <f t="shared" si="1259"/>
        <v>20256RMB</v>
      </c>
      <c r="AR4012" s="206" t="str">
        <f t="shared" si="1260"/>
        <v>YAMAHA_Mounter</v>
      </c>
      <c r="AS4012" s="22">
        <f t="shared" si="1261"/>
        <v>2</v>
      </c>
      <c r="AT4012" s="24" t="str">
        <f t="shared" si="1262"/>
        <v>0-3 months</v>
      </c>
      <c r="AU4012" s="22" t="s">
        <v>3240</v>
      </c>
    </row>
    <row r="4013" spans="1:47">
      <c r="A4013" s="246" t="str">
        <f t="shared" si="1252"/>
        <v>FY 25/26</v>
      </c>
      <c r="B4013" s="23">
        <v>2025</v>
      </c>
      <c r="C4013" s="23">
        <v>4</v>
      </c>
      <c r="D4013" s="202" t="str">
        <f t="shared" si="1253"/>
        <v>Q1</v>
      </c>
      <c r="E4013" s="33" t="str">
        <f t="shared" si="1237"/>
        <v>FY 25/26</v>
      </c>
      <c r="F4013" s="23">
        <v>2025</v>
      </c>
      <c r="G4013" s="23">
        <v>6</v>
      </c>
      <c r="H4013" s="29"/>
      <c r="I4013" s="204" t="str">
        <f t="shared" si="1250"/>
        <v>Q1</v>
      </c>
      <c r="J4013" s="188" t="s">
        <v>3763</v>
      </c>
      <c r="K4013" s="29" t="s">
        <v>2551</v>
      </c>
      <c r="L4013" s="24" t="s">
        <v>92</v>
      </c>
      <c r="M4013" s="13" t="s">
        <v>60</v>
      </c>
      <c r="N4013" s="22">
        <v>1</v>
      </c>
      <c r="O4013" s="22"/>
      <c r="P4013" s="202" t="str">
        <f t="shared" si="1251"/>
        <v>MAIN UNIT</v>
      </c>
      <c r="Q4013" s="22" t="s">
        <v>61</v>
      </c>
      <c r="R4013" s="22" t="s">
        <v>62</v>
      </c>
      <c r="S4013" s="22" t="s">
        <v>51</v>
      </c>
      <c r="T4013" s="22" t="s">
        <v>2552</v>
      </c>
      <c r="U4013" s="22" t="s">
        <v>149</v>
      </c>
      <c r="V4013" s="22" t="s">
        <v>134</v>
      </c>
      <c r="W4013" s="22" t="s">
        <v>64</v>
      </c>
      <c r="X4013" s="104">
        <v>800000</v>
      </c>
      <c r="Y4013" s="195" t="str">
        <f t="shared" si="1238"/>
        <v>1.13</v>
      </c>
      <c r="Z4013" s="196">
        <f t="shared" si="1239"/>
        <v>800000</v>
      </c>
      <c r="AA4013" s="22">
        <v>1.0720000000000001</v>
      </c>
      <c r="AB4013" s="197">
        <f t="shared" si="1254"/>
        <v>758938.05309734528</v>
      </c>
      <c r="AC4013" s="198">
        <f t="shared" si="1255"/>
        <v>91072.566371681431</v>
      </c>
      <c r="AD4013" s="169">
        <v>0.12</v>
      </c>
      <c r="AE4013" s="199">
        <f t="shared" si="1256"/>
        <v>0</v>
      </c>
      <c r="AF4013" s="199" t="str">
        <f>IF(AND(COUNTIFS($J$18:J4013,J4013)=1,AE4013=1),1,"")</f>
        <v/>
      </c>
      <c r="AG4013" s="199">
        <f>IF(C4013="","",IF(AND(COUNTIFS($J$18:J4013,J4013)=1,C4013&lt;&gt;""),1,""))</f>
        <v>1</v>
      </c>
      <c r="AH4013" s="199">
        <f>IF(G4013="","",IF(AND(COUNTIFS($J$18:J4013,J4013)=1,G4013&lt;&gt;""),1,""))</f>
        <v>1</v>
      </c>
      <c r="AI4013" s="200">
        <f t="shared" si="1234"/>
        <v>19724634.97371681</v>
      </c>
      <c r="AJ4013" s="200">
        <f t="shared" si="1235"/>
        <v>2366956.1968460176</v>
      </c>
      <c r="AK4013" s="201">
        <f t="shared" si="1257"/>
        <v>0.12000000000000002</v>
      </c>
      <c r="AL4013" s="24"/>
      <c r="AM4013" s="24"/>
      <c r="AN4013" s="24"/>
      <c r="AO4013" s="24"/>
      <c r="AP4013" s="165" t="str">
        <f t="shared" si="1258"/>
        <v>20256</v>
      </c>
      <c r="AQ4013" s="203" t="str">
        <f t="shared" si="1259"/>
        <v>20256RMB</v>
      </c>
      <c r="AR4013" s="206" t="str">
        <f t="shared" si="1260"/>
        <v>YAMAHA_Mounter</v>
      </c>
      <c r="AS4013" s="22">
        <f t="shared" si="1261"/>
        <v>2</v>
      </c>
      <c r="AT4013" s="24" t="str">
        <f t="shared" si="1262"/>
        <v>0-3 months</v>
      </c>
      <c r="AU4013" s="22" t="s">
        <v>3240</v>
      </c>
    </row>
    <row r="4014" spans="1:47">
      <c r="A4014" s="246" t="str">
        <f t="shared" si="1252"/>
        <v>FY 25/26</v>
      </c>
      <c r="B4014" s="23">
        <v>2025</v>
      </c>
      <c r="C4014" s="23">
        <v>4</v>
      </c>
      <c r="D4014" s="202" t="str">
        <f t="shared" si="1253"/>
        <v>Q1</v>
      </c>
      <c r="E4014" s="33" t="str">
        <f t="shared" si="1237"/>
        <v>FY 25/26</v>
      </c>
      <c r="F4014" s="23">
        <v>2025</v>
      </c>
      <c r="G4014" s="23">
        <v>6</v>
      </c>
      <c r="H4014" s="29"/>
      <c r="I4014" s="204" t="str">
        <f t="shared" si="1250"/>
        <v>Q1</v>
      </c>
      <c r="J4014" s="188" t="s">
        <v>3763</v>
      </c>
      <c r="K4014" s="29" t="s">
        <v>2551</v>
      </c>
      <c r="L4014" s="24" t="s">
        <v>67</v>
      </c>
      <c r="M4014" s="13" t="s">
        <v>60</v>
      </c>
      <c r="N4014" s="22">
        <v>1</v>
      </c>
      <c r="O4014" s="22"/>
      <c r="P4014" s="202" t="str">
        <f t="shared" si="1251"/>
        <v>MAIN UNIT</v>
      </c>
      <c r="Q4014" s="22" t="s">
        <v>61</v>
      </c>
      <c r="R4014" s="22" t="s">
        <v>62</v>
      </c>
      <c r="S4014" s="22" t="s">
        <v>51</v>
      </c>
      <c r="T4014" s="22" t="s">
        <v>2552</v>
      </c>
      <c r="U4014" s="22" t="s">
        <v>149</v>
      </c>
      <c r="V4014" s="22" t="s">
        <v>134</v>
      </c>
      <c r="W4014" s="22" t="s">
        <v>64</v>
      </c>
      <c r="X4014" s="104">
        <v>620000</v>
      </c>
      <c r="Y4014" s="195" t="str">
        <f t="shared" si="1238"/>
        <v>1.13</v>
      </c>
      <c r="Z4014" s="196">
        <f t="shared" si="1239"/>
        <v>620000</v>
      </c>
      <c r="AA4014" s="22">
        <v>1.0720000000000001</v>
      </c>
      <c r="AB4014" s="197">
        <f t="shared" si="1254"/>
        <v>588176.99115044263</v>
      </c>
      <c r="AC4014" s="198">
        <f t="shared" si="1255"/>
        <v>70581.238938053109</v>
      </c>
      <c r="AD4014" s="169">
        <v>0.12</v>
      </c>
      <c r="AE4014" s="199">
        <f t="shared" si="1256"/>
        <v>0</v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34"/>
        <v>19724634.97371681</v>
      </c>
      <c r="AJ4014" s="200">
        <f t="shared" si="1235"/>
        <v>2366956.1968460176</v>
      </c>
      <c r="AK4014" s="201">
        <f t="shared" si="1257"/>
        <v>0.12000000000000002</v>
      </c>
      <c r="AL4014" s="24"/>
      <c r="AM4014" s="24"/>
      <c r="AN4014" s="24"/>
      <c r="AO4014" s="24"/>
      <c r="AP4014" s="165" t="str">
        <f t="shared" si="1258"/>
        <v>20256</v>
      </c>
      <c r="AQ4014" s="203" t="str">
        <f t="shared" si="1259"/>
        <v>20256RMB</v>
      </c>
      <c r="AR4014" s="206" t="str">
        <f t="shared" si="1260"/>
        <v>YAMAHA_Mounter</v>
      </c>
      <c r="AS4014" s="22">
        <f t="shared" si="1261"/>
        <v>2</v>
      </c>
      <c r="AT4014" s="24" t="str">
        <f t="shared" si="1262"/>
        <v>0-3 months</v>
      </c>
      <c r="AU4014" s="22" t="s">
        <v>3240</v>
      </c>
    </row>
    <row r="4015" spans="1:47">
      <c r="A4015" s="246" t="str">
        <f t="shared" si="1252"/>
        <v>FY 25/26</v>
      </c>
      <c r="B4015" s="23">
        <v>2025</v>
      </c>
      <c r="C4015" s="23">
        <v>4</v>
      </c>
      <c r="D4015" s="202" t="str">
        <f t="shared" si="1253"/>
        <v>Q1</v>
      </c>
      <c r="E4015" s="33" t="str">
        <f t="shared" si="1237"/>
        <v>FY 25/26</v>
      </c>
      <c r="F4015" s="23">
        <v>2025</v>
      </c>
      <c r="G4015" s="23">
        <v>6</v>
      </c>
      <c r="H4015" s="29"/>
      <c r="I4015" s="204" t="str">
        <f t="shared" si="1250"/>
        <v>Q1</v>
      </c>
      <c r="J4015" s="188" t="s">
        <v>3765</v>
      </c>
      <c r="K4015" s="29" t="s">
        <v>1590</v>
      </c>
      <c r="L4015" s="24" t="s">
        <v>3698</v>
      </c>
      <c r="M4015" s="13" t="s">
        <v>60</v>
      </c>
      <c r="N4015" s="22">
        <v>1</v>
      </c>
      <c r="O4015" s="22"/>
      <c r="P4015" s="202" t="str">
        <f t="shared" si="1251"/>
        <v>MAIN UNIT</v>
      </c>
      <c r="Q4015" s="22" t="s">
        <v>61</v>
      </c>
      <c r="R4015" s="22" t="s">
        <v>62</v>
      </c>
      <c r="S4015" s="22" t="s">
        <v>49</v>
      </c>
      <c r="T4015" s="22" t="s">
        <v>78</v>
      </c>
      <c r="U4015" s="22" t="s">
        <v>78</v>
      </c>
      <c r="V4015" s="22" t="s">
        <v>131</v>
      </c>
      <c r="W4015" s="22" t="s">
        <v>109</v>
      </c>
      <c r="X4015" s="104">
        <v>18200000</v>
      </c>
      <c r="Y4015" s="195" t="str">
        <f t="shared" si="1238"/>
        <v>1</v>
      </c>
      <c r="Z4015" s="196">
        <f t="shared" si="1239"/>
        <v>18200000</v>
      </c>
      <c r="AA4015" s="22">
        <v>5.3100000000000001E-2</v>
      </c>
      <c r="AB4015" s="197">
        <f t="shared" si="1254"/>
        <v>966420</v>
      </c>
      <c r="AC4015" s="198">
        <f t="shared" si="1255"/>
        <v>115970.4</v>
      </c>
      <c r="AD4015" s="169">
        <v>0.12</v>
      </c>
      <c r="AE4015" s="199">
        <f t="shared" si="1256"/>
        <v>0</v>
      </c>
      <c r="AF4015" s="199" t="str">
        <f>IF(AND(COUNTIFS($J$18:J4015,J4015)=1,AE4015=1),1,"")</f>
        <v/>
      </c>
      <c r="AG4015" s="199">
        <f>IF(C4015="","",IF(AND(COUNTIFS($J$18:J4015,J4015)=1,C4015&lt;&gt;""),1,""))</f>
        <v>1</v>
      </c>
      <c r="AH4015" s="199">
        <f>IF(G4015="","",IF(AND(COUNTIFS($J$18:J4015,J4015)=1,G4015&lt;&gt;""),1,""))</f>
        <v>1</v>
      </c>
      <c r="AI4015" s="200">
        <f t="shared" si="1234"/>
        <v>19724634.97371681</v>
      </c>
      <c r="AJ4015" s="200">
        <f t="shared" si="1235"/>
        <v>2366956.1968460176</v>
      </c>
      <c r="AK4015" s="201">
        <f t="shared" si="1257"/>
        <v>0.12000000000000002</v>
      </c>
      <c r="AL4015" s="24"/>
      <c r="AM4015" s="24"/>
      <c r="AN4015" s="24"/>
      <c r="AO4015" s="24"/>
      <c r="AP4015" s="165" t="str">
        <f t="shared" si="1258"/>
        <v>20256</v>
      </c>
      <c r="AQ4015" s="203" t="str">
        <f t="shared" si="1259"/>
        <v>20256JPY</v>
      </c>
      <c r="AR4015" s="206" t="str">
        <f t="shared" si="1260"/>
        <v>YAMAHA_Mounter</v>
      </c>
      <c r="AS4015" s="22">
        <f t="shared" si="1261"/>
        <v>2</v>
      </c>
      <c r="AT4015" s="24" t="str">
        <f t="shared" si="1262"/>
        <v>0-3 months</v>
      </c>
      <c r="AU4015" s="22" t="s">
        <v>3240</v>
      </c>
    </row>
    <row r="4016" spans="1:47">
      <c r="A4016" s="246" t="str">
        <f t="shared" si="1252"/>
        <v>FY 25/26</v>
      </c>
      <c r="B4016" s="23">
        <v>2025</v>
      </c>
      <c r="C4016" s="23">
        <v>4</v>
      </c>
      <c r="D4016" s="202" t="str">
        <f t="shared" si="1253"/>
        <v>Q1</v>
      </c>
      <c r="E4016" s="33" t="str">
        <f t="shared" si="1237"/>
        <v>FY 25/26</v>
      </c>
      <c r="F4016" s="23">
        <v>2025</v>
      </c>
      <c r="G4016" s="23">
        <v>6</v>
      </c>
      <c r="H4016" s="29"/>
      <c r="I4016" s="204" t="str">
        <f t="shared" si="1250"/>
        <v>Q1</v>
      </c>
      <c r="J4016" s="188" t="s">
        <v>3765</v>
      </c>
      <c r="K4016" s="29" t="s">
        <v>1590</v>
      </c>
      <c r="L4016" s="24" t="s">
        <v>3698</v>
      </c>
      <c r="M4016" s="13" t="s">
        <v>60</v>
      </c>
      <c r="N4016" s="22">
        <v>1</v>
      </c>
      <c r="O4016" s="22"/>
      <c r="P4016" s="202" t="str">
        <f t="shared" si="1251"/>
        <v>MAIN UNIT</v>
      </c>
      <c r="Q4016" s="22" t="s">
        <v>61</v>
      </c>
      <c r="R4016" s="22" t="s">
        <v>62</v>
      </c>
      <c r="S4016" s="22" t="s">
        <v>49</v>
      </c>
      <c r="T4016" s="22" t="s">
        <v>78</v>
      </c>
      <c r="U4016" s="22" t="s">
        <v>78</v>
      </c>
      <c r="V4016" s="22" t="s">
        <v>131</v>
      </c>
      <c r="W4016" s="22" t="s">
        <v>109</v>
      </c>
      <c r="X4016" s="104">
        <v>18200000</v>
      </c>
      <c r="Y4016" s="195" t="str">
        <f t="shared" si="1238"/>
        <v>1</v>
      </c>
      <c r="Z4016" s="196">
        <f t="shared" si="1239"/>
        <v>18200000</v>
      </c>
      <c r="AA4016" s="22">
        <v>5.3100000000000001E-2</v>
      </c>
      <c r="AB4016" s="197">
        <f t="shared" si="1254"/>
        <v>966420</v>
      </c>
      <c r="AC4016" s="198">
        <f t="shared" si="1255"/>
        <v>115970.4</v>
      </c>
      <c r="AD4016" s="169">
        <v>0.12</v>
      </c>
      <c r="AE4016" s="199">
        <f t="shared" si="1256"/>
        <v>0</v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34"/>
        <v>19724634.97371681</v>
      </c>
      <c r="AJ4016" s="200">
        <f t="shared" si="1235"/>
        <v>2366956.1968460176</v>
      </c>
      <c r="AK4016" s="201">
        <f t="shared" si="1257"/>
        <v>0.12000000000000002</v>
      </c>
      <c r="AL4016" s="24"/>
      <c r="AM4016" s="24"/>
      <c r="AN4016" s="24"/>
      <c r="AO4016" s="24"/>
      <c r="AP4016" s="165" t="str">
        <f t="shared" si="1258"/>
        <v>20256</v>
      </c>
      <c r="AQ4016" s="203" t="str">
        <f t="shared" si="1259"/>
        <v>20256JPY</v>
      </c>
      <c r="AR4016" s="206" t="str">
        <f t="shared" si="1260"/>
        <v>YAMAHA_Mounter</v>
      </c>
      <c r="AS4016" s="22">
        <f t="shared" si="1261"/>
        <v>2</v>
      </c>
      <c r="AT4016" s="24" t="str">
        <f t="shared" si="1262"/>
        <v>0-3 months</v>
      </c>
      <c r="AU4016" s="22" t="s">
        <v>3240</v>
      </c>
    </row>
    <row r="4017" spans="1:47">
      <c r="A4017" s="246" t="str">
        <f t="shared" si="1252"/>
        <v>FY 25/26</v>
      </c>
      <c r="B4017" s="23">
        <v>2025</v>
      </c>
      <c r="C4017" s="23">
        <v>4</v>
      </c>
      <c r="D4017" s="202" t="str">
        <f t="shared" si="1253"/>
        <v>Q1</v>
      </c>
      <c r="E4017" s="33" t="str">
        <f t="shared" si="1237"/>
        <v>FY 25/26</v>
      </c>
      <c r="F4017" s="23">
        <v>2025</v>
      </c>
      <c r="G4017" s="23">
        <v>6</v>
      </c>
      <c r="H4017" s="29"/>
      <c r="I4017" s="204" t="str">
        <f t="shared" si="1250"/>
        <v>Q1</v>
      </c>
      <c r="J4017" s="188" t="s">
        <v>3765</v>
      </c>
      <c r="K4017" s="29" t="s">
        <v>1590</v>
      </c>
      <c r="L4017" s="24" t="s">
        <v>3549</v>
      </c>
      <c r="M4017" s="13" t="s">
        <v>60</v>
      </c>
      <c r="N4017" s="22">
        <v>1</v>
      </c>
      <c r="O4017" s="22"/>
      <c r="P4017" s="202" t="str">
        <f t="shared" si="1251"/>
        <v>MAIN UNIT</v>
      </c>
      <c r="Q4017" s="22" t="s">
        <v>61</v>
      </c>
      <c r="R4017" s="22" t="s">
        <v>62</v>
      </c>
      <c r="S4017" s="22" t="s">
        <v>49</v>
      </c>
      <c r="T4017" s="22" t="s">
        <v>78</v>
      </c>
      <c r="U4017" s="22" t="s">
        <v>78</v>
      </c>
      <c r="V4017" s="22" t="s">
        <v>131</v>
      </c>
      <c r="W4017" s="22" t="s">
        <v>109</v>
      </c>
      <c r="X4017" s="104">
        <v>12024700</v>
      </c>
      <c r="Y4017" s="195" t="str">
        <f t="shared" si="1238"/>
        <v>1</v>
      </c>
      <c r="Z4017" s="196">
        <f t="shared" si="1239"/>
        <v>12024700</v>
      </c>
      <c r="AA4017" s="22">
        <v>5.3100000000000001E-2</v>
      </c>
      <c r="AB4017" s="197">
        <f t="shared" si="1254"/>
        <v>638511.57000000007</v>
      </c>
      <c r="AC4017" s="198">
        <f t="shared" si="1255"/>
        <v>76621.388400000011</v>
      </c>
      <c r="AD4017" s="169">
        <v>0.12</v>
      </c>
      <c r="AE4017" s="199">
        <f t="shared" si="1256"/>
        <v>0</v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34"/>
        <v>19724634.97371681</v>
      </c>
      <c r="AJ4017" s="200">
        <f t="shared" si="1235"/>
        <v>2366956.1968460176</v>
      </c>
      <c r="AK4017" s="201">
        <f t="shared" si="1257"/>
        <v>0.12000000000000002</v>
      </c>
      <c r="AL4017" s="24"/>
      <c r="AM4017" s="24"/>
      <c r="AN4017" s="24"/>
      <c r="AO4017" s="24"/>
      <c r="AP4017" s="165" t="str">
        <f t="shared" si="1258"/>
        <v>20256</v>
      </c>
      <c r="AQ4017" s="203" t="str">
        <f t="shared" si="1259"/>
        <v>20256JPY</v>
      </c>
      <c r="AR4017" s="206" t="str">
        <f t="shared" si="1260"/>
        <v>YAMAHA_Mounter</v>
      </c>
      <c r="AS4017" s="22">
        <f t="shared" si="1261"/>
        <v>2</v>
      </c>
      <c r="AT4017" s="24" t="str">
        <f t="shared" si="1262"/>
        <v>0-3 months</v>
      </c>
      <c r="AU4017" s="22" t="s">
        <v>3240</v>
      </c>
    </row>
    <row r="4018" spans="1:47">
      <c r="A4018" s="246" t="str">
        <f t="shared" si="1252"/>
        <v>FY 25/26</v>
      </c>
      <c r="B4018" s="23">
        <v>2025</v>
      </c>
      <c r="C4018" s="23">
        <v>4</v>
      </c>
      <c r="D4018" s="202" t="str">
        <f t="shared" si="1253"/>
        <v>Q1</v>
      </c>
      <c r="E4018" s="33" t="str">
        <f t="shared" si="1237"/>
        <v>FY 25/26</v>
      </c>
      <c r="F4018" s="23">
        <v>2025</v>
      </c>
      <c r="G4018" s="23">
        <v>6</v>
      </c>
      <c r="H4018" s="29"/>
      <c r="I4018" s="204" t="str">
        <f t="shared" si="1250"/>
        <v>Q1</v>
      </c>
      <c r="J4018" s="188" t="s">
        <v>3766</v>
      </c>
      <c r="K4018" s="29" t="s">
        <v>1590</v>
      </c>
      <c r="L4018" s="24" t="s">
        <v>3698</v>
      </c>
      <c r="M4018" s="13" t="s">
        <v>60</v>
      </c>
      <c r="N4018" s="22">
        <v>1</v>
      </c>
      <c r="O4018" s="22"/>
      <c r="P4018" s="202" t="str">
        <f t="shared" si="1251"/>
        <v>MAIN UNIT</v>
      </c>
      <c r="Q4018" s="22" t="s">
        <v>61</v>
      </c>
      <c r="R4018" s="22" t="s">
        <v>62</v>
      </c>
      <c r="S4018" s="22" t="s">
        <v>49</v>
      </c>
      <c r="T4018" s="22" t="s">
        <v>78</v>
      </c>
      <c r="U4018" s="22" t="s">
        <v>78</v>
      </c>
      <c r="V4018" s="22" t="s">
        <v>80</v>
      </c>
      <c r="W4018" s="22" t="s">
        <v>109</v>
      </c>
      <c r="X4018" s="104">
        <v>16956000</v>
      </c>
      <c r="Y4018" s="195" t="str">
        <f t="shared" si="1238"/>
        <v>1</v>
      </c>
      <c r="Z4018" s="196">
        <f t="shared" si="1239"/>
        <v>16956000</v>
      </c>
      <c r="AA4018" s="22">
        <v>5.3100000000000001E-2</v>
      </c>
      <c r="AB4018" s="197">
        <f t="shared" si="1254"/>
        <v>900363.6</v>
      </c>
      <c r="AC4018" s="198">
        <f t="shared" si="1255"/>
        <v>108043.632</v>
      </c>
      <c r="AD4018" s="169">
        <v>0.12</v>
      </c>
      <c r="AE4018" s="199">
        <f t="shared" si="1256"/>
        <v>0</v>
      </c>
      <c r="AF4018" s="199" t="str">
        <f>IF(AND(COUNTIFS($J$18:J4018,J4018)=1,AE4018=1),1,"")</f>
        <v/>
      </c>
      <c r="AG4018" s="199">
        <f>IF(C4018="","",IF(AND(COUNTIFS($J$18:J4018,J4018)=1,C4018&lt;&gt;""),1,""))</f>
        <v>1</v>
      </c>
      <c r="AH4018" s="199">
        <f>IF(G4018="","",IF(AND(COUNTIFS($J$18:J4018,J4018)=1,G4018&lt;&gt;""),1,""))</f>
        <v>1</v>
      </c>
      <c r="AI4018" s="200">
        <f t="shared" si="1234"/>
        <v>19724634.97371681</v>
      </c>
      <c r="AJ4018" s="200">
        <f t="shared" si="1235"/>
        <v>2366956.1968460176</v>
      </c>
      <c r="AK4018" s="201">
        <f t="shared" si="1257"/>
        <v>0.12000000000000002</v>
      </c>
      <c r="AL4018" s="24"/>
      <c r="AM4018" s="24"/>
      <c r="AN4018" s="24"/>
      <c r="AO4018" s="24"/>
      <c r="AP4018" s="165" t="str">
        <f t="shared" si="1258"/>
        <v>20256</v>
      </c>
      <c r="AQ4018" s="203" t="str">
        <f t="shared" si="1259"/>
        <v>20256JPY</v>
      </c>
      <c r="AR4018" s="206" t="str">
        <f t="shared" si="1260"/>
        <v>YAMAHA_Mounter</v>
      </c>
      <c r="AS4018" s="22">
        <f t="shared" si="1261"/>
        <v>2</v>
      </c>
      <c r="AT4018" s="24" t="str">
        <f t="shared" si="1262"/>
        <v>0-3 months</v>
      </c>
      <c r="AU4018" s="22" t="s">
        <v>3240</v>
      </c>
    </row>
    <row r="4019" spans="1:47">
      <c r="A4019" s="246" t="str">
        <f t="shared" si="1252"/>
        <v>FY 25/26</v>
      </c>
      <c r="B4019" s="23">
        <v>2025</v>
      </c>
      <c r="C4019" s="23">
        <v>4</v>
      </c>
      <c r="D4019" s="202" t="str">
        <f t="shared" si="1253"/>
        <v>Q1</v>
      </c>
      <c r="E4019" s="33" t="str">
        <f t="shared" si="1237"/>
        <v>FY 25/26</v>
      </c>
      <c r="F4019" s="23">
        <v>2025</v>
      </c>
      <c r="G4019" s="23">
        <v>6</v>
      </c>
      <c r="H4019" s="29"/>
      <c r="I4019" s="204" t="str">
        <f t="shared" si="1250"/>
        <v>Q1</v>
      </c>
      <c r="J4019" s="188" t="s">
        <v>3766</v>
      </c>
      <c r="K4019" s="29" t="s">
        <v>1590</v>
      </c>
      <c r="L4019" s="24" t="s">
        <v>3698</v>
      </c>
      <c r="M4019" s="13" t="s">
        <v>60</v>
      </c>
      <c r="N4019" s="22">
        <v>1</v>
      </c>
      <c r="O4019" s="22"/>
      <c r="P4019" s="202" t="str">
        <f t="shared" si="1251"/>
        <v>MAIN UNIT</v>
      </c>
      <c r="Q4019" s="22" t="s">
        <v>61</v>
      </c>
      <c r="R4019" s="22" t="s">
        <v>62</v>
      </c>
      <c r="S4019" s="22" t="s">
        <v>49</v>
      </c>
      <c r="T4019" s="22" t="s">
        <v>78</v>
      </c>
      <c r="U4019" s="22" t="s">
        <v>78</v>
      </c>
      <c r="V4019" s="22" t="s">
        <v>131</v>
      </c>
      <c r="W4019" s="22" t="s">
        <v>109</v>
      </c>
      <c r="X4019" s="104">
        <v>16956000</v>
      </c>
      <c r="Y4019" s="195" t="str">
        <f t="shared" si="1238"/>
        <v>1</v>
      </c>
      <c r="Z4019" s="196">
        <f t="shared" si="1239"/>
        <v>16956000</v>
      </c>
      <c r="AA4019" s="22">
        <v>5.3100000000000001E-2</v>
      </c>
      <c r="AB4019" s="197">
        <f t="shared" si="1254"/>
        <v>900363.6</v>
      </c>
      <c r="AC4019" s="198">
        <f t="shared" si="1255"/>
        <v>108043.632</v>
      </c>
      <c r="AD4019" s="169">
        <v>0.12</v>
      </c>
      <c r="AE4019" s="199">
        <f t="shared" si="1256"/>
        <v>0</v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34"/>
        <v>19724634.97371681</v>
      </c>
      <c r="AJ4019" s="200">
        <f t="shared" si="1235"/>
        <v>2366956.1968460176</v>
      </c>
      <c r="AK4019" s="201">
        <f t="shared" si="1257"/>
        <v>0.12000000000000002</v>
      </c>
      <c r="AL4019" s="24"/>
      <c r="AM4019" s="24"/>
      <c r="AN4019" s="24"/>
      <c r="AO4019" s="24"/>
      <c r="AP4019" s="165" t="str">
        <f t="shared" si="1258"/>
        <v>20256</v>
      </c>
      <c r="AQ4019" s="203" t="str">
        <f t="shared" si="1259"/>
        <v>20256JPY</v>
      </c>
      <c r="AR4019" s="206" t="str">
        <f t="shared" si="1260"/>
        <v>YAMAHA_Mounter</v>
      </c>
      <c r="AS4019" s="22">
        <f t="shared" si="1261"/>
        <v>2</v>
      </c>
      <c r="AT4019" s="24" t="str">
        <f t="shared" si="1262"/>
        <v>0-3 months</v>
      </c>
      <c r="AU4019" s="22" t="s">
        <v>3240</v>
      </c>
    </row>
    <row r="4020" spans="1:47">
      <c r="A4020" s="246" t="str">
        <f t="shared" si="1252"/>
        <v>FY 25/26</v>
      </c>
      <c r="B4020" s="23">
        <v>2025</v>
      </c>
      <c r="C4020" s="23">
        <v>4</v>
      </c>
      <c r="D4020" s="202" t="str">
        <f t="shared" si="1253"/>
        <v>Q1</v>
      </c>
      <c r="E4020" s="33" t="str">
        <f t="shared" si="1237"/>
        <v>FY 25/26</v>
      </c>
      <c r="F4020" s="23">
        <v>2025</v>
      </c>
      <c r="G4020" s="23">
        <v>6</v>
      </c>
      <c r="H4020" s="29"/>
      <c r="I4020" s="204" t="str">
        <f t="shared" si="1250"/>
        <v>Q1</v>
      </c>
      <c r="J4020" s="188" t="s">
        <v>3766</v>
      </c>
      <c r="K4020" s="29" t="s">
        <v>1590</v>
      </c>
      <c r="L4020" s="24" t="s">
        <v>3698</v>
      </c>
      <c r="M4020" s="13" t="s">
        <v>60</v>
      </c>
      <c r="N4020" s="22">
        <v>1</v>
      </c>
      <c r="O4020" s="22"/>
      <c r="P4020" s="202" t="str">
        <f t="shared" si="1251"/>
        <v>MAIN UNIT</v>
      </c>
      <c r="Q4020" s="22" t="s">
        <v>61</v>
      </c>
      <c r="R4020" s="22" t="s">
        <v>62</v>
      </c>
      <c r="S4020" s="22" t="s">
        <v>49</v>
      </c>
      <c r="T4020" s="22" t="s">
        <v>78</v>
      </c>
      <c r="U4020" s="22" t="s">
        <v>78</v>
      </c>
      <c r="V4020" s="22" t="s">
        <v>131</v>
      </c>
      <c r="W4020" s="22" t="s">
        <v>109</v>
      </c>
      <c r="X4020" s="104">
        <v>16956000</v>
      </c>
      <c r="Y4020" s="195" t="str">
        <f t="shared" si="1238"/>
        <v>1</v>
      </c>
      <c r="Z4020" s="196">
        <f t="shared" si="1239"/>
        <v>16956000</v>
      </c>
      <c r="AA4020" s="22">
        <v>5.3100000000000001E-2</v>
      </c>
      <c r="AB4020" s="197">
        <f t="shared" si="1254"/>
        <v>900363.6</v>
      </c>
      <c r="AC4020" s="198">
        <f t="shared" si="1255"/>
        <v>108043.632</v>
      </c>
      <c r="AD4020" s="169">
        <v>0.12</v>
      </c>
      <c r="AE4020" s="199">
        <f t="shared" si="1256"/>
        <v>0</v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34"/>
        <v>19724634.97371681</v>
      </c>
      <c r="AJ4020" s="200">
        <f t="shared" si="1235"/>
        <v>2366956.1968460176</v>
      </c>
      <c r="AK4020" s="201">
        <f t="shared" si="1257"/>
        <v>0.12000000000000002</v>
      </c>
      <c r="AL4020" s="24"/>
      <c r="AM4020" s="24"/>
      <c r="AN4020" s="24"/>
      <c r="AO4020" s="24"/>
      <c r="AP4020" s="165" t="str">
        <f t="shared" si="1258"/>
        <v>20256</v>
      </c>
      <c r="AQ4020" s="203" t="str">
        <f t="shared" si="1259"/>
        <v>20256JPY</v>
      </c>
      <c r="AR4020" s="206" t="str">
        <f t="shared" si="1260"/>
        <v>YAMAHA_Mounter</v>
      </c>
      <c r="AS4020" s="22">
        <f t="shared" si="1261"/>
        <v>2</v>
      </c>
      <c r="AT4020" s="24" t="str">
        <f t="shared" si="1262"/>
        <v>0-3 months</v>
      </c>
      <c r="AU4020" s="22" t="s">
        <v>3240</v>
      </c>
    </row>
    <row r="4021" spans="1:47">
      <c r="A4021" s="246" t="str">
        <f t="shared" si="1252"/>
        <v>FY 25/26</v>
      </c>
      <c r="B4021" s="23">
        <v>2025</v>
      </c>
      <c r="C4021" s="23">
        <v>4</v>
      </c>
      <c r="D4021" s="202" t="str">
        <f t="shared" si="1253"/>
        <v>Q1</v>
      </c>
      <c r="E4021" s="33" t="str">
        <f t="shared" si="1237"/>
        <v>FY 25/26</v>
      </c>
      <c r="F4021" s="23">
        <v>2025</v>
      </c>
      <c r="G4021" s="23">
        <v>6</v>
      </c>
      <c r="H4021" s="29"/>
      <c r="I4021" s="204" t="str">
        <f t="shared" si="1250"/>
        <v>Q1</v>
      </c>
      <c r="J4021" s="188" t="s">
        <v>3766</v>
      </c>
      <c r="K4021" s="29" t="s">
        <v>1590</v>
      </c>
      <c r="L4021" s="24" t="s">
        <v>3698</v>
      </c>
      <c r="M4021" s="13" t="s">
        <v>60</v>
      </c>
      <c r="N4021" s="22">
        <v>1</v>
      </c>
      <c r="O4021" s="22"/>
      <c r="P4021" s="202" t="str">
        <f t="shared" si="1251"/>
        <v>MAIN UNIT</v>
      </c>
      <c r="Q4021" s="22" t="s">
        <v>61</v>
      </c>
      <c r="R4021" s="22" t="s">
        <v>62</v>
      </c>
      <c r="S4021" s="22" t="s">
        <v>49</v>
      </c>
      <c r="T4021" s="22" t="s">
        <v>78</v>
      </c>
      <c r="U4021" s="22" t="s">
        <v>78</v>
      </c>
      <c r="V4021" s="22" t="s">
        <v>131</v>
      </c>
      <c r="W4021" s="22" t="s">
        <v>109</v>
      </c>
      <c r="X4021" s="104">
        <v>16956000</v>
      </c>
      <c r="Y4021" s="195" t="str">
        <f t="shared" si="1238"/>
        <v>1</v>
      </c>
      <c r="Z4021" s="196">
        <f t="shared" si="1239"/>
        <v>16956000</v>
      </c>
      <c r="AA4021" s="22">
        <v>5.3100000000000001E-2</v>
      </c>
      <c r="AB4021" s="197">
        <f t="shared" si="1254"/>
        <v>900363.6</v>
      </c>
      <c r="AC4021" s="198">
        <f t="shared" si="1255"/>
        <v>108043.632</v>
      </c>
      <c r="AD4021" s="169">
        <v>0.12</v>
      </c>
      <c r="AE4021" s="199">
        <f t="shared" si="1256"/>
        <v>0</v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34"/>
        <v>19724634.97371681</v>
      </c>
      <c r="AJ4021" s="200">
        <f t="shared" si="1235"/>
        <v>2366956.1968460176</v>
      </c>
      <c r="AK4021" s="201">
        <f t="shared" si="1257"/>
        <v>0.12000000000000002</v>
      </c>
      <c r="AL4021" s="24"/>
      <c r="AM4021" s="24"/>
      <c r="AN4021" s="24"/>
      <c r="AO4021" s="24"/>
      <c r="AP4021" s="165" t="str">
        <f t="shared" si="1258"/>
        <v>20256</v>
      </c>
      <c r="AQ4021" s="203" t="str">
        <f t="shared" si="1259"/>
        <v>20256JPY</v>
      </c>
      <c r="AR4021" s="206" t="str">
        <f t="shared" si="1260"/>
        <v>YAMAHA_Mounter</v>
      </c>
      <c r="AS4021" s="22">
        <f t="shared" si="1261"/>
        <v>2</v>
      </c>
      <c r="AT4021" s="24" t="str">
        <f t="shared" si="1262"/>
        <v>0-3 months</v>
      </c>
      <c r="AU4021" s="22" t="s">
        <v>3240</v>
      </c>
    </row>
    <row r="4022" spans="1:47">
      <c r="A4022" s="246" t="str">
        <f t="shared" si="1252"/>
        <v>FY 25/26</v>
      </c>
      <c r="B4022" s="23">
        <v>2025</v>
      </c>
      <c r="C4022" s="23">
        <v>4</v>
      </c>
      <c r="D4022" s="202" t="str">
        <f t="shared" si="1253"/>
        <v>Q1</v>
      </c>
      <c r="E4022" s="33" t="str">
        <f t="shared" si="1237"/>
        <v>FY 25/26</v>
      </c>
      <c r="F4022" s="23">
        <v>2025</v>
      </c>
      <c r="G4022" s="23">
        <v>6</v>
      </c>
      <c r="H4022" s="29"/>
      <c r="I4022" s="204" t="str">
        <f t="shared" si="1250"/>
        <v>Q1</v>
      </c>
      <c r="J4022" s="188" t="s">
        <v>3766</v>
      </c>
      <c r="K4022" s="29" t="s">
        <v>1590</v>
      </c>
      <c r="L4022" s="24" t="s">
        <v>3698</v>
      </c>
      <c r="M4022" s="13" t="s">
        <v>60</v>
      </c>
      <c r="N4022" s="22">
        <v>1</v>
      </c>
      <c r="O4022" s="22"/>
      <c r="P4022" s="202" t="str">
        <f t="shared" si="1251"/>
        <v>MAIN UNIT</v>
      </c>
      <c r="Q4022" s="22" t="s">
        <v>61</v>
      </c>
      <c r="R4022" s="22" t="s">
        <v>62</v>
      </c>
      <c r="S4022" s="22" t="s">
        <v>49</v>
      </c>
      <c r="T4022" s="22" t="s">
        <v>78</v>
      </c>
      <c r="U4022" s="22" t="s">
        <v>78</v>
      </c>
      <c r="V4022" s="22" t="s">
        <v>80</v>
      </c>
      <c r="W4022" s="22" t="s">
        <v>109</v>
      </c>
      <c r="X4022" s="104">
        <v>16956000</v>
      </c>
      <c r="Y4022" s="195" t="str">
        <f t="shared" si="1238"/>
        <v>1</v>
      </c>
      <c r="Z4022" s="196">
        <f t="shared" si="1239"/>
        <v>16956000</v>
      </c>
      <c r="AA4022" s="22">
        <v>5.3100000000000001E-2</v>
      </c>
      <c r="AB4022" s="197">
        <f t="shared" si="1254"/>
        <v>900363.6</v>
      </c>
      <c r="AC4022" s="198">
        <f t="shared" si="1255"/>
        <v>108043.632</v>
      </c>
      <c r="AD4022" s="169">
        <v>0.12</v>
      </c>
      <c r="AE4022" s="199">
        <f t="shared" si="1256"/>
        <v>0</v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34"/>
        <v>19724634.97371681</v>
      </c>
      <c r="AJ4022" s="200">
        <f t="shared" si="1235"/>
        <v>2366956.1968460176</v>
      </c>
      <c r="AK4022" s="201">
        <f t="shared" si="1257"/>
        <v>0.12000000000000002</v>
      </c>
      <c r="AL4022" s="24"/>
      <c r="AM4022" s="24"/>
      <c r="AN4022" s="24"/>
      <c r="AO4022" s="24"/>
      <c r="AP4022" s="165" t="str">
        <f t="shared" si="1258"/>
        <v>20256</v>
      </c>
      <c r="AQ4022" s="203" t="str">
        <f t="shared" si="1259"/>
        <v>20256JPY</v>
      </c>
      <c r="AR4022" s="206" t="str">
        <f t="shared" si="1260"/>
        <v>YAMAHA_Mounter</v>
      </c>
      <c r="AS4022" s="22">
        <f t="shared" si="1261"/>
        <v>2</v>
      </c>
      <c r="AT4022" s="24" t="str">
        <f t="shared" si="1262"/>
        <v>0-3 months</v>
      </c>
      <c r="AU4022" s="22" t="s">
        <v>3240</v>
      </c>
    </row>
    <row r="4023" spans="1:47">
      <c r="A4023" s="246" t="str">
        <f t="shared" si="1252"/>
        <v>FY 25/26</v>
      </c>
      <c r="B4023" s="23">
        <v>2025</v>
      </c>
      <c r="C4023" s="23">
        <v>4</v>
      </c>
      <c r="D4023" s="202" t="str">
        <f t="shared" si="1253"/>
        <v>Q1</v>
      </c>
      <c r="E4023" s="33" t="str">
        <f t="shared" si="1237"/>
        <v>FY 25/26</v>
      </c>
      <c r="F4023" s="23">
        <v>2025</v>
      </c>
      <c r="G4023" s="23">
        <v>6</v>
      </c>
      <c r="H4023" s="29"/>
      <c r="I4023" s="204" t="str">
        <f t="shared" si="1250"/>
        <v>Q1</v>
      </c>
      <c r="J4023" s="188" t="s">
        <v>3766</v>
      </c>
      <c r="K4023" s="29" t="s">
        <v>1590</v>
      </c>
      <c r="L4023" s="24" t="s">
        <v>3698</v>
      </c>
      <c r="M4023" s="13" t="s">
        <v>60</v>
      </c>
      <c r="N4023" s="22">
        <v>1</v>
      </c>
      <c r="O4023" s="22"/>
      <c r="P4023" s="202" t="str">
        <f t="shared" si="1251"/>
        <v>MAIN UNIT</v>
      </c>
      <c r="Q4023" s="22" t="s">
        <v>61</v>
      </c>
      <c r="R4023" s="22" t="s">
        <v>62</v>
      </c>
      <c r="S4023" s="22" t="s">
        <v>49</v>
      </c>
      <c r="T4023" s="22" t="s">
        <v>78</v>
      </c>
      <c r="U4023" s="22" t="s">
        <v>78</v>
      </c>
      <c r="V4023" s="22" t="s">
        <v>131</v>
      </c>
      <c r="W4023" s="22" t="s">
        <v>109</v>
      </c>
      <c r="X4023" s="104">
        <v>16956000</v>
      </c>
      <c r="Y4023" s="195" t="str">
        <f t="shared" si="1238"/>
        <v>1</v>
      </c>
      <c r="Z4023" s="196">
        <f t="shared" si="1239"/>
        <v>16956000</v>
      </c>
      <c r="AA4023" s="22">
        <v>5.3100000000000001E-2</v>
      </c>
      <c r="AB4023" s="197">
        <f t="shared" si="1254"/>
        <v>900363.6</v>
      </c>
      <c r="AC4023" s="198">
        <f t="shared" si="1255"/>
        <v>108043.632</v>
      </c>
      <c r="AD4023" s="169">
        <v>0.12</v>
      </c>
      <c r="AE4023" s="199">
        <f t="shared" si="1256"/>
        <v>0</v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34"/>
        <v>19724634.97371681</v>
      </c>
      <c r="AJ4023" s="200">
        <f t="shared" si="1235"/>
        <v>2366956.1968460176</v>
      </c>
      <c r="AK4023" s="201">
        <f t="shared" si="1257"/>
        <v>0.12000000000000002</v>
      </c>
      <c r="AL4023" s="24"/>
      <c r="AM4023" s="24"/>
      <c r="AN4023" s="24"/>
      <c r="AO4023" s="24"/>
      <c r="AP4023" s="165" t="str">
        <f t="shared" si="1258"/>
        <v>20256</v>
      </c>
      <c r="AQ4023" s="203" t="str">
        <f t="shared" si="1259"/>
        <v>20256JPY</v>
      </c>
      <c r="AR4023" s="206" t="str">
        <f t="shared" si="1260"/>
        <v>YAMAHA_Mounter</v>
      </c>
      <c r="AS4023" s="22">
        <f t="shared" si="1261"/>
        <v>2</v>
      </c>
      <c r="AT4023" s="24" t="str">
        <f t="shared" si="1262"/>
        <v>0-3 months</v>
      </c>
      <c r="AU4023" s="22" t="s">
        <v>3240</v>
      </c>
    </row>
    <row r="4024" spans="1:47">
      <c r="A4024" s="246" t="str">
        <f t="shared" si="1252"/>
        <v>FY 25/26</v>
      </c>
      <c r="B4024" s="23">
        <v>2025</v>
      </c>
      <c r="C4024" s="23">
        <v>4</v>
      </c>
      <c r="D4024" s="202" t="str">
        <f t="shared" si="1253"/>
        <v>Q1</v>
      </c>
      <c r="E4024" s="33" t="str">
        <f t="shared" si="1237"/>
        <v>FY 25/26</v>
      </c>
      <c r="F4024" s="23">
        <v>2025</v>
      </c>
      <c r="G4024" s="23">
        <v>6</v>
      </c>
      <c r="H4024" s="29"/>
      <c r="I4024" s="204" t="str">
        <f t="shared" si="1250"/>
        <v>Q1</v>
      </c>
      <c r="J4024" s="188" t="s">
        <v>3766</v>
      </c>
      <c r="K4024" s="29" t="s">
        <v>1590</v>
      </c>
      <c r="L4024" s="24" t="s">
        <v>3549</v>
      </c>
      <c r="M4024" s="13" t="s">
        <v>60</v>
      </c>
      <c r="N4024" s="22">
        <v>1</v>
      </c>
      <c r="O4024" s="22"/>
      <c r="P4024" s="202" t="str">
        <f t="shared" si="1251"/>
        <v>MAIN UNIT</v>
      </c>
      <c r="Q4024" s="22" t="s">
        <v>61</v>
      </c>
      <c r="R4024" s="22" t="s">
        <v>62</v>
      </c>
      <c r="S4024" s="22" t="s">
        <v>49</v>
      </c>
      <c r="T4024" s="22" t="s">
        <v>78</v>
      </c>
      <c r="U4024" s="22" t="s">
        <v>78</v>
      </c>
      <c r="V4024" s="22" t="s">
        <v>131</v>
      </c>
      <c r="W4024" s="22" t="s">
        <v>109</v>
      </c>
      <c r="X4024" s="104">
        <v>10770600</v>
      </c>
      <c r="Y4024" s="195" t="str">
        <f t="shared" si="1238"/>
        <v>1</v>
      </c>
      <c r="Z4024" s="196">
        <f t="shared" si="1239"/>
        <v>10770600</v>
      </c>
      <c r="AA4024" s="22">
        <v>5.3100000000000001E-2</v>
      </c>
      <c r="AB4024" s="197">
        <f t="shared" si="1254"/>
        <v>571918.86</v>
      </c>
      <c r="AC4024" s="198">
        <f t="shared" si="1255"/>
        <v>68630.263200000001</v>
      </c>
      <c r="AD4024" s="169">
        <v>0.12</v>
      </c>
      <c r="AE4024" s="199">
        <f t="shared" si="1256"/>
        <v>0</v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34"/>
        <v>19724634.97371681</v>
      </c>
      <c r="AJ4024" s="200">
        <f t="shared" si="1235"/>
        <v>2366956.1968460176</v>
      </c>
      <c r="AK4024" s="201">
        <f t="shared" si="1257"/>
        <v>0.12000000000000002</v>
      </c>
      <c r="AL4024" s="24"/>
      <c r="AM4024" s="24"/>
      <c r="AN4024" s="24"/>
      <c r="AO4024" s="24"/>
      <c r="AP4024" s="165" t="str">
        <f t="shared" si="1258"/>
        <v>20256</v>
      </c>
      <c r="AQ4024" s="203" t="str">
        <f t="shared" si="1259"/>
        <v>20256JPY</v>
      </c>
      <c r="AR4024" s="206" t="str">
        <f t="shared" si="1260"/>
        <v>YAMAHA_Mounter</v>
      </c>
      <c r="AS4024" s="22">
        <f t="shared" si="1261"/>
        <v>2</v>
      </c>
      <c r="AT4024" s="24" t="str">
        <f t="shared" si="1262"/>
        <v>0-3 months</v>
      </c>
      <c r="AU4024" s="22" t="s">
        <v>3240</v>
      </c>
    </row>
    <row r="4025" spans="1:47">
      <c r="A4025" s="246" t="str">
        <f t="shared" si="1252"/>
        <v>FY 25/26</v>
      </c>
      <c r="B4025" s="23">
        <v>2025</v>
      </c>
      <c r="C4025" s="23">
        <v>4</v>
      </c>
      <c r="D4025" s="202" t="str">
        <f t="shared" si="1253"/>
        <v>Q1</v>
      </c>
      <c r="E4025" s="33" t="str">
        <f t="shared" si="1237"/>
        <v>FY 25/26</v>
      </c>
      <c r="F4025" s="23">
        <v>2025</v>
      </c>
      <c r="G4025" s="23">
        <v>6</v>
      </c>
      <c r="H4025" s="29"/>
      <c r="I4025" s="204" t="str">
        <f t="shared" si="1250"/>
        <v>Q1</v>
      </c>
      <c r="J4025" s="188" t="s">
        <v>3766</v>
      </c>
      <c r="K4025" s="29" t="s">
        <v>1590</v>
      </c>
      <c r="L4025" s="24" t="s">
        <v>3549</v>
      </c>
      <c r="M4025" s="13" t="s">
        <v>60</v>
      </c>
      <c r="N4025" s="22">
        <v>1</v>
      </c>
      <c r="O4025" s="22"/>
      <c r="P4025" s="202" t="str">
        <f t="shared" si="1251"/>
        <v>MAIN UNIT</v>
      </c>
      <c r="Q4025" s="22" t="s">
        <v>61</v>
      </c>
      <c r="R4025" s="22" t="s">
        <v>62</v>
      </c>
      <c r="S4025" s="22" t="s">
        <v>49</v>
      </c>
      <c r="T4025" s="22" t="s">
        <v>78</v>
      </c>
      <c r="U4025" s="22" t="s">
        <v>78</v>
      </c>
      <c r="V4025" s="22" t="s">
        <v>131</v>
      </c>
      <c r="W4025" s="22" t="s">
        <v>109</v>
      </c>
      <c r="X4025" s="104">
        <v>10770600</v>
      </c>
      <c r="Y4025" s="195" t="str">
        <f t="shared" si="1238"/>
        <v>1</v>
      </c>
      <c r="Z4025" s="196">
        <f t="shared" si="1239"/>
        <v>10770600</v>
      </c>
      <c r="AA4025" s="22">
        <v>5.3100000000000001E-2</v>
      </c>
      <c r="AB4025" s="197">
        <f t="shared" si="1254"/>
        <v>571918.86</v>
      </c>
      <c r="AC4025" s="198">
        <f t="shared" si="1255"/>
        <v>68630.263200000001</v>
      </c>
      <c r="AD4025" s="169">
        <v>0.12</v>
      </c>
      <c r="AE4025" s="199">
        <f t="shared" si="1256"/>
        <v>0</v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34"/>
        <v>19724634.97371681</v>
      </c>
      <c r="AJ4025" s="200">
        <f t="shared" si="1235"/>
        <v>2366956.1968460176</v>
      </c>
      <c r="AK4025" s="201">
        <f t="shared" si="1257"/>
        <v>0.12000000000000002</v>
      </c>
      <c r="AL4025" s="24"/>
      <c r="AM4025" s="24"/>
      <c r="AN4025" s="24"/>
      <c r="AO4025" s="24"/>
      <c r="AP4025" s="165" t="str">
        <f t="shared" si="1258"/>
        <v>20256</v>
      </c>
      <c r="AQ4025" s="203" t="str">
        <f t="shared" si="1259"/>
        <v>20256JPY</v>
      </c>
      <c r="AR4025" s="206" t="str">
        <f t="shared" si="1260"/>
        <v>YAMAHA_Mounter</v>
      </c>
      <c r="AS4025" s="22">
        <f t="shared" si="1261"/>
        <v>2</v>
      </c>
      <c r="AT4025" s="24" t="str">
        <f t="shared" si="1262"/>
        <v>0-3 months</v>
      </c>
      <c r="AU4025" s="22" t="s">
        <v>3240</v>
      </c>
    </row>
    <row r="4026" spans="1:47">
      <c r="A4026" s="246" t="str">
        <f t="shared" si="1252"/>
        <v>FY 25/26</v>
      </c>
      <c r="B4026" s="23">
        <v>2025</v>
      </c>
      <c r="C4026" s="23">
        <v>4</v>
      </c>
      <c r="D4026" s="202" t="str">
        <f t="shared" si="1253"/>
        <v>Q1</v>
      </c>
      <c r="E4026" s="33" t="str">
        <f t="shared" si="1237"/>
        <v>FY 25/26</v>
      </c>
      <c r="F4026" s="23">
        <v>2025</v>
      </c>
      <c r="G4026" s="23">
        <v>6</v>
      </c>
      <c r="H4026" s="29"/>
      <c r="I4026" s="204" t="str">
        <f t="shared" si="1250"/>
        <v>Q1</v>
      </c>
      <c r="J4026" s="188" t="s">
        <v>3766</v>
      </c>
      <c r="K4026" s="29" t="s">
        <v>1590</v>
      </c>
      <c r="L4026" s="24" t="s">
        <v>3549</v>
      </c>
      <c r="M4026" s="13" t="s">
        <v>60</v>
      </c>
      <c r="N4026" s="22">
        <v>1</v>
      </c>
      <c r="O4026" s="22"/>
      <c r="P4026" s="202" t="str">
        <f t="shared" si="1251"/>
        <v>MAIN UNIT</v>
      </c>
      <c r="Q4026" s="22" t="s">
        <v>61</v>
      </c>
      <c r="R4026" s="22" t="s">
        <v>62</v>
      </c>
      <c r="S4026" s="22" t="s">
        <v>49</v>
      </c>
      <c r="T4026" s="22" t="s">
        <v>78</v>
      </c>
      <c r="U4026" s="22" t="s">
        <v>78</v>
      </c>
      <c r="V4026" s="22" t="s">
        <v>80</v>
      </c>
      <c r="W4026" s="22" t="s">
        <v>109</v>
      </c>
      <c r="X4026" s="104">
        <v>10770600</v>
      </c>
      <c r="Y4026" s="195" t="str">
        <f t="shared" si="1238"/>
        <v>1</v>
      </c>
      <c r="Z4026" s="196">
        <f t="shared" si="1239"/>
        <v>10770600</v>
      </c>
      <c r="AA4026" s="22">
        <v>5.3100000000000001E-2</v>
      </c>
      <c r="AB4026" s="197">
        <f t="shared" si="1254"/>
        <v>571918.86</v>
      </c>
      <c r="AC4026" s="198">
        <f t="shared" si="1255"/>
        <v>68630.263200000001</v>
      </c>
      <c r="AD4026" s="169">
        <v>0.12</v>
      </c>
      <c r="AE4026" s="199">
        <f t="shared" si="1256"/>
        <v>0</v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34"/>
        <v>19724634.97371681</v>
      </c>
      <c r="AJ4026" s="200">
        <f t="shared" si="1235"/>
        <v>2366956.1968460176</v>
      </c>
      <c r="AK4026" s="201">
        <f t="shared" si="1257"/>
        <v>0.12000000000000002</v>
      </c>
      <c r="AL4026" s="24"/>
      <c r="AM4026" s="24"/>
      <c r="AN4026" s="24"/>
      <c r="AO4026" s="24"/>
      <c r="AP4026" s="165" t="str">
        <f t="shared" si="1258"/>
        <v>20256</v>
      </c>
      <c r="AQ4026" s="203" t="str">
        <f t="shared" si="1259"/>
        <v>20256JPY</v>
      </c>
      <c r="AR4026" s="206" t="str">
        <f t="shared" si="1260"/>
        <v>YAMAHA_Mounter</v>
      </c>
      <c r="AS4026" s="22">
        <f t="shared" si="1261"/>
        <v>2</v>
      </c>
      <c r="AT4026" s="24" t="str">
        <f t="shared" si="1262"/>
        <v>0-3 months</v>
      </c>
      <c r="AU4026" s="22" t="s">
        <v>3240</v>
      </c>
    </row>
    <row r="4027" spans="1:47">
      <c r="A4027" s="246" t="str">
        <f t="shared" si="1252"/>
        <v>FY 25/26</v>
      </c>
      <c r="B4027" s="23">
        <v>2025</v>
      </c>
      <c r="C4027" s="23">
        <v>4</v>
      </c>
      <c r="D4027" s="202" t="str">
        <f t="shared" si="1253"/>
        <v>Q1</v>
      </c>
      <c r="E4027" s="33" t="str">
        <f t="shared" si="1237"/>
        <v>FY 25/26</v>
      </c>
      <c r="F4027" s="23">
        <v>2025</v>
      </c>
      <c r="G4027" s="23">
        <v>6</v>
      </c>
      <c r="H4027" s="29"/>
      <c r="I4027" s="204" t="str">
        <f t="shared" si="1250"/>
        <v>Q1</v>
      </c>
      <c r="J4027" s="188" t="s">
        <v>3766</v>
      </c>
      <c r="K4027" s="29" t="s">
        <v>1590</v>
      </c>
      <c r="L4027" s="24" t="s">
        <v>3549</v>
      </c>
      <c r="M4027" s="13" t="s">
        <v>60</v>
      </c>
      <c r="N4027" s="22">
        <v>1</v>
      </c>
      <c r="O4027" s="22"/>
      <c r="P4027" s="202" t="str">
        <f t="shared" si="1251"/>
        <v>MAIN UNIT</v>
      </c>
      <c r="Q4027" s="22" t="s">
        <v>61</v>
      </c>
      <c r="R4027" s="22" t="s">
        <v>62</v>
      </c>
      <c r="S4027" s="22" t="s">
        <v>49</v>
      </c>
      <c r="T4027" s="22" t="s">
        <v>78</v>
      </c>
      <c r="U4027" s="22" t="s">
        <v>78</v>
      </c>
      <c r="V4027" s="22" t="s">
        <v>131</v>
      </c>
      <c r="W4027" s="22" t="s">
        <v>109</v>
      </c>
      <c r="X4027" s="104">
        <v>10770600</v>
      </c>
      <c r="Y4027" s="195" t="str">
        <f t="shared" si="1238"/>
        <v>1</v>
      </c>
      <c r="Z4027" s="196">
        <f t="shared" si="1239"/>
        <v>10770600</v>
      </c>
      <c r="AA4027" s="22">
        <v>5.3100000000000001E-2</v>
      </c>
      <c r="AB4027" s="197">
        <f t="shared" si="1254"/>
        <v>571918.86</v>
      </c>
      <c r="AC4027" s="198">
        <f t="shared" si="1255"/>
        <v>68630.263200000001</v>
      </c>
      <c r="AD4027" s="169">
        <v>0.12</v>
      </c>
      <c r="AE4027" s="199">
        <f t="shared" si="1256"/>
        <v>0</v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34"/>
        <v>19724634.97371681</v>
      </c>
      <c r="AJ4027" s="200">
        <f t="shared" si="1235"/>
        <v>2366956.1968460176</v>
      </c>
      <c r="AK4027" s="201">
        <f t="shared" si="1257"/>
        <v>0.12000000000000002</v>
      </c>
      <c r="AL4027" s="24"/>
      <c r="AM4027" s="24"/>
      <c r="AN4027" s="24"/>
      <c r="AO4027" s="24"/>
      <c r="AP4027" s="165" t="str">
        <f t="shared" si="1258"/>
        <v>20256</v>
      </c>
      <c r="AQ4027" s="203" t="str">
        <f t="shared" si="1259"/>
        <v>20256JPY</v>
      </c>
      <c r="AR4027" s="206" t="str">
        <f t="shared" si="1260"/>
        <v>YAMAHA_Mounter</v>
      </c>
      <c r="AS4027" s="22">
        <f t="shared" si="1261"/>
        <v>2</v>
      </c>
      <c r="AT4027" s="24" t="str">
        <f t="shared" si="1262"/>
        <v>0-3 months</v>
      </c>
      <c r="AU4027" s="22" t="s">
        <v>3240</v>
      </c>
    </row>
    <row r="4028" spans="1:47">
      <c r="A4028" s="246" t="str">
        <f t="shared" si="1252"/>
        <v>FY 24/25</v>
      </c>
      <c r="B4028" s="23">
        <v>2025</v>
      </c>
      <c r="C4028" s="23">
        <v>3</v>
      </c>
      <c r="D4028" s="202" t="str">
        <f t="shared" si="1253"/>
        <v>Q4</v>
      </c>
      <c r="E4028" s="33" t="str">
        <f t="shared" si="1237"/>
        <v>FY 25/26</v>
      </c>
      <c r="F4028" s="23">
        <v>2025</v>
      </c>
      <c r="G4028" s="23">
        <v>6</v>
      </c>
      <c r="H4028" s="29"/>
      <c r="I4028" s="204" t="str">
        <f t="shared" si="1250"/>
        <v>Q1</v>
      </c>
      <c r="J4028" s="188">
        <v>4900956837</v>
      </c>
      <c r="K4028" s="29" t="s">
        <v>1879</v>
      </c>
      <c r="L4028" s="24" t="s">
        <v>67</v>
      </c>
      <c r="M4028" s="13" t="s">
        <v>60</v>
      </c>
      <c r="N4028" s="22">
        <v>1</v>
      </c>
      <c r="O4028" s="22"/>
      <c r="P4028" s="202" t="str">
        <f t="shared" si="1251"/>
        <v>MAIN UNIT</v>
      </c>
      <c r="Q4028" s="22" t="s">
        <v>61</v>
      </c>
      <c r="R4028" s="22" t="s">
        <v>62</v>
      </c>
      <c r="S4028" s="22" t="s">
        <v>50</v>
      </c>
      <c r="T4028" s="22" t="s">
        <v>93</v>
      </c>
      <c r="U4028" s="22" t="s">
        <v>70</v>
      </c>
      <c r="V4028" s="22" t="s">
        <v>71</v>
      </c>
      <c r="W4028" s="22" t="s">
        <v>64</v>
      </c>
      <c r="X4028" s="104">
        <v>412156</v>
      </c>
      <c r="Y4028" s="195" t="str">
        <f t="shared" si="1238"/>
        <v>1.13</v>
      </c>
      <c r="Z4028" s="196">
        <f t="shared" si="1239"/>
        <v>412156</v>
      </c>
      <c r="AA4028" s="22">
        <v>1.0720000000000001</v>
      </c>
      <c r="AB4028" s="197">
        <f t="shared" si="1254"/>
        <v>391001.0902654868</v>
      </c>
      <c r="AC4028" s="198">
        <f t="shared" si="1255"/>
        <v>46920.130831858412</v>
      </c>
      <c r="AD4028" s="169">
        <v>0.12</v>
      </c>
      <c r="AE4028" s="199">
        <f t="shared" si="1256"/>
        <v>0</v>
      </c>
      <c r="AF4028" s="199" t="str">
        <f>IF(AND(COUNTIFS($J$18:J4028,J4028)=1,AE4028=1),1,"")</f>
        <v/>
      </c>
      <c r="AG4028" s="199">
        <f>IF(C4028="","",IF(AND(COUNTIFS($J$18:J4028,J4028)=1,C4028&lt;&gt;""),1,""))</f>
        <v>1</v>
      </c>
      <c r="AH4028" s="199">
        <f>IF(G4028="","",IF(AND(COUNTIFS($J$18:J4028,J4028)=1,G4028&lt;&gt;""),1,""))</f>
        <v>1</v>
      </c>
      <c r="AI4028" s="200">
        <f t="shared" si="1234"/>
        <v>19724634.97371681</v>
      </c>
      <c r="AJ4028" s="200">
        <f t="shared" si="1235"/>
        <v>2366956.1968460176</v>
      </c>
      <c r="AK4028" s="201">
        <f t="shared" si="1257"/>
        <v>0.12000000000000002</v>
      </c>
      <c r="AL4028" s="24"/>
      <c r="AM4028" s="24"/>
      <c r="AN4028" s="24"/>
      <c r="AO4028" s="24"/>
      <c r="AP4028" s="165" t="str">
        <f t="shared" si="1258"/>
        <v>20256</v>
      </c>
      <c r="AQ4028" s="203" t="str">
        <f t="shared" si="1259"/>
        <v>20256RMB</v>
      </c>
      <c r="AR4028" s="206" t="str">
        <f t="shared" si="1260"/>
        <v>YAMAHA_Mounter</v>
      </c>
      <c r="AS4028" s="22">
        <f t="shared" si="1261"/>
        <v>3</v>
      </c>
      <c r="AT4028" s="24" t="str">
        <f t="shared" si="1262"/>
        <v>0-3 months</v>
      </c>
      <c r="AU4028" s="22" t="s">
        <v>3240</v>
      </c>
    </row>
    <row r="4029" spans="1:47">
      <c r="A4029" s="246" t="str">
        <f t="shared" si="1252"/>
        <v/>
      </c>
      <c r="B4029" s="23"/>
      <c r="C4029" s="23"/>
      <c r="D4029" s="202" t="str">
        <f t="shared" si="1253"/>
        <v/>
      </c>
      <c r="E4029" s="33" t="str">
        <f t="shared" si="1237"/>
        <v/>
      </c>
      <c r="F4029" s="23"/>
      <c r="G4029" s="23"/>
      <c r="H4029" s="29"/>
      <c r="I4029" s="204" t="str">
        <f t="shared" si="1250"/>
        <v/>
      </c>
      <c r="J4029" s="188"/>
      <c r="K4029" s="29"/>
      <c r="L4029" s="24"/>
      <c r="M4029" s="22"/>
      <c r="N4029" s="22"/>
      <c r="O4029" s="22"/>
      <c r="P4029" s="202" t="str">
        <f t="shared" si="1251"/>
        <v/>
      </c>
      <c r="Q4029" s="22"/>
      <c r="R4029" s="22"/>
      <c r="S4029" s="22"/>
      <c r="T4029" s="22"/>
      <c r="U4029" s="22"/>
      <c r="V4029" s="22"/>
      <c r="W4029" s="22"/>
      <c r="X4029" s="104"/>
      <c r="Y4029" s="195" t="str">
        <f t="shared" si="1238"/>
        <v/>
      </c>
      <c r="Z4029" s="196" t="str">
        <f t="shared" si="1239"/>
        <v/>
      </c>
      <c r="AA4029" s="22"/>
      <c r="AB4029" s="197" t="str">
        <f t="shared" si="1254"/>
        <v/>
      </c>
      <c r="AC4029" s="198" t="str">
        <f t="shared" si="1255"/>
        <v/>
      </c>
      <c r="AD4029" s="162"/>
      <c r="AE4029" s="199" t="str">
        <f t="shared" si="1256"/>
        <v/>
      </c>
      <c r="AF4029" s="199" t="str">
        <f>IF(AND(COUNTIFS($J$18:J4029,J4029)=1,AE4029=1),1,"")</f>
        <v/>
      </c>
      <c r="AG4029" s="199" t="str">
        <f>IF(C4029="","",IF(AND(COUNTIFS($J$18:J4029,J4029)=1,C4029&lt;&gt;""),1,""))</f>
        <v/>
      </c>
      <c r="AH4029" s="199" t="str">
        <f>IF(G4029="","",IF(AND(COUNTIFS($J$18:J4029,J4029)=1,G4029&lt;&gt;""),1,""))</f>
        <v/>
      </c>
      <c r="AI4029" s="200">
        <f t="shared" si="1234"/>
        <v>0</v>
      </c>
      <c r="AJ4029" s="200">
        <f t="shared" si="1235"/>
        <v>0</v>
      </c>
      <c r="AK4029" s="201" t="str">
        <f t="shared" si="1257"/>
        <v/>
      </c>
      <c r="AL4029" s="24"/>
      <c r="AM4029" s="24"/>
      <c r="AN4029" s="24"/>
      <c r="AO4029" s="24"/>
      <c r="AP4029" s="165" t="str">
        <f t="shared" si="1258"/>
        <v/>
      </c>
      <c r="AQ4029" s="203" t="str">
        <f t="shared" si="1259"/>
        <v/>
      </c>
      <c r="AR4029" s="206">
        <f t="shared" si="1260"/>
        <v>0</v>
      </c>
      <c r="AS4029" s="22" t="str">
        <f t="shared" si="1261"/>
        <v/>
      </c>
      <c r="AT4029" s="24" t="str">
        <f t="shared" si="1262"/>
        <v/>
      </c>
      <c r="AU4029" s="22" t="s">
        <v>3240</v>
      </c>
    </row>
    <row r="4030" spans="1:47">
      <c r="A4030" s="246" t="str">
        <f t="shared" si="1252"/>
        <v/>
      </c>
      <c r="B4030" s="23"/>
      <c r="C4030" s="23"/>
      <c r="D4030" s="202" t="str">
        <f t="shared" si="1253"/>
        <v/>
      </c>
      <c r="E4030" s="33" t="str">
        <f t="shared" si="1237"/>
        <v/>
      </c>
      <c r="F4030" s="23"/>
      <c r="G4030" s="23"/>
      <c r="H4030" s="29"/>
      <c r="I4030" s="204" t="str">
        <f t="shared" si="1250"/>
        <v/>
      </c>
      <c r="J4030" s="188"/>
      <c r="K4030" s="29"/>
      <c r="L4030" s="24"/>
      <c r="M4030" s="22"/>
      <c r="N4030" s="22"/>
      <c r="O4030" s="22"/>
      <c r="P4030" s="202" t="str">
        <f t="shared" si="1251"/>
        <v/>
      </c>
      <c r="Q4030" s="22"/>
      <c r="R4030" s="22"/>
      <c r="S4030" s="22"/>
      <c r="T4030" s="22"/>
      <c r="U4030" s="22"/>
      <c r="V4030" s="22"/>
      <c r="W4030" s="22"/>
      <c r="X4030" s="104"/>
      <c r="Y4030" s="195" t="str">
        <f t="shared" si="1238"/>
        <v/>
      </c>
      <c r="Z4030" s="196" t="str">
        <f t="shared" si="1239"/>
        <v/>
      </c>
      <c r="AA4030" s="22"/>
      <c r="AB4030" s="197" t="str">
        <f t="shared" si="1254"/>
        <v/>
      </c>
      <c r="AC4030" s="198" t="str">
        <f t="shared" si="1255"/>
        <v/>
      </c>
      <c r="AD4030" s="162"/>
      <c r="AE4030" s="199" t="str">
        <f t="shared" si="1256"/>
        <v/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34"/>
        <v>0</v>
      </c>
      <c r="AJ4030" s="200">
        <f t="shared" si="1235"/>
        <v>0</v>
      </c>
      <c r="AK4030" s="201" t="str">
        <f t="shared" si="1257"/>
        <v/>
      </c>
      <c r="AL4030" s="24"/>
      <c r="AM4030" s="24"/>
      <c r="AN4030" s="24"/>
      <c r="AO4030" s="24"/>
      <c r="AP4030" s="165" t="str">
        <f t="shared" si="1258"/>
        <v/>
      </c>
      <c r="AQ4030" s="203" t="str">
        <f t="shared" si="1259"/>
        <v/>
      </c>
      <c r="AR4030" s="206">
        <f t="shared" si="1260"/>
        <v>0</v>
      </c>
      <c r="AS4030" s="22" t="str">
        <f t="shared" si="1261"/>
        <v/>
      </c>
      <c r="AT4030" s="24" t="str">
        <f t="shared" si="1262"/>
        <v/>
      </c>
      <c r="AU4030" s="22" t="s">
        <v>3240</v>
      </c>
    </row>
    <row r="4031" spans="1:47">
      <c r="A4031" s="246" t="str">
        <f t="shared" si="1252"/>
        <v/>
      </c>
      <c r="B4031" s="23"/>
      <c r="C4031" s="23"/>
      <c r="D4031" s="202" t="str">
        <f t="shared" si="1253"/>
        <v/>
      </c>
      <c r="E4031" s="33" t="str">
        <f t="shared" si="1237"/>
        <v/>
      </c>
      <c r="F4031" s="23"/>
      <c r="G4031" s="23"/>
      <c r="H4031" s="29"/>
      <c r="I4031" s="204" t="str">
        <f t="shared" si="1250"/>
        <v/>
      </c>
      <c r="J4031" s="188"/>
      <c r="K4031" s="29"/>
      <c r="L4031" s="24"/>
      <c r="M4031" s="22"/>
      <c r="N4031" s="22"/>
      <c r="O4031" s="22"/>
      <c r="P4031" s="202" t="str">
        <f t="shared" si="1251"/>
        <v/>
      </c>
      <c r="Q4031" s="22"/>
      <c r="R4031" s="22"/>
      <c r="S4031" s="22"/>
      <c r="T4031" s="22"/>
      <c r="U4031" s="22"/>
      <c r="V4031" s="22"/>
      <c r="W4031" s="22"/>
      <c r="X4031" s="104"/>
      <c r="Y4031" s="195" t="str">
        <f t="shared" si="1238"/>
        <v/>
      </c>
      <c r="Z4031" s="196" t="str">
        <f t="shared" si="1239"/>
        <v/>
      </c>
      <c r="AA4031" s="22"/>
      <c r="AB4031" s="197" t="str">
        <f t="shared" si="1254"/>
        <v/>
      </c>
      <c r="AC4031" s="198" t="str">
        <f t="shared" si="1255"/>
        <v/>
      </c>
      <c r="AD4031" s="162"/>
      <c r="AE4031" s="199" t="str">
        <f t="shared" si="1256"/>
        <v/>
      </c>
      <c r="AF4031" s="199" t="str">
        <f>IF(AND(COUNTIFS($J$18:J4031,J4031)=1,AE4031=1),1,"")</f>
        <v/>
      </c>
      <c r="AG4031" s="199" t="str">
        <f>IF(C4031="","",IF(AND(COUNTIFS($J$18:J4031,J4031)=1,C4031&lt;&gt;""),1,""))</f>
        <v/>
      </c>
      <c r="AH4031" s="199" t="str">
        <f>IF(G4031="","",IF(AND(COUNTIFS($J$18:J4031,J4031)=1,G4031&lt;&gt;""),1,""))</f>
        <v/>
      </c>
      <c r="AI4031" s="200">
        <f t="shared" si="1234"/>
        <v>0</v>
      </c>
      <c r="AJ4031" s="200">
        <f t="shared" si="1235"/>
        <v>0</v>
      </c>
      <c r="AK4031" s="201" t="str">
        <f t="shared" si="1257"/>
        <v/>
      </c>
      <c r="AL4031" s="24"/>
      <c r="AM4031" s="24"/>
      <c r="AN4031" s="24"/>
      <c r="AO4031" s="24"/>
      <c r="AP4031" s="165" t="str">
        <f t="shared" si="1258"/>
        <v/>
      </c>
      <c r="AQ4031" s="203" t="str">
        <f t="shared" si="1259"/>
        <v/>
      </c>
      <c r="AR4031" s="206">
        <f t="shared" si="1260"/>
        <v>0</v>
      </c>
      <c r="AS4031" s="22" t="str">
        <f t="shared" si="1261"/>
        <v/>
      </c>
      <c r="AT4031" s="24" t="str">
        <f t="shared" si="1262"/>
        <v/>
      </c>
      <c r="AU4031" s="22" t="s">
        <v>3240</v>
      </c>
    </row>
    <row r="4032" spans="1:47">
      <c r="A4032" s="246" t="str">
        <f t="shared" si="1252"/>
        <v/>
      </c>
      <c r="B4032" s="23"/>
      <c r="C4032" s="23"/>
      <c r="D4032" s="202" t="str">
        <f t="shared" si="1253"/>
        <v/>
      </c>
      <c r="E4032" s="33" t="str">
        <f t="shared" si="1237"/>
        <v/>
      </c>
      <c r="F4032" s="23"/>
      <c r="G4032" s="23"/>
      <c r="H4032" s="29"/>
      <c r="I4032" s="204" t="str">
        <f t="shared" si="1250"/>
        <v/>
      </c>
      <c r="J4032" s="188"/>
      <c r="K4032" s="29"/>
      <c r="L4032" s="24"/>
      <c r="M4032" s="22"/>
      <c r="N4032" s="22"/>
      <c r="O4032" s="22"/>
      <c r="P4032" s="202" t="str">
        <f t="shared" si="1251"/>
        <v/>
      </c>
      <c r="Q4032" s="22"/>
      <c r="R4032" s="22"/>
      <c r="S4032" s="22"/>
      <c r="T4032" s="22"/>
      <c r="U4032" s="22"/>
      <c r="V4032" s="22"/>
      <c r="W4032" s="22"/>
      <c r="X4032" s="104"/>
      <c r="Y4032" s="195" t="str">
        <f t="shared" si="1238"/>
        <v/>
      </c>
      <c r="Z4032" s="196" t="str">
        <f t="shared" si="1239"/>
        <v/>
      </c>
      <c r="AA4032" s="22"/>
      <c r="AB4032" s="197" t="str">
        <f t="shared" si="1254"/>
        <v/>
      </c>
      <c r="AC4032" s="198" t="str">
        <f t="shared" si="1255"/>
        <v/>
      </c>
      <c r="AD4032" s="162"/>
      <c r="AE4032" s="199" t="str">
        <f t="shared" si="1256"/>
        <v/>
      </c>
      <c r="AF4032" s="199" t="str">
        <f>IF(AND(COUNTIFS($J$18:J4032,J4032)=1,AE4032=1),1,"")</f>
        <v/>
      </c>
      <c r="AG4032" s="199" t="str">
        <f>IF(C4032="","",IF(AND(COUNTIFS($J$18:J4032,J4032)=1,C4032&lt;&gt;""),1,""))</f>
        <v/>
      </c>
      <c r="AH4032" s="199" t="str">
        <f>IF(G4032="","",IF(AND(COUNTIFS($J$18:J4032,J4032)=1,G4032&lt;&gt;""),1,""))</f>
        <v/>
      </c>
      <c r="AI4032" s="200">
        <f t="shared" si="1234"/>
        <v>0</v>
      </c>
      <c r="AJ4032" s="200">
        <f t="shared" si="1235"/>
        <v>0</v>
      </c>
      <c r="AK4032" s="201" t="str">
        <f t="shared" si="1257"/>
        <v/>
      </c>
      <c r="AL4032" s="24"/>
      <c r="AM4032" s="24"/>
      <c r="AN4032" s="24"/>
      <c r="AO4032" s="24"/>
      <c r="AP4032" s="165" t="str">
        <f t="shared" si="1258"/>
        <v/>
      </c>
      <c r="AQ4032" s="203" t="str">
        <f t="shared" si="1259"/>
        <v/>
      </c>
      <c r="AR4032" s="206">
        <f t="shared" si="1260"/>
        <v>0</v>
      </c>
      <c r="AS4032" s="22" t="str">
        <f t="shared" si="1261"/>
        <v/>
      </c>
      <c r="AT4032" s="24" t="str">
        <f t="shared" si="1262"/>
        <v/>
      </c>
      <c r="AU4032" s="22" t="s">
        <v>3240</v>
      </c>
    </row>
    <row r="4033" spans="1:47">
      <c r="A4033" s="246" t="str">
        <f t="shared" si="1252"/>
        <v/>
      </c>
      <c r="B4033" s="23"/>
      <c r="C4033" s="23"/>
      <c r="D4033" s="202" t="str">
        <f t="shared" si="1253"/>
        <v/>
      </c>
      <c r="E4033" s="33" t="str">
        <f t="shared" si="1237"/>
        <v/>
      </c>
      <c r="F4033" s="23"/>
      <c r="G4033" s="23"/>
      <c r="H4033" s="29"/>
      <c r="I4033" s="204" t="str">
        <f t="shared" si="1250"/>
        <v/>
      </c>
      <c r="J4033" s="188"/>
      <c r="K4033" s="29"/>
      <c r="L4033" s="24"/>
      <c r="M4033" s="22"/>
      <c r="N4033" s="22"/>
      <c r="O4033" s="22"/>
      <c r="P4033" s="202" t="str">
        <f t="shared" si="1251"/>
        <v/>
      </c>
      <c r="Q4033" s="22"/>
      <c r="R4033" s="22"/>
      <c r="S4033" s="22"/>
      <c r="T4033" s="22"/>
      <c r="U4033" s="22"/>
      <c r="V4033" s="22"/>
      <c r="W4033" s="22"/>
      <c r="X4033" s="104"/>
      <c r="Y4033" s="195" t="str">
        <f t="shared" si="1238"/>
        <v/>
      </c>
      <c r="Z4033" s="196" t="str">
        <f t="shared" si="1239"/>
        <v/>
      </c>
      <c r="AA4033" s="22"/>
      <c r="AB4033" s="197" t="str">
        <f t="shared" si="1254"/>
        <v/>
      </c>
      <c r="AC4033" s="198" t="str">
        <f t="shared" si="1255"/>
        <v/>
      </c>
      <c r="AD4033" s="162"/>
      <c r="AE4033" s="199" t="str">
        <f t="shared" si="1256"/>
        <v/>
      </c>
      <c r="AF4033" s="199" t="str">
        <f>IF(AND(COUNTIFS($J$18:J4033,J4033)=1,AE4033=1),1,"")</f>
        <v/>
      </c>
      <c r="AG4033" s="199" t="str">
        <f>IF(C4033="","",IF(AND(COUNTIFS($J$18:J4033,J4033)=1,C4033&lt;&gt;""),1,""))</f>
        <v/>
      </c>
      <c r="AH4033" s="199" t="str">
        <f>IF(G4033="","",IF(AND(COUNTIFS($J$18:J4033,J4033)=1,G4033&lt;&gt;""),1,""))</f>
        <v/>
      </c>
      <c r="AI4033" s="200">
        <f t="shared" si="1234"/>
        <v>0</v>
      </c>
      <c r="AJ4033" s="200">
        <f t="shared" si="1235"/>
        <v>0</v>
      </c>
      <c r="AK4033" s="201" t="str">
        <f t="shared" si="1257"/>
        <v/>
      </c>
      <c r="AL4033" s="24"/>
      <c r="AM4033" s="24"/>
      <c r="AN4033" s="24"/>
      <c r="AO4033" s="24"/>
      <c r="AP4033" s="165" t="str">
        <f t="shared" si="1258"/>
        <v/>
      </c>
      <c r="AQ4033" s="203" t="str">
        <f t="shared" si="1259"/>
        <v/>
      </c>
      <c r="AR4033" s="206">
        <f t="shared" si="1260"/>
        <v>0</v>
      </c>
      <c r="AS4033" s="22" t="str">
        <f t="shared" si="1261"/>
        <v/>
      </c>
      <c r="AT4033" s="24" t="str">
        <f t="shared" si="1262"/>
        <v/>
      </c>
      <c r="AU4033" s="22" t="s">
        <v>3240</v>
      </c>
    </row>
    <row r="4034" spans="1:47">
      <c r="A4034" s="246" t="str">
        <f t="shared" si="1252"/>
        <v/>
      </c>
      <c r="B4034" s="23"/>
      <c r="C4034" s="23"/>
      <c r="D4034" s="202" t="str">
        <f t="shared" si="1253"/>
        <v/>
      </c>
      <c r="E4034" s="33" t="str">
        <f t="shared" si="1237"/>
        <v/>
      </c>
      <c r="F4034" s="23"/>
      <c r="G4034" s="23"/>
      <c r="H4034" s="29"/>
      <c r="I4034" s="204" t="str">
        <f t="shared" si="1250"/>
        <v/>
      </c>
      <c r="J4034" s="188"/>
      <c r="K4034" s="29"/>
      <c r="L4034" s="24"/>
      <c r="M4034" s="22"/>
      <c r="N4034" s="22"/>
      <c r="O4034" s="22"/>
      <c r="P4034" s="202" t="str">
        <f t="shared" si="1251"/>
        <v/>
      </c>
      <c r="Q4034" s="22"/>
      <c r="R4034" s="22"/>
      <c r="S4034" s="22"/>
      <c r="T4034" s="22"/>
      <c r="U4034" s="22"/>
      <c r="V4034" s="22"/>
      <c r="W4034" s="22"/>
      <c r="X4034" s="104"/>
      <c r="Y4034" s="195" t="str">
        <f t="shared" si="1238"/>
        <v/>
      </c>
      <c r="Z4034" s="196" t="str">
        <f t="shared" si="1239"/>
        <v/>
      </c>
      <c r="AA4034" s="22"/>
      <c r="AB4034" s="197" t="str">
        <f t="shared" si="1254"/>
        <v/>
      </c>
      <c r="AC4034" s="198" t="str">
        <f t="shared" si="1255"/>
        <v/>
      </c>
      <c r="AD4034" s="162"/>
      <c r="AE4034" s="199" t="str">
        <f t="shared" si="1256"/>
        <v/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34"/>
        <v>0</v>
      </c>
      <c r="AJ4034" s="200">
        <f t="shared" si="1235"/>
        <v>0</v>
      </c>
      <c r="AK4034" s="201" t="str">
        <f t="shared" si="1257"/>
        <v/>
      </c>
      <c r="AL4034" s="24"/>
      <c r="AM4034" s="24"/>
      <c r="AN4034" s="24"/>
      <c r="AO4034" s="24"/>
      <c r="AP4034" s="165" t="str">
        <f t="shared" si="1258"/>
        <v/>
      </c>
      <c r="AQ4034" s="203" t="str">
        <f t="shared" si="1259"/>
        <v/>
      </c>
      <c r="AR4034" s="206">
        <f t="shared" si="1260"/>
        <v>0</v>
      </c>
      <c r="AS4034" s="22" t="str">
        <f t="shared" si="1261"/>
        <v/>
      </c>
      <c r="AT4034" s="24" t="str">
        <f t="shared" si="1262"/>
        <v/>
      </c>
      <c r="AU4034" s="22" t="s">
        <v>3240</v>
      </c>
    </row>
    <row r="4035" spans="1:47">
      <c r="A4035" s="246" t="str">
        <f t="shared" si="1252"/>
        <v/>
      </c>
      <c r="B4035" s="23"/>
      <c r="C4035" s="23"/>
      <c r="D4035" s="202" t="str">
        <f t="shared" si="1253"/>
        <v/>
      </c>
      <c r="E4035" s="33" t="str">
        <f t="shared" si="1237"/>
        <v/>
      </c>
      <c r="F4035" s="23"/>
      <c r="G4035" s="23"/>
      <c r="H4035" s="29"/>
      <c r="I4035" s="204" t="str">
        <f t="shared" si="1250"/>
        <v/>
      </c>
      <c r="J4035" s="188"/>
      <c r="K4035" s="29"/>
      <c r="L4035" s="24"/>
      <c r="M4035" s="22"/>
      <c r="N4035" s="22"/>
      <c r="O4035" s="22"/>
      <c r="P4035" s="202" t="str">
        <f t="shared" si="1251"/>
        <v/>
      </c>
      <c r="Q4035" s="22"/>
      <c r="R4035" s="22"/>
      <c r="S4035" s="22"/>
      <c r="T4035" s="22"/>
      <c r="U4035" s="22"/>
      <c r="V4035" s="22"/>
      <c r="W4035" s="22"/>
      <c r="X4035" s="104"/>
      <c r="Y4035" s="195" t="str">
        <f t="shared" si="1238"/>
        <v/>
      </c>
      <c r="Z4035" s="196" t="str">
        <f t="shared" si="1239"/>
        <v/>
      </c>
      <c r="AA4035" s="22"/>
      <c r="AB4035" s="197" t="str">
        <f t="shared" si="1254"/>
        <v/>
      </c>
      <c r="AC4035" s="198" t="str">
        <f t="shared" si="1255"/>
        <v/>
      </c>
      <c r="AD4035" s="162"/>
      <c r="AE4035" s="199" t="str">
        <f t="shared" si="1256"/>
        <v/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34"/>
        <v>0</v>
      </c>
      <c r="AJ4035" s="200">
        <f t="shared" si="1235"/>
        <v>0</v>
      </c>
      <c r="AK4035" s="201" t="str">
        <f t="shared" si="1257"/>
        <v/>
      </c>
      <c r="AL4035" s="24"/>
      <c r="AM4035" s="24"/>
      <c r="AN4035" s="24"/>
      <c r="AO4035" s="24"/>
      <c r="AP4035" s="165" t="str">
        <f t="shared" si="1258"/>
        <v/>
      </c>
      <c r="AQ4035" s="203" t="str">
        <f t="shared" si="1259"/>
        <v/>
      </c>
      <c r="AR4035" s="206">
        <f t="shared" si="1260"/>
        <v>0</v>
      </c>
      <c r="AS4035" s="22" t="str">
        <f t="shared" si="1261"/>
        <v/>
      </c>
      <c r="AT4035" s="24" t="str">
        <f t="shared" si="1262"/>
        <v/>
      </c>
      <c r="AU4035" s="22" t="s">
        <v>3240</v>
      </c>
    </row>
    <row r="4036" spans="1:47">
      <c r="A4036" s="246" t="str">
        <f t="shared" si="1252"/>
        <v/>
      </c>
      <c r="B4036" s="23"/>
      <c r="C4036" s="23"/>
      <c r="D4036" s="202" t="str">
        <f t="shared" si="1253"/>
        <v/>
      </c>
      <c r="E4036" s="33" t="str">
        <f t="shared" si="1237"/>
        <v/>
      </c>
      <c r="F4036" s="23"/>
      <c r="G4036" s="23"/>
      <c r="H4036" s="29"/>
      <c r="I4036" s="204" t="str">
        <f t="shared" si="1250"/>
        <v/>
      </c>
      <c r="J4036" s="188"/>
      <c r="K4036" s="29"/>
      <c r="L4036" s="24"/>
      <c r="M4036" s="22"/>
      <c r="N4036" s="22"/>
      <c r="O4036" s="22"/>
      <c r="P4036" s="202" t="str">
        <f t="shared" si="1251"/>
        <v/>
      </c>
      <c r="Q4036" s="22"/>
      <c r="R4036" s="22"/>
      <c r="S4036" s="22"/>
      <c r="T4036" s="22"/>
      <c r="U4036" s="22"/>
      <c r="V4036" s="22"/>
      <c r="W4036" s="22"/>
      <c r="X4036" s="104"/>
      <c r="Y4036" s="195" t="str">
        <f t="shared" si="1238"/>
        <v/>
      </c>
      <c r="Z4036" s="196" t="str">
        <f t="shared" si="1239"/>
        <v/>
      </c>
      <c r="AA4036" s="22"/>
      <c r="AB4036" s="197" t="str">
        <f t="shared" si="1254"/>
        <v/>
      </c>
      <c r="AC4036" s="198" t="str">
        <f t="shared" si="1255"/>
        <v/>
      </c>
      <c r="AD4036" s="162"/>
      <c r="AE4036" s="199" t="str">
        <f t="shared" si="1256"/>
        <v/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34"/>
        <v>0</v>
      </c>
      <c r="AJ4036" s="200">
        <f t="shared" si="1235"/>
        <v>0</v>
      </c>
      <c r="AK4036" s="201" t="str">
        <f t="shared" si="1257"/>
        <v/>
      </c>
      <c r="AL4036" s="24"/>
      <c r="AM4036" s="24"/>
      <c r="AN4036" s="24"/>
      <c r="AO4036" s="24"/>
      <c r="AP4036" s="165" t="str">
        <f t="shared" si="1258"/>
        <v/>
      </c>
      <c r="AQ4036" s="203" t="str">
        <f t="shared" si="1259"/>
        <v/>
      </c>
      <c r="AR4036" s="206">
        <f t="shared" si="1260"/>
        <v>0</v>
      </c>
      <c r="AS4036" s="22" t="str">
        <f t="shared" si="1261"/>
        <v/>
      </c>
      <c r="AT4036" s="24" t="str">
        <f t="shared" si="1262"/>
        <v/>
      </c>
      <c r="AU4036" s="22" t="s">
        <v>3240</v>
      </c>
    </row>
    <row r="4037" spans="1:47">
      <c r="A4037" s="246" t="str">
        <f t="shared" si="1252"/>
        <v/>
      </c>
      <c r="B4037" s="23"/>
      <c r="C4037" s="23"/>
      <c r="D4037" s="202" t="str">
        <f t="shared" si="1253"/>
        <v/>
      </c>
      <c r="E4037" s="33" t="str">
        <f t="shared" si="1237"/>
        <v/>
      </c>
      <c r="F4037" s="23"/>
      <c r="G4037" s="23"/>
      <c r="H4037" s="29"/>
      <c r="I4037" s="204" t="str">
        <f t="shared" si="1250"/>
        <v/>
      </c>
      <c r="J4037" s="188"/>
      <c r="K4037" s="29"/>
      <c r="L4037" s="24"/>
      <c r="M4037" s="22"/>
      <c r="N4037" s="22"/>
      <c r="O4037" s="22"/>
      <c r="P4037" s="202" t="str">
        <f t="shared" si="1251"/>
        <v/>
      </c>
      <c r="Q4037" s="22"/>
      <c r="R4037" s="22"/>
      <c r="S4037" s="22"/>
      <c r="T4037" s="22"/>
      <c r="U4037" s="22"/>
      <c r="V4037" s="22"/>
      <c r="W4037" s="22"/>
      <c r="X4037" s="104"/>
      <c r="Y4037" s="195" t="str">
        <f t="shared" si="1238"/>
        <v/>
      </c>
      <c r="Z4037" s="196" t="str">
        <f t="shared" si="1239"/>
        <v/>
      </c>
      <c r="AA4037" s="22"/>
      <c r="AB4037" s="197" t="str">
        <f t="shared" si="1254"/>
        <v/>
      </c>
      <c r="AC4037" s="198" t="str">
        <f t="shared" si="1255"/>
        <v/>
      </c>
      <c r="AD4037" s="162"/>
      <c r="AE4037" s="199" t="str">
        <f t="shared" si="1256"/>
        <v/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34"/>
        <v>0</v>
      </c>
      <c r="AJ4037" s="200">
        <f t="shared" si="1235"/>
        <v>0</v>
      </c>
      <c r="AK4037" s="201" t="str">
        <f t="shared" si="1257"/>
        <v/>
      </c>
      <c r="AL4037" s="24"/>
      <c r="AM4037" s="24"/>
      <c r="AN4037" s="24"/>
      <c r="AO4037" s="24"/>
      <c r="AP4037" s="165" t="str">
        <f t="shared" si="1258"/>
        <v/>
      </c>
      <c r="AQ4037" s="203" t="str">
        <f t="shared" si="1259"/>
        <v/>
      </c>
      <c r="AR4037" s="206">
        <f t="shared" si="1260"/>
        <v>0</v>
      </c>
      <c r="AS4037" s="22" t="str">
        <f t="shared" si="1261"/>
        <v/>
      </c>
      <c r="AT4037" s="24" t="str">
        <f t="shared" si="1262"/>
        <v/>
      </c>
      <c r="AU4037" s="22" t="s">
        <v>3240</v>
      </c>
    </row>
    <row r="4038" spans="1:47">
      <c r="A4038" s="246" t="str">
        <f t="shared" si="1252"/>
        <v/>
      </c>
      <c r="B4038" s="23"/>
      <c r="C4038" s="23"/>
      <c r="D4038" s="202" t="str">
        <f t="shared" si="1253"/>
        <v/>
      </c>
      <c r="E4038" s="33" t="str">
        <f t="shared" si="1237"/>
        <v/>
      </c>
      <c r="F4038" s="23"/>
      <c r="G4038" s="23"/>
      <c r="H4038" s="29"/>
      <c r="I4038" s="204" t="str">
        <f t="shared" si="1250"/>
        <v/>
      </c>
      <c r="J4038" s="188"/>
      <c r="K4038" s="29"/>
      <c r="L4038" s="24"/>
      <c r="M4038" s="22"/>
      <c r="N4038" s="22"/>
      <c r="O4038" s="22"/>
      <c r="P4038" s="202" t="str">
        <f t="shared" si="1251"/>
        <v/>
      </c>
      <c r="Q4038" s="22"/>
      <c r="R4038" s="22"/>
      <c r="S4038" s="22"/>
      <c r="T4038" s="22"/>
      <c r="U4038" s="22"/>
      <c r="V4038" s="22"/>
      <c r="W4038" s="22"/>
      <c r="X4038" s="104"/>
      <c r="Y4038" s="195" t="str">
        <f t="shared" si="1238"/>
        <v/>
      </c>
      <c r="Z4038" s="196" t="str">
        <f t="shared" si="1239"/>
        <v/>
      </c>
      <c r="AA4038" s="22"/>
      <c r="AB4038" s="197" t="str">
        <f t="shared" si="1254"/>
        <v/>
      </c>
      <c r="AC4038" s="198" t="str">
        <f t="shared" si="1255"/>
        <v/>
      </c>
      <c r="AD4038" s="162"/>
      <c r="AE4038" s="199" t="str">
        <f t="shared" si="1256"/>
        <v/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34"/>
        <v>0</v>
      </c>
      <c r="AJ4038" s="200">
        <f t="shared" si="1235"/>
        <v>0</v>
      </c>
      <c r="AK4038" s="201" t="str">
        <f t="shared" si="1257"/>
        <v/>
      </c>
      <c r="AL4038" s="24"/>
      <c r="AM4038" s="24"/>
      <c r="AN4038" s="24"/>
      <c r="AO4038" s="24"/>
      <c r="AP4038" s="165" t="str">
        <f t="shared" si="1258"/>
        <v/>
      </c>
      <c r="AQ4038" s="203" t="str">
        <f t="shared" si="1259"/>
        <v/>
      </c>
      <c r="AR4038" s="206">
        <f t="shared" si="1260"/>
        <v>0</v>
      </c>
      <c r="AS4038" s="22" t="str">
        <f t="shared" si="1261"/>
        <v/>
      </c>
      <c r="AT4038" s="24" t="str">
        <f t="shared" si="1262"/>
        <v/>
      </c>
      <c r="AU4038" s="22" t="s">
        <v>3240</v>
      </c>
    </row>
    <row r="4039" spans="1:47">
      <c r="A4039" s="246" t="str">
        <f t="shared" si="1252"/>
        <v/>
      </c>
      <c r="B4039" s="23"/>
      <c r="C4039" s="23"/>
      <c r="D4039" s="202" t="str">
        <f t="shared" si="1253"/>
        <v/>
      </c>
      <c r="E4039" s="33" t="str">
        <f t="shared" si="1237"/>
        <v/>
      </c>
      <c r="F4039" s="23"/>
      <c r="G4039" s="23"/>
      <c r="H4039" s="29"/>
      <c r="I4039" s="204" t="str">
        <f t="shared" si="1250"/>
        <v/>
      </c>
      <c r="J4039" s="188"/>
      <c r="K4039" s="29"/>
      <c r="L4039" s="24"/>
      <c r="M4039" s="22"/>
      <c r="N4039" s="22"/>
      <c r="O4039" s="22"/>
      <c r="P4039" s="202" t="str">
        <f t="shared" si="1251"/>
        <v/>
      </c>
      <c r="Q4039" s="22"/>
      <c r="R4039" s="22"/>
      <c r="S4039" s="22"/>
      <c r="T4039" s="22"/>
      <c r="U4039" s="22"/>
      <c r="V4039" s="22"/>
      <c r="W4039" s="22"/>
      <c r="X4039" s="104"/>
      <c r="Y4039" s="195" t="str">
        <f t="shared" si="1238"/>
        <v/>
      </c>
      <c r="Z4039" s="196" t="str">
        <f t="shared" si="1239"/>
        <v/>
      </c>
      <c r="AA4039" s="22"/>
      <c r="AB4039" s="197" t="str">
        <f t="shared" si="1254"/>
        <v/>
      </c>
      <c r="AC4039" s="198" t="str">
        <f t="shared" si="1255"/>
        <v/>
      </c>
      <c r="AD4039" s="162"/>
      <c r="AE4039" s="199" t="str">
        <f t="shared" si="1256"/>
        <v/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34"/>
        <v>0</v>
      </c>
      <c r="AJ4039" s="200">
        <f t="shared" si="1235"/>
        <v>0</v>
      </c>
      <c r="AK4039" s="201" t="str">
        <f t="shared" si="1257"/>
        <v/>
      </c>
      <c r="AL4039" s="24"/>
      <c r="AM4039" s="24"/>
      <c r="AN4039" s="24"/>
      <c r="AO4039" s="24"/>
      <c r="AP4039" s="165" t="str">
        <f t="shared" si="1258"/>
        <v/>
      </c>
      <c r="AQ4039" s="203" t="str">
        <f t="shared" si="1259"/>
        <v/>
      </c>
      <c r="AR4039" s="206">
        <f t="shared" si="1260"/>
        <v>0</v>
      </c>
      <c r="AS4039" s="22" t="str">
        <f t="shared" si="1261"/>
        <v/>
      </c>
      <c r="AT4039" s="24" t="str">
        <f t="shared" si="1262"/>
        <v/>
      </c>
      <c r="AU4039" s="22" t="s">
        <v>3240</v>
      </c>
    </row>
    <row r="4040" spans="1:47">
      <c r="A4040" s="246" t="str">
        <f t="shared" si="1252"/>
        <v/>
      </c>
      <c r="B4040" s="23"/>
      <c r="C4040" s="23"/>
      <c r="D4040" s="202" t="str">
        <f t="shared" si="1253"/>
        <v/>
      </c>
      <c r="E4040" s="33" t="str">
        <f t="shared" si="1237"/>
        <v/>
      </c>
      <c r="F4040" s="23"/>
      <c r="G4040" s="23"/>
      <c r="H4040" s="29"/>
      <c r="I4040" s="204" t="str">
        <f t="shared" si="1250"/>
        <v/>
      </c>
      <c r="J4040" s="188"/>
      <c r="K4040" s="29"/>
      <c r="L4040" s="24"/>
      <c r="M4040" s="22"/>
      <c r="N4040" s="22"/>
      <c r="O4040" s="22"/>
      <c r="P4040" s="202" t="str">
        <f t="shared" si="1251"/>
        <v/>
      </c>
      <c r="Q4040" s="22"/>
      <c r="R4040" s="22"/>
      <c r="S4040" s="22"/>
      <c r="T4040" s="22"/>
      <c r="U4040" s="22"/>
      <c r="V4040" s="22"/>
      <c r="W4040" s="22"/>
      <c r="X4040" s="104"/>
      <c r="Y4040" s="195" t="str">
        <f t="shared" si="1238"/>
        <v/>
      </c>
      <c r="Z4040" s="196" t="str">
        <f t="shared" si="1239"/>
        <v/>
      </c>
      <c r="AA4040" s="22"/>
      <c r="AB4040" s="197" t="str">
        <f t="shared" si="1254"/>
        <v/>
      </c>
      <c r="AC4040" s="198" t="str">
        <f t="shared" si="1255"/>
        <v/>
      </c>
      <c r="AD4040" s="162"/>
      <c r="AE4040" s="199" t="str">
        <f t="shared" si="1256"/>
        <v/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34"/>
        <v>0</v>
      </c>
      <c r="AJ4040" s="200">
        <f t="shared" si="1235"/>
        <v>0</v>
      </c>
      <c r="AK4040" s="201" t="str">
        <f t="shared" si="1257"/>
        <v/>
      </c>
      <c r="AL4040" s="24"/>
      <c r="AM4040" s="24"/>
      <c r="AN4040" s="24"/>
      <c r="AO4040" s="24"/>
      <c r="AP4040" s="165" t="str">
        <f t="shared" si="1258"/>
        <v/>
      </c>
      <c r="AQ4040" s="203" t="str">
        <f t="shared" si="1259"/>
        <v/>
      </c>
      <c r="AR4040" s="206">
        <f t="shared" si="1260"/>
        <v>0</v>
      </c>
      <c r="AS4040" s="22" t="str">
        <f t="shared" si="1261"/>
        <v/>
      </c>
      <c r="AT4040" s="24" t="str">
        <f t="shared" si="1262"/>
        <v/>
      </c>
      <c r="AU4040" s="22" t="s">
        <v>3240</v>
      </c>
    </row>
    <row r="4041" spans="1:47">
      <c r="A4041" s="246" t="str">
        <f t="shared" si="1252"/>
        <v/>
      </c>
      <c r="B4041" s="23"/>
      <c r="C4041" s="23"/>
      <c r="D4041" s="202" t="str">
        <f t="shared" si="1253"/>
        <v/>
      </c>
      <c r="E4041" s="33" t="str">
        <f t="shared" si="1237"/>
        <v/>
      </c>
      <c r="F4041" s="23"/>
      <c r="G4041" s="23"/>
      <c r="H4041" s="29"/>
      <c r="I4041" s="204" t="str">
        <f t="shared" si="1250"/>
        <v/>
      </c>
      <c r="J4041" s="188"/>
      <c r="K4041" s="29"/>
      <c r="L4041" s="24"/>
      <c r="M4041" s="22"/>
      <c r="N4041" s="22"/>
      <c r="O4041" s="22"/>
      <c r="P4041" s="202" t="str">
        <f t="shared" si="1251"/>
        <v/>
      </c>
      <c r="Q4041" s="22"/>
      <c r="R4041" s="22"/>
      <c r="S4041" s="22"/>
      <c r="T4041" s="22"/>
      <c r="U4041" s="22"/>
      <c r="V4041" s="22"/>
      <c r="W4041" s="22"/>
      <c r="X4041" s="104"/>
      <c r="Y4041" s="195" t="str">
        <f t="shared" si="1238"/>
        <v/>
      </c>
      <c r="Z4041" s="196" t="str">
        <f t="shared" si="1239"/>
        <v/>
      </c>
      <c r="AA4041" s="22"/>
      <c r="AB4041" s="197" t="str">
        <f t="shared" si="1254"/>
        <v/>
      </c>
      <c r="AC4041" s="198" t="str">
        <f t="shared" si="1255"/>
        <v/>
      </c>
      <c r="AD4041" s="162"/>
      <c r="AE4041" s="199" t="str">
        <f t="shared" si="1256"/>
        <v/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34"/>
        <v>0</v>
      </c>
      <c r="AJ4041" s="200">
        <f t="shared" si="1235"/>
        <v>0</v>
      </c>
      <c r="AK4041" s="201" t="str">
        <f t="shared" si="1257"/>
        <v/>
      </c>
      <c r="AL4041" s="24"/>
      <c r="AM4041" s="24"/>
      <c r="AN4041" s="24"/>
      <c r="AO4041" s="24"/>
      <c r="AP4041" s="165" t="str">
        <f t="shared" si="1258"/>
        <v/>
      </c>
      <c r="AQ4041" s="203" t="str">
        <f t="shared" si="1259"/>
        <v/>
      </c>
      <c r="AR4041" s="206">
        <f t="shared" si="1260"/>
        <v>0</v>
      </c>
      <c r="AS4041" s="22" t="str">
        <f t="shared" si="1261"/>
        <v/>
      </c>
      <c r="AT4041" s="24" t="str">
        <f t="shared" si="1262"/>
        <v/>
      </c>
      <c r="AU4041" s="22" t="s">
        <v>3240</v>
      </c>
    </row>
    <row r="4042" spans="1:47">
      <c r="A4042" s="246" t="str">
        <f t="shared" si="1252"/>
        <v/>
      </c>
      <c r="B4042" s="23"/>
      <c r="C4042" s="23"/>
      <c r="D4042" s="202" t="str">
        <f t="shared" si="1253"/>
        <v/>
      </c>
      <c r="E4042" s="33" t="str">
        <f t="shared" si="1237"/>
        <v/>
      </c>
      <c r="F4042" s="23"/>
      <c r="G4042" s="23"/>
      <c r="H4042" s="29"/>
      <c r="I4042" s="204" t="str">
        <f t="shared" si="1250"/>
        <v/>
      </c>
      <c r="J4042" s="188"/>
      <c r="K4042" s="29"/>
      <c r="L4042" s="24"/>
      <c r="M4042" s="22"/>
      <c r="N4042" s="22"/>
      <c r="O4042" s="22"/>
      <c r="P4042" s="202" t="str">
        <f t="shared" si="1251"/>
        <v/>
      </c>
      <c r="Q4042" s="22"/>
      <c r="R4042" s="22"/>
      <c r="S4042" s="22"/>
      <c r="T4042" s="22"/>
      <c r="U4042" s="22"/>
      <c r="V4042" s="22"/>
      <c r="W4042" s="22"/>
      <c r="X4042" s="104"/>
      <c r="Y4042" s="195" t="str">
        <f t="shared" si="1238"/>
        <v/>
      </c>
      <c r="Z4042" s="196" t="str">
        <f t="shared" si="1239"/>
        <v/>
      </c>
      <c r="AA4042" s="22"/>
      <c r="AB4042" s="197" t="str">
        <f t="shared" si="1254"/>
        <v/>
      </c>
      <c r="AC4042" s="198" t="str">
        <f t="shared" si="1255"/>
        <v/>
      </c>
      <c r="AD4042" s="162"/>
      <c r="AE4042" s="199" t="str">
        <f t="shared" si="1256"/>
        <v/>
      </c>
      <c r="AF4042" s="199" t="str">
        <f>IF(AND(COUNTIFS($J$18:J4042,J4042)=1,AE4042=1),1,"")</f>
        <v/>
      </c>
      <c r="AG4042" s="199" t="str">
        <f>IF(C4042="","",IF(AND(COUNTIFS($J$18:J4042,J4042)=1,C4042&lt;&gt;""),1,""))</f>
        <v/>
      </c>
      <c r="AH4042" s="199" t="str">
        <f>IF(G4042="","",IF(AND(COUNTIFS($J$18:J4042,J4042)=1,G4042&lt;&gt;""),1,""))</f>
        <v/>
      </c>
      <c r="AI4042" s="200">
        <f t="shared" si="1234"/>
        <v>0</v>
      </c>
      <c r="AJ4042" s="200">
        <f t="shared" si="1235"/>
        <v>0</v>
      </c>
      <c r="AK4042" s="201" t="str">
        <f t="shared" si="1257"/>
        <v/>
      </c>
      <c r="AL4042" s="24"/>
      <c r="AM4042" s="24"/>
      <c r="AN4042" s="24"/>
      <c r="AO4042" s="24"/>
      <c r="AP4042" s="165" t="str">
        <f t="shared" si="1258"/>
        <v/>
      </c>
      <c r="AQ4042" s="203" t="str">
        <f t="shared" si="1259"/>
        <v/>
      </c>
      <c r="AR4042" s="206">
        <f t="shared" si="1260"/>
        <v>0</v>
      </c>
      <c r="AS4042" s="22" t="str">
        <f t="shared" si="1261"/>
        <v/>
      </c>
      <c r="AT4042" s="24" t="str">
        <f t="shared" si="1262"/>
        <v/>
      </c>
      <c r="AU4042" s="22" t="s">
        <v>3240</v>
      </c>
    </row>
    <row r="4043" spans="1:47">
      <c r="A4043" s="246" t="str">
        <f t="shared" si="1252"/>
        <v/>
      </c>
      <c r="B4043" s="23"/>
      <c r="C4043" s="23"/>
      <c r="D4043" s="202" t="str">
        <f t="shared" si="1253"/>
        <v/>
      </c>
      <c r="E4043" s="33" t="str">
        <f t="shared" si="1237"/>
        <v/>
      </c>
      <c r="F4043" s="23"/>
      <c r="G4043" s="23"/>
      <c r="H4043" s="29"/>
      <c r="I4043" s="204" t="str">
        <f t="shared" si="1250"/>
        <v/>
      </c>
      <c r="J4043" s="188"/>
      <c r="K4043" s="29"/>
      <c r="L4043" s="24"/>
      <c r="M4043" s="22"/>
      <c r="N4043" s="22"/>
      <c r="O4043" s="22"/>
      <c r="P4043" s="202" t="str">
        <f t="shared" si="1251"/>
        <v/>
      </c>
      <c r="Q4043" s="22"/>
      <c r="R4043" s="22"/>
      <c r="S4043" s="22"/>
      <c r="T4043" s="22"/>
      <c r="U4043" s="22"/>
      <c r="V4043" s="22"/>
      <c r="W4043" s="22"/>
      <c r="X4043" s="104"/>
      <c r="Y4043" s="195" t="str">
        <f t="shared" si="1238"/>
        <v/>
      </c>
      <c r="Z4043" s="196" t="str">
        <f t="shared" si="1239"/>
        <v/>
      </c>
      <c r="AA4043" s="22"/>
      <c r="AB4043" s="197" t="str">
        <f t="shared" si="1254"/>
        <v/>
      </c>
      <c r="AC4043" s="198" t="str">
        <f t="shared" si="1255"/>
        <v/>
      </c>
      <c r="AD4043" s="162"/>
      <c r="AE4043" s="199" t="str">
        <f t="shared" si="1256"/>
        <v/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ref="AI4043:AI4106" si="1263">IF(P4043="C66 SERVICE","",SUMIFS(AB:AB,F:F,F4043,G:G,G4043,E:E,E4043))</f>
        <v>0</v>
      </c>
      <c r="AJ4043" s="200">
        <f t="shared" ref="AJ4043:AJ4106" si="1264">IF(P4043="C66 SERVICE","",SUMIFS(AC:AC,F:F,F4043,G:G,G4043,E:E,E4043))</f>
        <v>0</v>
      </c>
      <c r="AK4043" s="201" t="str">
        <f t="shared" si="1257"/>
        <v/>
      </c>
      <c r="AL4043" s="24"/>
      <c r="AM4043" s="24"/>
      <c r="AN4043" s="24"/>
      <c r="AO4043" s="24"/>
      <c r="AP4043" s="165" t="str">
        <f t="shared" si="1258"/>
        <v/>
      </c>
      <c r="AQ4043" s="203" t="str">
        <f t="shared" si="1259"/>
        <v/>
      </c>
      <c r="AR4043" s="206">
        <f t="shared" si="1260"/>
        <v>0</v>
      </c>
      <c r="AS4043" s="22" t="str">
        <f t="shared" si="1261"/>
        <v/>
      </c>
      <c r="AT4043" s="24" t="str">
        <f t="shared" si="1262"/>
        <v/>
      </c>
      <c r="AU4043" s="22" t="s">
        <v>3240</v>
      </c>
    </row>
    <row r="4044" spans="1:47">
      <c r="A4044" s="246" t="str">
        <f t="shared" si="1252"/>
        <v/>
      </c>
      <c r="B4044" s="23"/>
      <c r="C4044" s="23"/>
      <c r="D4044" s="202" t="str">
        <f t="shared" si="1253"/>
        <v/>
      </c>
      <c r="E4044" s="33" t="str">
        <f t="shared" si="1237"/>
        <v/>
      </c>
      <c r="F4044" s="23"/>
      <c r="G4044" s="23"/>
      <c r="H4044" s="29"/>
      <c r="I4044" s="204" t="str">
        <f t="shared" si="1250"/>
        <v/>
      </c>
      <c r="J4044" s="188"/>
      <c r="K4044" s="29"/>
      <c r="L4044" s="24"/>
      <c r="M4044" s="22"/>
      <c r="N4044" s="22"/>
      <c r="O4044" s="22"/>
      <c r="P4044" s="202" t="str">
        <f t="shared" si="1251"/>
        <v/>
      </c>
      <c r="Q4044" s="22"/>
      <c r="R4044" s="22"/>
      <c r="S4044" s="22"/>
      <c r="T4044" s="22"/>
      <c r="U4044" s="22"/>
      <c r="V4044" s="22"/>
      <c r="W4044" s="22"/>
      <c r="X4044" s="104"/>
      <c r="Y4044" s="195" t="str">
        <f t="shared" si="1238"/>
        <v/>
      </c>
      <c r="Z4044" s="196" t="str">
        <f t="shared" si="1239"/>
        <v/>
      </c>
      <c r="AA4044" s="22"/>
      <c r="AB4044" s="197" t="str">
        <f t="shared" si="1254"/>
        <v/>
      </c>
      <c r="AC4044" s="198" t="str">
        <f t="shared" si="1255"/>
        <v/>
      </c>
      <c r="AD4044" s="162"/>
      <c r="AE4044" s="199" t="str">
        <f t="shared" si="1256"/>
        <v/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3"/>
        <v>0</v>
      </c>
      <c r="AJ4044" s="200">
        <f t="shared" si="1264"/>
        <v>0</v>
      </c>
      <c r="AK4044" s="201" t="str">
        <f t="shared" si="1257"/>
        <v/>
      </c>
      <c r="AL4044" s="24"/>
      <c r="AM4044" s="24"/>
      <c r="AN4044" s="24"/>
      <c r="AO4044" s="24"/>
      <c r="AP4044" s="165" t="str">
        <f t="shared" si="1258"/>
        <v/>
      </c>
      <c r="AQ4044" s="203" t="str">
        <f t="shared" si="1259"/>
        <v/>
      </c>
      <c r="AR4044" s="206">
        <f t="shared" si="1260"/>
        <v>0</v>
      </c>
      <c r="AS4044" s="22" t="str">
        <f t="shared" si="1261"/>
        <v/>
      </c>
      <c r="AT4044" s="24" t="str">
        <f t="shared" si="1262"/>
        <v/>
      </c>
      <c r="AU4044" s="22" t="s">
        <v>3240</v>
      </c>
    </row>
    <row r="4045" spans="1:47">
      <c r="A4045" s="246" t="str">
        <f t="shared" si="1252"/>
        <v/>
      </c>
      <c r="B4045" s="23"/>
      <c r="C4045" s="23"/>
      <c r="D4045" s="202" t="str">
        <f t="shared" si="1253"/>
        <v/>
      </c>
      <c r="E4045" s="33" t="str">
        <f t="shared" si="1237"/>
        <v/>
      </c>
      <c r="F4045" s="23"/>
      <c r="G4045" s="23"/>
      <c r="H4045" s="29"/>
      <c r="I4045" s="204" t="str">
        <f t="shared" si="1250"/>
        <v/>
      </c>
      <c r="J4045" s="188"/>
      <c r="K4045" s="29"/>
      <c r="L4045" s="24"/>
      <c r="M4045" s="22"/>
      <c r="N4045" s="22"/>
      <c r="O4045" s="22"/>
      <c r="P4045" s="202" t="str">
        <f t="shared" si="1251"/>
        <v/>
      </c>
      <c r="Q4045" s="22"/>
      <c r="R4045" s="22"/>
      <c r="S4045" s="22"/>
      <c r="T4045" s="22"/>
      <c r="U4045" s="22"/>
      <c r="V4045" s="22"/>
      <c r="W4045" s="22"/>
      <c r="X4045" s="104"/>
      <c r="Y4045" s="195" t="str">
        <f t="shared" si="1238"/>
        <v/>
      </c>
      <c r="Z4045" s="196" t="str">
        <f t="shared" si="1239"/>
        <v/>
      </c>
      <c r="AA4045" s="22"/>
      <c r="AB4045" s="197" t="str">
        <f t="shared" si="1254"/>
        <v/>
      </c>
      <c r="AC4045" s="198" t="str">
        <f t="shared" si="1255"/>
        <v/>
      </c>
      <c r="AD4045" s="162"/>
      <c r="AE4045" s="199" t="str">
        <f t="shared" si="1256"/>
        <v/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3"/>
        <v>0</v>
      </c>
      <c r="AJ4045" s="200">
        <f t="shared" si="1264"/>
        <v>0</v>
      </c>
      <c r="AK4045" s="201" t="str">
        <f t="shared" si="1257"/>
        <v/>
      </c>
      <c r="AL4045" s="24"/>
      <c r="AM4045" s="24"/>
      <c r="AN4045" s="24"/>
      <c r="AO4045" s="24"/>
      <c r="AP4045" s="165" t="str">
        <f t="shared" si="1258"/>
        <v/>
      </c>
      <c r="AQ4045" s="203" t="str">
        <f t="shared" si="1259"/>
        <v/>
      </c>
      <c r="AR4045" s="206">
        <f t="shared" si="1260"/>
        <v>0</v>
      </c>
      <c r="AS4045" s="22" t="str">
        <f t="shared" si="1261"/>
        <v/>
      </c>
      <c r="AT4045" s="24" t="str">
        <f t="shared" si="1262"/>
        <v/>
      </c>
      <c r="AU4045" s="22" t="s">
        <v>3240</v>
      </c>
    </row>
    <row r="4046" spans="1:47">
      <c r="A4046" s="246" t="str">
        <f t="shared" si="1252"/>
        <v/>
      </c>
      <c r="B4046" s="23"/>
      <c r="C4046" s="23"/>
      <c r="D4046" s="202" t="str">
        <f t="shared" si="1253"/>
        <v/>
      </c>
      <c r="E4046" s="33" t="str">
        <f t="shared" si="1237"/>
        <v/>
      </c>
      <c r="F4046" s="23"/>
      <c r="G4046" s="23"/>
      <c r="H4046" s="29"/>
      <c r="I4046" s="204" t="str">
        <f t="shared" si="1250"/>
        <v/>
      </c>
      <c r="J4046" s="188"/>
      <c r="K4046" s="29"/>
      <c r="L4046" s="24"/>
      <c r="M4046" s="22"/>
      <c r="N4046" s="22"/>
      <c r="O4046" s="22"/>
      <c r="P4046" s="202" t="str">
        <f t="shared" si="1251"/>
        <v/>
      </c>
      <c r="Q4046" s="22"/>
      <c r="R4046" s="22"/>
      <c r="S4046" s="22"/>
      <c r="T4046" s="22"/>
      <c r="U4046" s="22"/>
      <c r="V4046" s="22"/>
      <c r="W4046" s="22"/>
      <c r="X4046" s="104"/>
      <c r="Y4046" s="195" t="str">
        <f t="shared" si="1238"/>
        <v/>
      </c>
      <c r="Z4046" s="196" t="str">
        <f t="shared" si="1239"/>
        <v/>
      </c>
      <c r="AA4046" s="22"/>
      <c r="AB4046" s="197" t="str">
        <f t="shared" si="1254"/>
        <v/>
      </c>
      <c r="AC4046" s="198" t="str">
        <f t="shared" si="1255"/>
        <v/>
      </c>
      <c r="AD4046" s="162"/>
      <c r="AE4046" s="199" t="str">
        <f t="shared" si="1256"/>
        <v/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3"/>
        <v>0</v>
      </c>
      <c r="AJ4046" s="200">
        <f t="shared" si="1264"/>
        <v>0</v>
      </c>
      <c r="AK4046" s="201" t="str">
        <f t="shared" si="1257"/>
        <v/>
      </c>
      <c r="AL4046" s="24"/>
      <c r="AM4046" s="24"/>
      <c r="AN4046" s="24"/>
      <c r="AO4046" s="24"/>
      <c r="AP4046" s="165" t="str">
        <f t="shared" si="1258"/>
        <v/>
      </c>
      <c r="AQ4046" s="203" t="str">
        <f t="shared" si="1259"/>
        <v/>
      </c>
      <c r="AR4046" s="206">
        <f t="shared" si="1260"/>
        <v>0</v>
      </c>
      <c r="AS4046" s="22" t="str">
        <f t="shared" si="1261"/>
        <v/>
      </c>
      <c r="AT4046" s="24" t="str">
        <f t="shared" si="1262"/>
        <v/>
      </c>
      <c r="AU4046" s="22" t="s">
        <v>3240</v>
      </c>
    </row>
    <row r="4047" spans="1:47">
      <c r="A4047" s="246" t="str">
        <f t="shared" si="1252"/>
        <v/>
      </c>
      <c r="B4047" s="23"/>
      <c r="C4047" s="23"/>
      <c r="D4047" s="202" t="str">
        <f t="shared" si="1253"/>
        <v/>
      </c>
      <c r="E4047" s="33" t="str">
        <f t="shared" si="1237"/>
        <v/>
      </c>
      <c r="F4047" s="23"/>
      <c r="G4047" s="23"/>
      <c r="H4047" s="29"/>
      <c r="I4047" s="204" t="str">
        <f t="shared" si="1250"/>
        <v/>
      </c>
      <c r="J4047" s="188"/>
      <c r="K4047" s="29"/>
      <c r="L4047" s="24"/>
      <c r="M4047" s="22"/>
      <c r="N4047" s="22"/>
      <c r="O4047" s="22"/>
      <c r="P4047" s="202" t="str">
        <f t="shared" si="1251"/>
        <v/>
      </c>
      <c r="Q4047" s="22"/>
      <c r="R4047" s="22"/>
      <c r="S4047" s="22"/>
      <c r="T4047" s="22"/>
      <c r="U4047" s="22"/>
      <c r="V4047" s="22"/>
      <c r="W4047" s="22"/>
      <c r="X4047" s="104"/>
      <c r="Y4047" s="195" t="str">
        <f t="shared" si="1238"/>
        <v/>
      </c>
      <c r="Z4047" s="196" t="str">
        <f t="shared" si="1239"/>
        <v/>
      </c>
      <c r="AA4047" s="22"/>
      <c r="AB4047" s="197" t="str">
        <f t="shared" si="1254"/>
        <v/>
      </c>
      <c r="AC4047" s="198" t="str">
        <f t="shared" si="1255"/>
        <v/>
      </c>
      <c r="AD4047" s="162"/>
      <c r="AE4047" s="199" t="str">
        <f t="shared" si="1256"/>
        <v/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3"/>
        <v>0</v>
      </c>
      <c r="AJ4047" s="200">
        <f t="shared" si="1264"/>
        <v>0</v>
      </c>
      <c r="AK4047" s="201" t="str">
        <f t="shared" si="1257"/>
        <v/>
      </c>
      <c r="AL4047" s="24"/>
      <c r="AM4047" s="24"/>
      <c r="AN4047" s="24"/>
      <c r="AO4047" s="24"/>
      <c r="AP4047" s="165" t="str">
        <f t="shared" si="1258"/>
        <v/>
      </c>
      <c r="AQ4047" s="203" t="str">
        <f t="shared" si="1259"/>
        <v/>
      </c>
      <c r="AR4047" s="206">
        <f t="shared" si="1260"/>
        <v>0</v>
      </c>
      <c r="AS4047" s="22" t="str">
        <f t="shared" si="1261"/>
        <v/>
      </c>
      <c r="AT4047" s="24" t="str">
        <f t="shared" si="1262"/>
        <v/>
      </c>
      <c r="AU4047" s="22" t="s">
        <v>3240</v>
      </c>
    </row>
    <row r="4048" spans="1:47">
      <c r="A4048" s="246" t="str">
        <f t="shared" si="1252"/>
        <v/>
      </c>
      <c r="B4048" s="23"/>
      <c r="C4048" s="23"/>
      <c r="D4048" s="202" t="str">
        <f t="shared" si="1253"/>
        <v/>
      </c>
      <c r="E4048" s="33" t="str">
        <f t="shared" si="1237"/>
        <v/>
      </c>
      <c r="F4048" s="23"/>
      <c r="G4048" s="23"/>
      <c r="H4048" s="29"/>
      <c r="I4048" s="204" t="str">
        <f t="shared" si="1250"/>
        <v/>
      </c>
      <c r="J4048" s="188"/>
      <c r="K4048" s="29"/>
      <c r="L4048" s="24"/>
      <c r="M4048" s="22"/>
      <c r="N4048" s="22"/>
      <c r="O4048" s="22"/>
      <c r="P4048" s="202" t="str">
        <f t="shared" si="1251"/>
        <v/>
      </c>
      <c r="Q4048" s="22"/>
      <c r="R4048" s="22"/>
      <c r="S4048" s="22"/>
      <c r="T4048" s="22"/>
      <c r="U4048" s="22"/>
      <c r="V4048" s="22"/>
      <c r="W4048" s="22"/>
      <c r="X4048" s="104"/>
      <c r="Y4048" s="195" t="str">
        <f t="shared" si="1238"/>
        <v/>
      </c>
      <c r="Z4048" s="196" t="str">
        <f t="shared" si="1239"/>
        <v/>
      </c>
      <c r="AA4048" s="22"/>
      <c r="AB4048" s="197" t="str">
        <f t="shared" si="1254"/>
        <v/>
      </c>
      <c r="AC4048" s="198" t="str">
        <f t="shared" si="1255"/>
        <v/>
      </c>
      <c r="AD4048" s="162"/>
      <c r="AE4048" s="199" t="str">
        <f t="shared" si="1256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 t="shared" si="1263"/>
        <v>0</v>
      </c>
      <c r="AJ4048" s="200">
        <f t="shared" si="1264"/>
        <v>0</v>
      </c>
      <c r="AK4048" s="201" t="str">
        <f t="shared" si="1257"/>
        <v/>
      </c>
      <c r="AL4048" s="24"/>
      <c r="AM4048" s="24"/>
      <c r="AN4048" s="24"/>
      <c r="AO4048" s="24"/>
      <c r="AP4048" s="165" t="str">
        <f t="shared" si="1258"/>
        <v/>
      </c>
      <c r="AQ4048" s="203" t="str">
        <f t="shared" si="1259"/>
        <v/>
      </c>
      <c r="AR4048" s="206">
        <f t="shared" si="1260"/>
        <v>0</v>
      </c>
      <c r="AS4048" s="22" t="str">
        <f t="shared" si="1261"/>
        <v/>
      </c>
      <c r="AT4048" s="24" t="str">
        <f t="shared" si="1262"/>
        <v/>
      </c>
      <c r="AU4048" s="22" t="s">
        <v>3240</v>
      </c>
    </row>
    <row r="4049" spans="1:47">
      <c r="A4049" s="246" t="str">
        <f t="shared" si="1252"/>
        <v/>
      </c>
      <c r="B4049" s="23"/>
      <c r="C4049" s="23"/>
      <c r="D4049" s="202" t="str">
        <f t="shared" si="1253"/>
        <v/>
      </c>
      <c r="E4049" s="33" t="str">
        <f t="shared" si="1237"/>
        <v/>
      </c>
      <c r="F4049" s="23"/>
      <c r="G4049" s="23"/>
      <c r="H4049" s="29"/>
      <c r="I4049" s="204" t="str">
        <f t="shared" si="1250"/>
        <v/>
      </c>
      <c r="J4049" s="188"/>
      <c r="K4049" s="29"/>
      <c r="L4049" s="24"/>
      <c r="M4049" s="22"/>
      <c r="N4049" s="22"/>
      <c r="O4049" s="22"/>
      <c r="P4049" s="202" t="str">
        <f t="shared" si="1251"/>
        <v/>
      </c>
      <c r="Q4049" s="22"/>
      <c r="R4049" s="22"/>
      <c r="S4049" s="22"/>
      <c r="T4049" s="22"/>
      <c r="U4049" s="22"/>
      <c r="V4049" s="22"/>
      <c r="W4049" s="22"/>
      <c r="X4049" s="104"/>
      <c r="Y4049" s="195" t="str">
        <f t="shared" si="1238"/>
        <v/>
      </c>
      <c r="Z4049" s="196" t="str">
        <f t="shared" si="1239"/>
        <v/>
      </c>
      <c r="AA4049" s="22"/>
      <c r="AB4049" s="197" t="str">
        <f t="shared" si="1254"/>
        <v/>
      </c>
      <c r="AC4049" s="198" t="str">
        <f t="shared" si="1255"/>
        <v/>
      </c>
      <c r="AD4049" s="162"/>
      <c r="AE4049" s="199" t="str">
        <f t="shared" si="1256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3"/>
        <v>0</v>
      </c>
      <c r="AJ4049" s="200">
        <f t="shared" si="1264"/>
        <v>0</v>
      </c>
      <c r="AK4049" s="201" t="str">
        <f t="shared" si="1257"/>
        <v/>
      </c>
      <c r="AL4049" s="24"/>
      <c r="AM4049" s="24"/>
      <c r="AN4049" s="24"/>
      <c r="AO4049" s="24"/>
      <c r="AP4049" s="165" t="str">
        <f t="shared" si="1258"/>
        <v/>
      </c>
      <c r="AQ4049" s="203" t="str">
        <f t="shared" si="1259"/>
        <v/>
      </c>
      <c r="AR4049" s="206">
        <f t="shared" si="1260"/>
        <v>0</v>
      </c>
      <c r="AS4049" s="22" t="str">
        <f t="shared" si="1261"/>
        <v/>
      </c>
      <c r="AT4049" s="24" t="str">
        <f t="shared" si="1262"/>
        <v/>
      </c>
      <c r="AU4049" s="22" t="s">
        <v>3240</v>
      </c>
    </row>
    <row r="4050" spans="1:47">
      <c r="A4050" s="246" t="str">
        <f t="shared" si="1252"/>
        <v/>
      </c>
      <c r="B4050" s="23"/>
      <c r="C4050" s="23"/>
      <c r="D4050" s="202" t="str">
        <f t="shared" si="1253"/>
        <v/>
      </c>
      <c r="E4050" s="33" t="str">
        <f t="shared" si="1237"/>
        <v/>
      </c>
      <c r="F4050" s="23"/>
      <c r="G4050" s="23"/>
      <c r="H4050" s="29"/>
      <c r="I4050" s="204" t="str">
        <f t="shared" si="1250"/>
        <v/>
      </c>
      <c r="J4050" s="188"/>
      <c r="K4050" s="29"/>
      <c r="L4050" s="24"/>
      <c r="M4050" s="22"/>
      <c r="N4050" s="22"/>
      <c r="O4050" s="22"/>
      <c r="P4050" s="202" t="str">
        <f t="shared" si="1251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238"/>
        <v/>
      </c>
      <c r="Z4050" s="196" t="str">
        <f t="shared" si="1239"/>
        <v/>
      </c>
      <c r="AA4050" s="22"/>
      <c r="AB4050" s="197" t="str">
        <f t="shared" si="1254"/>
        <v/>
      </c>
      <c r="AC4050" s="198" t="str">
        <f t="shared" si="1255"/>
        <v/>
      </c>
      <c r="AD4050" s="162"/>
      <c r="AE4050" s="199" t="str">
        <f t="shared" si="1256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3"/>
        <v>0</v>
      </c>
      <c r="AJ4050" s="200">
        <f t="shared" si="1264"/>
        <v>0</v>
      </c>
      <c r="AK4050" s="201" t="str">
        <f t="shared" si="1257"/>
        <v/>
      </c>
      <c r="AL4050" s="24"/>
      <c r="AM4050" s="24"/>
      <c r="AN4050" s="24"/>
      <c r="AO4050" s="24"/>
      <c r="AP4050" s="165" t="str">
        <f t="shared" si="1258"/>
        <v/>
      </c>
      <c r="AQ4050" s="203" t="str">
        <f t="shared" si="1259"/>
        <v/>
      </c>
      <c r="AR4050" s="206">
        <f t="shared" si="1260"/>
        <v>0</v>
      </c>
      <c r="AS4050" s="22" t="str">
        <f t="shared" si="1261"/>
        <v/>
      </c>
      <c r="AT4050" s="24" t="str">
        <f t="shared" si="1262"/>
        <v/>
      </c>
      <c r="AU4050" s="22" t="s">
        <v>3240</v>
      </c>
    </row>
    <row r="4051" spans="1:47">
      <c r="A4051" s="246" t="str">
        <f t="shared" si="1252"/>
        <v/>
      </c>
      <c r="B4051" s="23"/>
      <c r="C4051" s="23"/>
      <c r="D4051" s="202" t="str">
        <f t="shared" si="1253"/>
        <v/>
      </c>
      <c r="E4051" s="33" t="str">
        <f t="shared" si="1237"/>
        <v/>
      </c>
      <c r="F4051" s="23"/>
      <c r="G4051" s="23"/>
      <c r="H4051" s="29"/>
      <c r="I4051" s="204" t="str">
        <f t="shared" si="1250"/>
        <v/>
      </c>
      <c r="J4051" s="188"/>
      <c r="K4051" s="29"/>
      <c r="L4051" s="24"/>
      <c r="M4051" s="22"/>
      <c r="N4051" s="22"/>
      <c r="O4051" s="22"/>
      <c r="P4051" s="202" t="str">
        <f t="shared" si="1251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238"/>
        <v/>
      </c>
      <c r="Z4051" s="196" t="str">
        <f t="shared" si="1239"/>
        <v/>
      </c>
      <c r="AA4051" s="22"/>
      <c r="AB4051" s="197" t="str">
        <f t="shared" si="1254"/>
        <v/>
      </c>
      <c r="AC4051" s="198" t="str">
        <f t="shared" si="1255"/>
        <v/>
      </c>
      <c r="AD4051" s="162"/>
      <c r="AE4051" s="199" t="str">
        <f t="shared" si="1256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3"/>
        <v>0</v>
      </c>
      <c r="AJ4051" s="200">
        <f t="shared" si="1264"/>
        <v>0</v>
      </c>
      <c r="AK4051" s="201" t="str">
        <f t="shared" si="1257"/>
        <v/>
      </c>
      <c r="AL4051" s="24"/>
      <c r="AM4051" s="24"/>
      <c r="AN4051" s="24"/>
      <c r="AO4051" s="24"/>
      <c r="AP4051" s="165" t="str">
        <f t="shared" si="1258"/>
        <v/>
      </c>
      <c r="AQ4051" s="203" t="str">
        <f t="shared" si="1259"/>
        <v/>
      </c>
      <c r="AR4051" s="206">
        <f t="shared" si="1260"/>
        <v>0</v>
      </c>
      <c r="AS4051" s="22" t="str">
        <f t="shared" si="1261"/>
        <v/>
      </c>
      <c r="AT4051" s="24" t="str">
        <f t="shared" si="1262"/>
        <v/>
      </c>
      <c r="AU4051" s="22" t="s">
        <v>3240</v>
      </c>
    </row>
    <row r="4052" spans="1:47">
      <c r="A4052" s="246" t="str">
        <f t="shared" si="1252"/>
        <v/>
      </c>
      <c r="B4052" s="23"/>
      <c r="C4052" s="23"/>
      <c r="D4052" s="202" t="str">
        <f t="shared" si="1253"/>
        <v/>
      </c>
      <c r="E4052" s="33" t="str">
        <f t="shared" si="1237"/>
        <v/>
      </c>
      <c r="F4052" s="23"/>
      <c r="G4052" s="23"/>
      <c r="H4052" s="29"/>
      <c r="I4052" s="204" t="str">
        <f t="shared" si="1250"/>
        <v/>
      </c>
      <c r="J4052" s="188"/>
      <c r="K4052" s="29"/>
      <c r="L4052" s="24"/>
      <c r="M4052" s="22"/>
      <c r="N4052" s="22"/>
      <c r="O4052" s="22"/>
      <c r="P4052" s="202" t="str">
        <f t="shared" si="1251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238"/>
        <v/>
      </c>
      <c r="Z4052" s="196" t="str">
        <f t="shared" si="1239"/>
        <v/>
      </c>
      <c r="AA4052" s="22"/>
      <c r="AB4052" s="197" t="str">
        <f t="shared" si="1254"/>
        <v/>
      </c>
      <c r="AC4052" s="198" t="str">
        <f t="shared" si="1255"/>
        <v/>
      </c>
      <c r="AD4052" s="162"/>
      <c r="AE4052" s="199" t="str">
        <f t="shared" si="1256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3"/>
        <v>0</v>
      </c>
      <c r="AJ4052" s="200">
        <f t="shared" si="1264"/>
        <v>0</v>
      </c>
      <c r="AK4052" s="201" t="str">
        <f t="shared" si="1257"/>
        <v/>
      </c>
      <c r="AL4052" s="24"/>
      <c r="AM4052" s="24"/>
      <c r="AN4052" s="24"/>
      <c r="AO4052" s="24"/>
      <c r="AP4052" s="165" t="str">
        <f t="shared" si="1258"/>
        <v/>
      </c>
      <c r="AQ4052" s="203" t="str">
        <f t="shared" si="1259"/>
        <v/>
      </c>
      <c r="AR4052" s="206">
        <f t="shared" si="1260"/>
        <v>0</v>
      </c>
      <c r="AS4052" s="22" t="str">
        <f t="shared" si="1261"/>
        <v/>
      </c>
      <c r="AT4052" s="24" t="str">
        <f t="shared" si="1262"/>
        <v/>
      </c>
      <c r="AU4052" s="22" t="s">
        <v>3240</v>
      </c>
    </row>
    <row r="4053" spans="1:47">
      <c r="A4053" s="246" t="str">
        <f t="shared" si="1252"/>
        <v/>
      </c>
      <c r="B4053" s="23"/>
      <c r="C4053" s="23"/>
      <c r="D4053" s="202" t="str">
        <f t="shared" si="1253"/>
        <v/>
      </c>
      <c r="E4053" s="33" t="str">
        <f t="shared" si="1237"/>
        <v/>
      </c>
      <c r="F4053" s="23"/>
      <c r="G4053" s="23"/>
      <c r="H4053" s="29"/>
      <c r="I4053" s="204" t="str">
        <f t="shared" si="1250"/>
        <v/>
      </c>
      <c r="J4053" s="188"/>
      <c r="K4053" s="29"/>
      <c r="L4053" s="24"/>
      <c r="M4053" s="22"/>
      <c r="N4053" s="22"/>
      <c r="O4053" s="22"/>
      <c r="P4053" s="202" t="str">
        <f t="shared" si="1251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238"/>
        <v/>
      </c>
      <c r="Z4053" s="196" t="str">
        <f t="shared" si="1239"/>
        <v/>
      </c>
      <c r="AA4053" s="22"/>
      <c r="AB4053" s="197" t="str">
        <f t="shared" si="1254"/>
        <v/>
      </c>
      <c r="AC4053" s="198" t="str">
        <f t="shared" si="1255"/>
        <v/>
      </c>
      <c r="AD4053" s="162"/>
      <c r="AE4053" s="199" t="str">
        <f t="shared" si="1256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3"/>
        <v>0</v>
      </c>
      <c r="AJ4053" s="200">
        <f t="shared" si="1264"/>
        <v>0</v>
      </c>
      <c r="AK4053" s="201" t="str">
        <f t="shared" si="1257"/>
        <v/>
      </c>
      <c r="AL4053" s="24"/>
      <c r="AM4053" s="24"/>
      <c r="AN4053" s="24"/>
      <c r="AO4053" s="24"/>
      <c r="AP4053" s="165" t="str">
        <f t="shared" si="1258"/>
        <v/>
      </c>
      <c r="AQ4053" s="203" t="str">
        <f t="shared" si="1259"/>
        <v/>
      </c>
      <c r="AR4053" s="206">
        <f t="shared" si="1260"/>
        <v>0</v>
      </c>
      <c r="AS4053" s="22" t="str">
        <f t="shared" si="1261"/>
        <v/>
      </c>
      <c r="AT4053" s="24" t="str">
        <f t="shared" si="1262"/>
        <v/>
      </c>
      <c r="AU4053" s="22" t="s">
        <v>3240</v>
      </c>
    </row>
    <row r="4054" spans="1:47">
      <c r="A4054" s="246" t="str">
        <f t="shared" si="1252"/>
        <v/>
      </c>
      <c r="B4054" s="23"/>
      <c r="C4054" s="23"/>
      <c r="D4054" s="202" t="str">
        <f t="shared" si="1253"/>
        <v/>
      </c>
      <c r="E4054" s="33" t="str">
        <f t="shared" ref="E4054:E4117" si="1265">IF(G4054="Cancel","Cancel",IF(G4054="TBA","TBA",IFERROR(IF(I4054="Q4","FY "&amp;RIGHT(F4054,2)-1&amp;"/"&amp;RIGHT(F4054,2),"FY "&amp;RIGHT(F4054,2)&amp;"/"&amp;RIGHT(F4054,2)+1),"")))</f>
        <v/>
      </c>
      <c r="F4054" s="23"/>
      <c r="G4054" s="23"/>
      <c r="H4054" s="29"/>
      <c r="I4054" s="204" t="str">
        <f t="shared" si="1250"/>
        <v/>
      </c>
      <c r="J4054" s="188"/>
      <c r="K4054" s="29"/>
      <c r="L4054" s="24"/>
      <c r="M4054" s="22"/>
      <c r="N4054" s="22"/>
      <c r="O4054" s="22"/>
      <c r="P4054" s="202" t="str">
        <f t="shared" si="1251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238"/>
        <v/>
      </c>
      <c r="Z4054" s="196" t="str">
        <f t="shared" si="1239"/>
        <v/>
      </c>
      <c r="AA4054" s="22"/>
      <c r="AB4054" s="197" t="str">
        <f t="shared" si="1254"/>
        <v/>
      </c>
      <c r="AC4054" s="198" t="str">
        <f t="shared" si="1255"/>
        <v/>
      </c>
      <c r="AD4054" s="162"/>
      <c r="AE4054" s="199" t="str">
        <f t="shared" si="1256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3"/>
        <v>0</v>
      </c>
      <c r="AJ4054" s="200">
        <f t="shared" si="1264"/>
        <v>0</v>
      </c>
      <c r="AK4054" s="201" t="str">
        <f t="shared" si="1257"/>
        <v/>
      </c>
      <c r="AL4054" s="24"/>
      <c r="AM4054" s="24"/>
      <c r="AN4054" s="24"/>
      <c r="AO4054" s="24"/>
      <c r="AP4054" s="165" t="str">
        <f t="shared" si="1258"/>
        <v/>
      </c>
      <c r="AQ4054" s="203" t="str">
        <f t="shared" si="1259"/>
        <v/>
      </c>
      <c r="AR4054" s="206">
        <f t="shared" si="1260"/>
        <v>0</v>
      </c>
      <c r="AS4054" s="22" t="str">
        <f t="shared" si="1261"/>
        <v/>
      </c>
      <c r="AT4054" s="24" t="str">
        <f t="shared" si="1262"/>
        <v/>
      </c>
      <c r="AU4054" s="22" t="s">
        <v>3240</v>
      </c>
    </row>
    <row r="4055" spans="1:47">
      <c r="A4055" s="246" t="str">
        <f t="shared" si="1252"/>
        <v/>
      </c>
      <c r="B4055" s="23"/>
      <c r="C4055" s="23"/>
      <c r="D4055" s="202" t="str">
        <f t="shared" si="1253"/>
        <v/>
      </c>
      <c r="E4055" s="33" t="str">
        <f t="shared" si="1265"/>
        <v/>
      </c>
      <c r="F4055" s="23"/>
      <c r="G4055" s="23"/>
      <c r="H4055" s="29"/>
      <c r="I4055" s="204" t="str">
        <f t="shared" si="1250"/>
        <v/>
      </c>
      <c r="J4055" s="188"/>
      <c r="K4055" s="29"/>
      <c r="L4055" s="24"/>
      <c r="M4055" s="22"/>
      <c r="N4055" s="22"/>
      <c r="O4055" s="22"/>
      <c r="P4055" s="202" t="str">
        <f t="shared" si="1251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238"/>
        <v/>
      </c>
      <c r="Z4055" s="196" t="str">
        <f t="shared" si="1239"/>
        <v/>
      </c>
      <c r="AA4055" s="22"/>
      <c r="AB4055" s="197" t="str">
        <f t="shared" si="1254"/>
        <v/>
      </c>
      <c r="AC4055" s="198" t="str">
        <f t="shared" si="1255"/>
        <v/>
      </c>
      <c r="AD4055" s="162"/>
      <c r="AE4055" s="199" t="str">
        <f t="shared" si="1256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3"/>
        <v>0</v>
      </c>
      <c r="AJ4055" s="200">
        <f t="shared" si="1264"/>
        <v>0</v>
      </c>
      <c r="AK4055" s="201" t="str">
        <f t="shared" si="1257"/>
        <v/>
      </c>
      <c r="AL4055" s="24"/>
      <c r="AM4055" s="24"/>
      <c r="AN4055" s="24"/>
      <c r="AO4055" s="24"/>
      <c r="AP4055" s="165" t="str">
        <f t="shared" si="1258"/>
        <v/>
      </c>
      <c r="AQ4055" s="203" t="str">
        <f t="shared" si="1259"/>
        <v/>
      </c>
      <c r="AR4055" s="206">
        <f t="shared" si="1260"/>
        <v>0</v>
      </c>
      <c r="AS4055" s="22" t="str">
        <f t="shared" si="1261"/>
        <v/>
      </c>
      <c r="AT4055" s="24" t="str">
        <f t="shared" si="1262"/>
        <v/>
      </c>
      <c r="AU4055" s="22" t="s">
        <v>3240</v>
      </c>
    </row>
    <row r="4056" spans="1:47">
      <c r="A4056" s="246" t="str">
        <f t="shared" si="1252"/>
        <v/>
      </c>
      <c r="B4056" s="23"/>
      <c r="C4056" s="23"/>
      <c r="D4056" s="202" t="str">
        <f t="shared" si="1253"/>
        <v/>
      </c>
      <c r="E4056" s="33" t="str">
        <f t="shared" si="1265"/>
        <v/>
      </c>
      <c r="F4056" s="23"/>
      <c r="G4056" s="23"/>
      <c r="H4056" s="29"/>
      <c r="I4056" s="204" t="str">
        <f t="shared" si="1250"/>
        <v/>
      </c>
      <c r="J4056" s="188"/>
      <c r="K4056" s="29"/>
      <c r="L4056" s="24"/>
      <c r="M4056" s="22"/>
      <c r="N4056" s="22"/>
      <c r="O4056" s="22"/>
      <c r="P4056" s="202" t="str">
        <f t="shared" si="1251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238"/>
        <v/>
      </c>
      <c r="Z4056" s="196" t="str">
        <f t="shared" si="1239"/>
        <v/>
      </c>
      <c r="AA4056" s="22"/>
      <c r="AB4056" s="197" t="str">
        <f t="shared" si="1254"/>
        <v/>
      </c>
      <c r="AC4056" s="198" t="str">
        <f t="shared" si="1255"/>
        <v/>
      </c>
      <c r="AD4056" s="162"/>
      <c r="AE4056" s="199" t="str">
        <f t="shared" si="1256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3"/>
        <v>0</v>
      </c>
      <c r="AJ4056" s="200">
        <f t="shared" si="1264"/>
        <v>0</v>
      </c>
      <c r="AK4056" s="201" t="str">
        <f t="shared" si="1257"/>
        <v/>
      </c>
      <c r="AL4056" s="24"/>
      <c r="AM4056" s="24"/>
      <c r="AN4056" s="24"/>
      <c r="AO4056" s="24"/>
      <c r="AP4056" s="165" t="str">
        <f t="shared" si="1258"/>
        <v/>
      </c>
      <c r="AQ4056" s="203" t="str">
        <f t="shared" si="1259"/>
        <v/>
      </c>
      <c r="AR4056" s="206">
        <f t="shared" si="1260"/>
        <v>0</v>
      </c>
      <c r="AS4056" s="22" t="str">
        <f t="shared" si="1261"/>
        <v/>
      </c>
      <c r="AT4056" s="24" t="str">
        <f t="shared" si="1262"/>
        <v/>
      </c>
      <c r="AU4056" s="22" t="s">
        <v>3240</v>
      </c>
    </row>
    <row r="4057" spans="1:47">
      <c r="A4057" s="246" t="str">
        <f t="shared" si="1252"/>
        <v/>
      </c>
      <c r="B4057" s="23"/>
      <c r="C4057" s="23"/>
      <c r="D4057" s="202" t="str">
        <f t="shared" si="1253"/>
        <v/>
      </c>
      <c r="E4057" s="33" t="str">
        <f t="shared" si="1265"/>
        <v/>
      </c>
      <c r="F4057" s="23"/>
      <c r="G4057" s="23"/>
      <c r="H4057" s="29"/>
      <c r="I4057" s="204" t="str">
        <f t="shared" si="1250"/>
        <v/>
      </c>
      <c r="J4057" s="188"/>
      <c r="K4057" s="29"/>
      <c r="L4057" s="24"/>
      <c r="M4057" s="22"/>
      <c r="N4057" s="22"/>
      <c r="O4057" s="22"/>
      <c r="P4057" s="202" t="str">
        <f t="shared" si="1251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ref="Y4057:Y4120" si="1266">IF(W4057="","",IF(W4057="RMB","1.13", "1"))</f>
        <v/>
      </c>
      <c r="Z4057" s="196" t="str">
        <f t="shared" ref="Z4057:Z4120" si="1267">IF(X4057="","",X4057*MAX(O4057,N4057))</f>
        <v/>
      </c>
      <c r="AA4057" s="22"/>
      <c r="AB4057" s="197" t="str">
        <f t="shared" si="1254"/>
        <v/>
      </c>
      <c r="AC4057" s="198" t="str">
        <f t="shared" si="1255"/>
        <v/>
      </c>
      <c r="AD4057" s="162"/>
      <c r="AE4057" s="199" t="str">
        <f t="shared" si="1256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3"/>
        <v>0</v>
      </c>
      <c r="AJ4057" s="200">
        <f t="shared" si="1264"/>
        <v>0</v>
      </c>
      <c r="AK4057" s="201" t="str">
        <f t="shared" si="1257"/>
        <v/>
      </c>
      <c r="AL4057" s="24"/>
      <c r="AM4057" s="24"/>
      <c r="AN4057" s="24"/>
      <c r="AO4057" s="24"/>
      <c r="AP4057" s="165" t="str">
        <f t="shared" si="1258"/>
        <v/>
      </c>
      <c r="AQ4057" s="203" t="str">
        <f t="shared" si="1259"/>
        <v/>
      </c>
      <c r="AR4057" s="206">
        <f t="shared" si="1260"/>
        <v>0</v>
      </c>
      <c r="AS4057" s="22" t="str">
        <f t="shared" si="1261"/>
        <v/>
      </c>
      <c r="AT4057" s="24" t="str">
        <f t="shared" si="1262"/>
        <v/>
      </c>
      <c r="AU4057" s="22" t="s">
        <v>3240</v>
      </c>
    </row>
    <row r="4058" spans="1:47">
      <c r="A4058" s="246" t="str">
        <f t="shared" si="1252"/>
        <v/>
      </c>
      <c r="B4058" s="23"/>
      <c r="C4058" s="23"/>
      <c r="D4058" s="202" t="str">
        <f t="shared" si="1253"/>
        <v/>
      </c>
      <c r="E4058" s="33" t="str">
        <f t="shared" si="1265"/>
        <v/>
      </c>
      <c r="F4058" s="23"/>
      <c r="G4058" s="23"/>
      <c r="H4058" s="29"/>
      <c r="I4058" s="204" t="str">
        <f t="shared" si="1250"/>
        <v/>
      </c>
      <c r="J4058" s="188"/>
      <c r="K4058" s="29"/>
      <c r="L4058" s="24"/>
      <c r="M4058" s="22"/>
      <c r="N4058" s="22"/>
      <c r="O4058" s="22"/>
      <c r="P4058" s="202" t="str">
        <f t="shared" si="1251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266"/>
        <v/>
      </c>
      <c r="Z4058" s="196" t="str">
        <f t="shared" si="1267"/>
        <v/>
      </c>
      <c r="AA4058" s="22"/>
      <c r="AB4058" s="197" t="str">
        <f t="shared" si="1254"/>
        <v/>
      </c>
      <c r="AC4058" s="198" t="str">
        <f t="shared" si="1255"/>
        <v/>
      </c>
      <c r="AD4058" s="162"/>
      <c r="AE4058" s="199" t="str">
        <f t="shared" si="1256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3"/>
        <v>0</v>
      </c>
      <c r="AJ4058" s="200">
        <f t="shared" si="1264"/>
        <v>0</v>
      </c>
      <c r="AK4058" s="201" t="str">
        <f t="shared" si="1257"/>
        <v/>
      </c>
      <c r="AL4058" s="24"/>
      <c r="AM4058" s="24"/>
      <c r="AN4058" s="24"/>
      <c r="AO4058" s="24"/>
      <c r="AP4058" s="165" t="str">
        <f t="shared" si="1258"/>
        <v/>
      </c>
      <c r="AQ4058" s="203" t="str">
        <f t="shared" si="1259"/>
        <v/>
      </c>
      <c r="AR4058" s="206">
        <f t="shared" si="1260"/>
        <v>0</v>
      </c>
      <c r="AS4058" s="22" t="str">
        <f t="shared" si="1261"/>
        <v/>
      </c>
      <c r="AT4058" s="24" t="str">
        <f t="shared" si="1262"/>
        <v/>
      </c>
      <c r="AU4058" s="22" t="s">
        <v>3240</v>
      </c>
    </row>
    <row r="4059" spans="1:47">
      <c r="A4059" s="246" t="str">
        <f t="shared" si="1252"/>
        <v/>
      </c>
      <c r="B4059" s="23"/>
      <c r="C4059" s="23"/>
      <c r="D4059" s="202" t="str">
        <f t="shared" si="1253"/>
        <v/>
      </c>
      <c r="E4059" s="33" t="str">
        <f t="shared" si="1265"/>
        <v/>
      </c>
      <c r="F4059" s="23"/>
      <c r="G4059" s="23"/>
      <c r="H4059" s="29"/>
      <c r="I4059" s="204" t="str">
        <f t="shared" si="1250"/>
        <v/>
      </c>
      <c r="J4059" s="188"/>
      <c r="K4059" s="29"/>
      <c r="L4059" s="24"/>
      <c r="M4059" s="22"/>
      <c r="N4059" s="22"/>
      <c r="O4059" s="22"/>
      <c r="P4059" s="202" t="str">
        <f t="shared" si="1251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si="1266"/>
        <v/>
      </c>
      <c r="Z4059" s="196" t="str">
        <f t="shared" si="1267"/>
        <v/>
      </c>
      <c r="AA4059" s="22"/>
      <c r="AB4059" s="197" t="str">
        <f t="shared" si="1254"/>
        <v/>
      </c>
      <c r="AC4059" s="198" t="str">
        <f t="shared" si="1255"/>
        <v/>
      </c>
      <c r="AD4059" s="162"/>
      <c r="AE4059" s="199" t="str">
        <f t="shared" si="1256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3"/>
        <v>0</v>
      </c>
      <c r="AJ4059" s="200">
        <f t="shared" si="1264"/>
        <v>0</v>
      </c>
      <c r="AK4059" s="201" t="str">
        <f t="shared" si="1257"/>
        <v/>
      </c>
      <c r="AL4059" s="24"/>
      <c r="AM4059" s="24"/>
      <c r="AN4059" s="24"/>
      <c r="AO4059" s="24"/>
      <c r="AP4059" s="165" t="str">
        <f t="shared" si="1258"/>
        <v/>
      </c>
      <c r="AQ4059" s="203" t="str">
        <f t="shared" si="1259"/>
        <v/>
      </c>
      <c r="AR4059" s="206">
        <f t="shared" si="1260"/>
        <v>0</v>
      </c>
      <c r="AS4059" s="22" t="str">
        <f t="shared" si="1261"/>
        <v/>
      </c>
      <c r="AT4059" s="24" t="str">
        <f t="shared" si="1262"/>
        <v/>
      </c>
      <c r="AU4059" s="22" t="s">
        <v>3240</v>
      </c>
    </row>
    <row r="4060" spans="1:47">
      <c r="A4060" s="246" t="str">
        <f t="shared" si="1252"/>
        <v/>
      </c>
      <c r="B4060" s="23"/>
      <c r="C4060" s="23"/>
      <c r="D4060" s="202" t="str">
        <f t="shared" si="1253"/>
        <v/>
      </c>
      <c r="E4060" s="33" t="str">
        <f t="shared" si="1265"/>
        <v/>
      </c>
      <c r="F4060" s="23"/>
      <c r="G4060" s="23"/>
      <c r="H4060" s="29"/>
      <c r="I4060" s="204" t="str">
        <f t="shared" si="1250"/>
        <v/>
      </c>
      <c r="J4060" s="188"/>
      <c r="K4060" s="29"/>
      <c r="L4060" s="24"/>
      <c r="M4060" s="22"/>
      <c r="N4060" s="22"/>
      <c r="O4060" s="22"/>
      <c r="P4060" s="202" t="str">
        <f t="shared" si="1251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266"/>
        <v/>
      </c>
      <c r="Z4060" s="196" t="str">
        <f t="shared" si="1267"/>
        <v/>
      </c>
      <c r="AA4060" s="22"/>
      <c r="AB4060" s="197" t="str">
        <f t="shared" si="1254"/>
        <v/>
      </c>
      <c r="AC4060" s="198" t="str">
        <f t="shared" si="1255"/>
        <v/>
      </c>
      <c r="AD4060" s="162"/>
      <c r="AE4060" s="199" t="str">
        <f t="shared" si="1256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3"/>
        <v>0</v>
      </c>
      <c r="AJ4060" s="200">
        <f t="shared" si="1264"/>
        <v>0</v>
      </c>
      <c r="AK4060" s="201" t="str">
        <f t="shared" si="1257"/>
        <v/>
      </c>
      <c r="AL4060" s="24"/>
      <c r="AM4060" s="24"/>
      <c r="AN4060" s="24"/>
      <c r="AO4060" s="24"/>
      <c r="AP4060" s="165" t="str">
        <f t="shared" si="1258"/>
        <v/>
      </c>
      <c r="AQ4060" s="203" t="str">
        <f t="shared" si="1259"/>
        <v/>
      </c>
      <c r="AR4060" s="206">
        <f t="shared" si="1260"/>
        <v>0</v>
      </c>
      <c r="AS4060" s="22" t="str">
        <f t="shared" si="1261"/>
        <v/>
      </c>
      <c r="AT4060" s="24" t="str">
        <f t="shared" si="1262"/>
        <v/>
      </c>
      <c r="AU4060" s="22" t="s">
        <v>3240</v>
      </c>
    </row>
    <row r="4061" spans="1:47">
      <c r="A4061" s="246" t="str">
        <f t="shared" si="1252"/>
        <v/>
      </c>
      <c r="B4061" s="23"/>
      <c r="C4061" s="23"/>
      <c r="D4061" s="202" t="str">
        <f t="shared" si="1253"/>
        <v/>
      </c>
      <c r="E4061" s="33" t="str">
        <f t="shared" si="1265"/>
        <v/>
      </c>
      <c r="F4061" s="23"/>
      <c r="G4061" s="23"/>
      <c r="H4061" s="29"/>
      <c r="I4061" s="204" t="str">
        <f t="shared" si="1250"/>
        <v/>
      </c>
      <c r="J4061" s="188"/>
      <c r="K4061" s="29"/>
      <c r="L4061" s="24"/>
      <c r="M4061" s="22"/>
      <c r="N4061" s="22"/>
      <c r="O4061" s="22"/>
      <c r="P4061" s="202" t="str">
        <f t="shared" si="1251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266"/>
        <v/>
      </c>
      <c r="Z4061" s="196" t="str">
        <f t="shared" si="1267"/>
        <v/>
      </c>
      <c r="AA4061" s="22"/>
      <c r="AB4061" s="197" t="str">
        <f t="shared" si="1254"/>
        <v/>
      </c>
      <c r="AC4061" s="198" t="str">
        <f t="shared" si="1255"/>
        <v/>
      </c>
      <c r="AD4061" s="162"/>
      <c r="AE4061" s="199" t="str">
        <f t="shared" si="1256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3"/>
        <v>0</v>
      </c>
      <c r="AJ4061" s="200">
        <f t="shared" si="1264"/>
        <v>0</v>
      </c>
      <c r="AK4061" s="201" t="str">
        <f t="shared" si="1257"/>
        <v/>
      </c>
      <c r="AL4061" s="24"/>
      <c r="AM4061" s="24"/>
      <c r="AN4061" s="24"/>
      <c r="AO4061" s="24"/>
      <c r="AP4061" s="165" t="str">
        <f t="shared" si="1258"/>
        <v/>
      </c>
      <c r="AQ4061" s="203" t="str">
        <f t="shared" si="1259"/>
        <v/>
      </c>
      <c r="AR4061" s="206">
        <f t="shared" si="1260"/>
        <v>0</v>
      </c>
      <c r="AS4061" s="22" t="str">
        <f t="shared" si="1261"/>
        <v/>
      </c>
      <c r="AT4061" s="24" t="str">
        <f t="shared" si="1262"/>
        <v/>
      </c>
      <c r="AU4061" s="22" t="s">
        <v>3240</v>
      </c>
    </row>
    <row r="4062" spans="1:47">
      <c r="A4062" s="246" t="str">
        <f t="shared" si="1252"/>
        <v/>
      </c>
      <c r="B4062" s="23"/>
      <c r="C4062" s="23"/>
      <c r="D4062" s="202" t="str">
        <f t="shared" si="1253"/>
        <v/>
      </c>
      <c r="E4062" s="33" t="str">
        <f t="shared" si="1265"/>
        <v/>
      </c>
      <c r="F4062" s="23"/>
      <c r="G4062" s="23"/>
      <c r="H4062" s="29"/>
      <c r="I4062" s="204" t="str">
        <f t="shared" ref="I4062:I4125" si="1268">IFERROR(IF(F4062="","",IF(F4062="TBA","TBA",IF(F4062="Cancel","Cancel",IF(AND(G4062&gt;=10,G4062&lt;=12),"Q3",IF(AND(G4062&gt;=1,G4062&lt;=3),"Q4",IF(AND(G4062&gt;=7,G4062&lt;=9),"Q2",IF(AND(G4062&gt;=4,G4062&lt;=6),"Q1"))))))),"")</f>
        <v/>
      </c>
      <c r="J4062" s="188"/>
      <c r="K4062" s="29"/>
      <c r="L4062" s="24"/>
      <c r="M4062" s="22"/>
      <c r="N4062" s="22"/>
      <c r="O4062" s="22"/>
      <c r="P4062" s="202" t="str">
        <f t="shared" si="1251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266"/>
        <v/>
      </c>
      <c r="Z4062" s="196" t="str">
        <f t="shared" si="1267"/>
        <v/>
      </c>
      <c r="AA4062" s="22"/>
      <c r="AB4062" s="197" t="str">
        <f t="shared" si="1254"/>
        <v/>
      </c>
      <c r="AC4062" s="198" t="str">
        <f t="shared" si="1255"/>
        <v/>
      </c>
      <c r="AD4062" s="162"/>
      <c r="AE4062" s="199" t="str">
        <f t="shared" si="1256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3"/>
        <v>0</v>
      </c>
      <c r="AJ4062" s="200">
        <f t="shared" si="1264"/>
        <v>0</v>
      </c>
      <c r="AK4062" s="201" t="str">
        <f t="shared" si="1257"/>
        <v/>
      </c>
      <c r="AL4062" s="24"/>
      <c r="AM4062" s="24"/>
      <c r="AN4062" s="24"/>
      <c r="AO4062" s="24"/>
      <c r="AP4062" s="165" t="str">
        <f t="shared" si="1258"/>
        <v/>
      </c>
      <c r="AQ4062" s="203" t="str">
        <f t="shared" si="1259"/>
        <v/>
      </c>
      <c r="AR4062" s="206">
        <f t="shared" si="1260"/>
        <v>0</v>
      </c>
      <c r="AS4062" s="22" t="str">
        <f t="shared" si="1261"/>
        <v/>
      </c>
      <c r="AT4062" s="24" t="str">
        <f t="shared" si="1262"/>
        <v/>
      </c>
      <c r="AU4062" s="22" t="s">
        <v>3240</v>
      </c>
    </row>
    <row r="4063" spans="1:47">
      <c r="A4063" s="246" t="str">
        <f t="shared" si="1252"/>
        <v/>
      </c>
      <c r="B4063" s="23"/>
      <c r="C4063" s="23"/>
      <c r="D4063" s="202" t="str">
        <f t="shared" si="1253"/>
        <v/>
      </c>
      <c r="E4063" s="33" t="str">
        <f t="shared" si="1265"/>
        <v/>
      </c>
      <c r="F4063" s="23"/>
      <c r="G4063" s="23"/>
      <c r="H4063" s="29"/>
      <c r="I4063" s="204" t="str">
        <f t="shared" si="1268"/>
        <v/>
      </c>
      <c r="J4063" s="188"/>
      <c r="K4063" s="29"/>
      <c r="L4063" s="24"/>
      <c r="M4063" s="22"/>
      <c r="N4063" s="22"/>
      <c r="O4063" s="22"/>
      <c r="P4063" s="202" t="str">
        <f t="shared" ref="P4063:P4126" si="1269">IF(M4063="","",IF(AND(N4063&gt;0,L4063&lt;&gt;""),"MAIN UNIT",IF(AND(O4063&gt;0,L4063&lt;&gt;""),"SERVICE/ PARTS","C66 SERVICE/OTHERS")))</f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266"/>
        <v/>
      </c>
      <c r="Z4063" s="196" t="str">
        <f t="shared" si="1267"/>
        <v/>
      </c>
      <c r="AA4063" s="22"/>
      <c r="AB4063" s="197" t="str">
        <f t="shared" si="1254"/>
        <v/>
      </c>
      <c r="AC4063" s="198" t="str">
        <f t="shared" si="1255"/>
        <v/>
      </c>
      <c r="AD4063" s="162"/>
      <c r="AE4063" s="199" t="str">
        <f t="shared" si="1256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3"/>
        <v>0</v>
      </c>
      <c r="AJ4063" s="200">
        <f t="shared" si="1264"/>
        <v>0</v>
      </c>
      <c r="AK4063" s="201" t="str">
        <f t="shared" si="1257"/>
        <v/>
      </c>
      <c r="AL4063" s="24"/>
      <c r="AM4063" s="24"/>
      <c r="AN4063" s="24"/>
      <c r="AO4063" s="24"/>
      <c r="AP4063" s="165" t="str">
        <f t="shared" si="1258"/>
        <v/>
      </c>
      <c r="AQ4063" s="203" t="str">
        <f t="shared" si="1259"/>
        <v/>
      </c>
      <c r="AR4063" s="206">
        <f t="shared" si="1260"/>
        <v>0</v>
      </c>
      <c r="AS4063" s="22" t="str">
        <f t="shared" si="1261"/>
        <v/>
      </c>
      <c r="AT4063" s="24" t="str">
        <f t="shared" si="1262"/>
        <v/>
      </c>
      <c r="AU4063" s="22" t="s">
        <v>3240</v>
      </c>
    </row>
    <row r="4064" spans="1:47">
      <c r="A4064" s="246" t="str">
        <f t="shared" ref="A4064:A4127" si="1270">IF(C4064="cancel","cancel",IFERROR(IF(D4064="Q4","FY "&amp;RIGHT(B4064,2)-1&amp;"/"&amp;RIGHT(B4064,2),"FY "&amp;RIGHT(B4064,2)&amp;"/"&amp;RIGHT(B4064,2)+1),""))</f>
        <v/>
      </c>
      <c r="B4064" s="23"/>
      <c r="C4064" s="23"/>
      <c r="D4064" s="202" t="str">
        <f t="shared" ref="D4064:D4127" si="1271">IF(B4064="","",IF(AND(C4064&gt;=10,C4064&lt;=12),"Q3",IF(AND(C4064&gt;=1,C4064&lt;=3),"Q4",IF(AND(C4064&gt;=7,C4064&lt;=9),"Q2",IF(AND(C4064&gt;=4,C4064&lt;=6),"Q1")))))</f>
        <v/>
      </c>
      <c r="E4064" s="33" t="str">
        <f t="shared" si="1265"/>
        <v/>
      </c>
      <c r="F4064" s="23"/>
      <c r="G4064" s="23"/>
      <c r="H4064" s="29"/>
      <c r="I4064" s="204" t="str">
        <f t="shared" si="1268"/>
        <v/>
      </c>
      <c r="J4064" s="188"/>
      <c r="K4064" s="29"/>
      <c r="L4064" s="24"/>
      <c r="M4064" s="22"/>
      <c r="N4064" s="22"/>
      <c r="O4064" s="22"/>
      <c r="P4064" s="202" t="str">
        <f t="shared" si="1269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266"/>
        <v/>
      </c>
      <c r="Z4064" s="196" t="str">
        <f t="shared" si="1267"/>
        <v/>
      </c>
      <c r="AA4064" s="22"/>
      <c r="AB4064" s="197" t="str">
        <f t="shared" ref="AB4064:AB4127" si="1272">IF(AND(R4064&lt;&gt;"C66",R4064&lt;&gt;""),Z4064/Y4064*AA4064,"")</f>
        <v/>
      </c>
      <c r="AC4064" s="198" t="str">
        <f t="shared" ref="AC4064:AC4127" si="1273">IF(R4064&lt;&gt;"",AB4064*AD4064,"")</f>
        <v/>
      </c>
      <c r="AD4064" s="162"/>
      <c r="AE4064" s="199" t="str">
        <f t="shared" ref="AE4064:AE4127" si="1274">IF(Q4064="","",IF(Q4064="Yes",1,0))</f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3"/>
        <v>0</v>
      </c>
      <c r="AJ4064" s="200">
        <f t="shared" si="1264"/>
        <v>0</v>
      </c>
      <c r="AK4064" s="201" t="str">
        <f t="shared" ref="AK4064:AK4127" si="1275">IF(AJ4064&gt;0,AJ4064/AI4064,"")</f>
        <v/>
      </c>
      <c r="AL4064" s="24"/>
      <c r="AM4064" s="24"/>
      <c r="AN4064" s="24"/>
      <c r="AO4064" s="24"/>
      <c r="AP4064" s="165" t="str">
        <f t="shared" ref="AP4064:AP4127" si="1276">IF(F4064="","",F4064&amp;G4064)</f>
        <v/>
      </c>
      <c r="AQ4064" s="203" t="str">
        <f t="shared" ref="AQ4064:AQ4127" si="1277">IF(W4064="","",F4064&amp;G4064&amp;W4064)</f>
        <v/>
      </c>
      <c r="AR4064" s="206">
        <f t="shared" ref="AR4064:AR4127" si="1278">IFERROR(IF(AND(M4064="YAMAHA", R4064="C28"), "YAMAHA_Non_Mounter", IF(AND(M4064="YAMAHA", R4064="C49"), "YAMAHA_Mounter", M4064)),"")</f>
        <v>0</v>
      </c>
      <c r="AS4064" s="22" t="str">
        <f t="shared" ref="AS4064:AS4127" si="1279">IFERROR(IF(OR(G4064="TBA", G4064=""), "", DATEDIF(DATE(B4064, C4064, 1), DATE(F4064, G4064, 1), "M")),"")</f>
        <v/>
      </c>
      <c r="AT4064" s="24" t="str">
        <f t="shared" ref="AT4064:AT4127" si="1280">IF(ISNUMBER(AS4064), IF(AS4064&gt;=0, IF(AS4064&lt;=3, "0-3 months", IF(AS4064&lt;=6, "4-6 months", "&gt; 6 months"))), "")</f>
        <v/>
      </c>
      <c r="AU4064" s="22" t="s">
        <v>3240</v>
      </c>
    </row>
    <row r="4065" spans="1:47">
      <c r="A4065" s="246" t="str">
        <f t="shared" si="1270"/>
        <v/>
      </c>
      <c r="B4065" s="23"/>
      <c r="C4065" s="23"/>
      <c r="D4065" s="202" t="str">
        <f t="shared" si="1271"/>
        <v/>
      </c>
      <c r="E4065" s="33" t="str">
        <f t="shared" si="1265"/>
        <v/>
      </c>
      <c r="F4065" s="23"/>
      <c r="G4065" s="23"/>
      <c r="H4065" s="29"/>
      <c r="I4065" s="204" t="str">
        <f t="shared" si="1268"/>
        <v/>
      </c>
      <c r="J4065" s="188"/>
      <c r="K4065" s="29"/>
      <c r="L4065" s="24"/>
      <c r="M4065" s="22"/>
      <c r="N4065" s="22"/>
      <c r="O4065" s="22"/>
      <c r="P4065" s="202" t="str">
        <f t="shared" si="1269"/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266"/>
        <v/>
      </c>
      <c r="Z4065" s="196" t="str">
        <f t="shared" si="1267"/>
        <v/>
      </c>
      <c r="AA4065" s="22"/>
      <c r="AB4065" s="197" t="str">
        <f t="shared" si="1272"/>
        <v/>
      </c>
      <c r="AC4065" s="198" t="str">
        <f t="shared" si="1273"/>
        <v/>
      </c>
      <c r="AD4065" s="162"/>
      <c r="AE4065" s="199" t="str">
        <f t="shared" si="1274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3"/>
        <v>0</v>
      </c>
      <c r="AJ4065" s="200">
        <f t="shared" si="1264"/>
        <v>0</v>
      </c>
      <c r="AK4065" s="201" t="str">
        <f t="shared" si="1275"/>
        <v/>
      </c>
      <c r="AL4065" s="24"/>
      <c r="AM4065" s="24"/>
      <c r="AN4065" s="24"/>
      <c r="AO4065" s="24"/>
      <c r="AP4065" s="165" t="str">
        <f t="shared" si="1276"/>
        <v/>
      </c>
      <c r="AQ4065" s="203" t="str">
        <f t="shared" si="1277"/>
        <v/>
      </c>
      <c r="AR4065" s="206">
        <f t="shared" si="1278"/>
        <v>0</v>
      </c>
      <c r="AS4065" s="22" t="str">
        <f t="shared" si="1279"/>
        <v/>
      </c>
      <c r="AT4065" s="24" t="str">
        <f t="shared" si="1280"/>
        <v/>
      </c>
      <c r="AU4065" s="22" t="s">
        <v>3240</v>
      </c>
    </row>
    <row r="4066" spans="1:47">
      <c r="A4066" s="246" t="str">
        <f t="shared" si="1270"/>
        <v/>
      </c>
      <c r="B4066" s="23"/>
      <c r="C4066" s="23"/>
      <c r="D4066" s="202" t="str">
        <f t="shared" si="1271"/>
        <v/>
      </c>
      <c r="E4066" s="33" t="str">
        <f t="shared" si="1265"/>
        <v/>
      </c>
      <c r="F4066" s="23"/>
      <c r="G4066" s="23"/>
      <c r="H4066" s="29"/>
      <c r="I4066" s="204" t="str">
        <f t="shared" si="1268"/>
        <v/>
      </c>
      <c r="J4066" s="188"/>
      <c r="K4066" s="29"/>
      <c r="L4066" s="24"/>
      <c r="M4066" s="22"/>
      <c r="N4066" s="22"/>
      <c r="O4066" s="22"/>
      <c r="P4066" s="202" t="str">
        <f t="shared" si="1269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266"/>
        <v/>
      </c>
      <c r="Z4066" s="196" t="str">
        <f t="shared" si="1267"/>
        <v/>
      </c>
      <c r="AA4066" s="22"/>
      <c r="AB4066" s="197" t="str">
        <f t="shared" si="1272"/>
        <v/>
      </c>
      <c r="AC4066" s="198" t="str">
        <f t="shared" si="1273"/>
        <v/>
      </c>
      <c r="AD4066" s="162"/>
      <c r="AE4066" s="199" t="str">
        <f t="shared" si="1274"/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si="1263"/>
        <v>0</v>
      </c>
      <c r="AJ4066" s="200">
        <f t="shared" si="1264"/>
        <v>0</v>
      </c>
      <c r="AK4066" s="201" t="str">
        <f t="shared" si="1275"/>
        <v/>
      </c>
      <c r="AL4066" s="24"/>
      <c r="AM4066" s="24"/>
      <c r="AN4066" s="24"/>
      <c r="AO4066" s="24"/>
      <c r="AP4066" s="165" t="str">
        <f t="shared" si="1276"/>
        <v/>
      </c>
      <c r="AQ4066" s="203" t="str">
        <f t="shared" si="1277"/>
        <v/>
      </c>
      <c r="AR4066" s="206">
        <f t="shared" si="1278"/>
        <v>0</v>
      </c>
      <c r="AS4066" s="22" t="str">
        <f t="shared" si="1279"/>
        <v/>
      </c>
      <c r="AT4066" s="24" t="str">
        <f t="shared" si="1280"/>
        <v/>
      </c>
      <c r="AU4066" s="22" t="s">
        <v>3240</v>
      </c>
    </row>
    <row r="4067" spans="1:47">
      <c r="A4067" s="246" t="str">
        <f t="shared" si="1270"/>
        <v/>
      </c>
      <c r="B4067" s="23"/>
      <c r="C4067" s="23"/>
      <c r="D4067" s="202" t="str">
        <f t="shared" si="1271"/>
        <v/>
      </c>
      <c r="E4067" s="33" t="str">
        <f t="shared" si="1265"/>
        <v/>
      </c>
      <c r="F4067" s="23"/>
      <c r="G4067" s="23"/>
      <c r="H4067" s="29"/>
      <c r="I4067" s="204" t="str">
        <f t="shared" si="1268"/>
        <v/>
      </c>
      <c r="J4067" s="188"/>
      <c r="K4067" s="29"/>
      <c r="L4067" s="24"/>
      <c r="M4067" s="22"/>
      <c r="N4067" s="22"/>
      <c r="O4067" s="22"/>
      <c r="P4067" s="202" t="str">
        <f t="shared" si="1269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266"/>
        <v/>
      </c>
      <c r="Z4067" s="196" t="str">
        <f t="shared" si="1267"/>
        <v/>
      </c>
      <c r="AA4067" s="22"/>
      <c r="AB4067" s="197" t="str">
        <f t="shared" si="1272"/>
        <v/>
      </c>
      <c r="AC4067" s="198" t="str">
        <f t="shared" si="1273"/>
        <v/>
      </c>
      <c r="AD4067" s="162"/>
      <c r="AE4067" s="199" t="str">
        <f t="shared" si="1274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63"/>
        <v>0</v>
      </c>
      <c r="AJ4067" s="200">
        <f t="shared" si="1264"/>
        <v>0</v>
      </c>
      <c r="AK4067" s="201" t="str">
        <f t="shared" si="1275"/>
        <v/>
      </c>
      <c r="AL4067" s="24"/>
      <c r="AM4067" s="24"/>
      <c r="AN4067" s="24"/>
      <c r="AO4067" s="24"/>
      <c r="AP4067" s="165" t="str">
        <f t="shared" si="1276"/>
        <v/>
      </c>
      <c r="AQ4067" s="203" t="str">
        <f t="shared" si="1277"/>
        <v/>
      </c>
      <c r="AR4067" s="206">
        <f t="shared" si="1278"/>
        <v>0</v>
      </c>
      <c r="AS4067" s="22" t="str">
        <f t="shared" si="1279"/>
        <v/>
      </c>
      <c r="AT4067" s="24" t="str">
        <f t="shared" si="1280"/>
        <v/>
      </c>
      <c r="AU4067" s="22" t="s">
        <v>3240</v>
      </c>
    </row>
    <row r="4068" spans="1:47">
      <c r="A4068" s="246" t="str">
        <f t="shared" si="1270"/>
        <v/>
      </c>
      <c r="B4068" s="23"/>
      <c r="C4068" s="23"/>
      <c r="D4068" s="202" t="str">
        <f t="shared" si="1271"/>
        <v/>
      </c>
      <c r="E4068" s="33" t="str">
        <f t="shared" si="1265"/>
        <v/>
      </c>
      <c r="F4068" s="23"/>
      <c r="G4068" s="23"/>
      <c r="H4068" s="29"/>
      <c r="I4068" s="204" t="str">
        <f t="shared" si="1268"/>
        <v/>
      </c>
      <c r="J4068" s="188"/>
      <c r="K4068" s="29"/>
      <c r="L4068" s="24"/>
      <c r="M4068" s="22"/>
      <c r="N4068" s="22"/>
      <c r="O4068" s="22"/>
      <c r="P4068" s="202" t="str">
        <f t="shared" si="1269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266"/>
        <v/>
      </c>
      <c r="Z4068" s="196" t="str">
        <f t="shared" si="1267"/>
        <v/>
      </c>
      <c r="AA4068" s="22"/>
      <c r="AB4068" s="197" t="str">
        <f t="shared" si="1272"/>
        <v/>
      </c>
      <c r="AC4068" s="198" t="str">
        <f t="shared" si="1273"/>
        <v/>
      </c>
      <c r="AD4068" s="162"/>
      <c r="AE4068" s="199" t="str">
        <f t="shared" si="1274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63"/>
        <v>0</v>
      </c>
      <c r="AJ4068" s="200">
        <f t="shared" si="1264"/>
        <v>0</v>
      </c>
      <c r="AK4068" s="201" t="str">
        <f t="shared" si="1275"/>
        <v/>
      </c>
      <c r="AL4068" s="24"/>
      <c r="AM4068" s="24"/>
      <c r="AN4068" s="24"/>
      <c r="AO4068" s="24"/>
      <c r="AP4068" s="165" t="str">
        <f t="shared" si="1276"/>
        <v/>
      </c>
      <c r="AQ4068" s="203" t="str">
        <f t="shared" si="1277"/>
        <v/>
      </c>
      <c r="AR4068" s="206">
        <f t="shared" si="1278"/>
        <v>0</v>
      </c>
      <c r="AS4068" s="22" t="str">
        <f t="shared" si="1279"/>
        <v/>
      </c>
      <c r="AT4068" s="24" t="str">
        <f t="shared" si="1280"/>
        <v/>
      </c>
      <c r="AU4068" s="22" t="s">
        <v>3240</v>
      </c>
    </row>
    <row r="4069" spans="1:47">
      <c r="A4069" s="246" t="str">
        <f t="shared" si="1270"/>
        <v/>
      </c>
      <c r="B4069" s="23"/>
      <c r="C4069" s="23"/>
      <c r="D4069" s="202" t="str">
        <f t="shared" si="1271"/>
        <v/>
      </c>
      <c r="E4069" s="33" t="str">
        <f t="shared" si="1265"/>
        <v/>
      </c>
      <c r="F4069" s="23"/>
      <c r="G4069" s="23"/>
      <c r="H4069" s="29"/>
      <c r="I4069" s="204" t="str">
        <f t="shared" si="1268"/>
        <v/>
      </c>
      <c r="J4069" s="188"/>
      <c r="K4069" s="29"/>
      <c r="L4069" s="24"/>
      <c r="M4069" s="22"/>
      <c r="N4069" s="22"/>
      <c r="O4069" s="22"/>
      <c r="P4069" s="202" t="str">
        <f t="shared" si="1269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266"/>
        <v/>
      </c>
      <c r="Z4069" s="196" t="str">
        <f t="shared" si="1267"/>
        <v/>
      </c>
      <c r="AA4069" s="22"/>
      <c r="AB4069" s="197" t="str">
        <f t="shared" si="1272"/>
        <v/>
      </c>
      <c r="AC4069" s="198" t="str">
        <f t="shared" si="1273"/>
        <v/>
      </c>
      <c r="AD4069" s="162"/>
      <c r="AE4069" s="199" t="str">
        <f t="shared" si="1274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63"/>
        <v>0</v>
      </c>
      <c r="AJ4069" s="200">
        <f t="shared" si="1264"/>
        <v>0</v>
      </c>
      <c r="AK4069" s="201" t="str">
        <f t="shared" si="1275"/>
        <v/>
      </c>
      <c r="AL4069" s="24"/>
      <c r="AM4069" s="24"/>
      <c r="AN4069" s="24"/>
      <c r="AO4069" s="24"/>
      <c r="AP4069" s="165" t="str">
        <f t="shared" si="1276"/>
        <v/>
      </c>
      <c r="AQ4069" s="203" t="str">
        <f t="shared" si="1277"/>
        <v/>
      </c>
      <c r="AR4069" s="206">
        <f t="shared" si="1278"/>
        <v>0</v>
      </c>
      <c r="AS4069" s="22" t="str">
        <f t="shared" si="1279"/>
        <v/>
      </c>
      <c r="AT4069" s="24" t="str">
        <f t="shared" si="1280"/>
        <v/>
      </c>
      <c r="AU4069" s="22" t="s">
        <v>3240</v>
      </c>
    </row>
    <row r="4070" spans="1:47">
      <c r="A4070" s="246" t="str">
        <f t="shared" si="1270"/>
        <v/>
      </c>
      <c r="B4070" s="23"/>
      <c r="C4070" s="23"/>
      <c r="D4070" s="202" t="str">
        <f t="shared" si="1271"/>
        <v/>
      </c>
      <c r="E4070" s="33" t="str">
        <f t="shared" si="1265"/>
        <v/>
      </c>
      <c r="F4070" s="23"/>
      <c r="G4070" s="23"/>
      <c r="H4070" s="29"/>
      <c r="I4070" s="204" t="str">
        <f t="shared" si="1268"/>
        <v/>
      </c>
      <c r="J4070" s="188"/>
      <c r="K4070" s="29"/>
      <c r="L4070" s="24"/>
      <c r="M4070" s="22"/>
      <c r="N4070" s="22"/>
      <c r="O4070" s="22"/>
      <c r="P4070" s="202" t="str">
        <f t="shared" si="1269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266"/>
        <v/>
      </c>
      <c r="Z4070" s="196" t="str">
        <f t="shared" si="1267"/>
        <v/>
      </c>
      <c r="AA4070" s="22"/>
      <c r="AB4070" s="197" t="str">
        <f t="shared" si="1272"/>
        <v/>
      </c>
      <c r="AC4070" s="198" t="str">
        <f t="shared" si="1273"/>
        <v/>
      </c>
      <c r="AD4070" s="162"/>
      <c r="AE4070" s="199" t="str">
        <f t="shared" si="1274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63"/>
        <v>0</v>
      </c>
      <c r="AJ4070" s="200">
        <f t="shared" si="1264"/>
        <v>0</v>
      </c>
      <c r="AK4070" s="201" t="str">
        <f t="shared" si="1275"/>
        <v/>
      </c>
      <c r="AL4070" s="24"/>
      <c r="AM4070" s="24"/>
      <c r="AN4070" s="24"/>
      <c r="AO4070" s="24"/>
      <c r="AP4070" s="165" t="str">
        <f t="shared" si="1276"/>
        <v/>
      </c>
      <c r="AQ4070" s="203" t="str">
        <f t="shared" si="1277"/>
        <v/>
      </c>
      <c r="AR4070" s="206">
        <f t="shared" si="1278"/>
        <v>0</v>
      </c>
      <c r="AS4070" s="22" t="str">
        <f t="shared" si="1279"/>
        <v/>
      </c>
      <c r="AT4070" s="24" t="str">
        <f t="shared" si="1280"/>
        <v/>
      </c>
      <c r="AU4070" s="22" t="s">
        <v>3240</v>
      </c>
    </row>
    <row r="4071" spans="1:47">
      <c r="A4071" s="246" t="str">
        <f t="shared" si="1270"/>
        <v/>
      </c>
      <c r="B4071" s="23"/>
      <c r="C4071" s="23"/>
      <c r="D4071" s="202" t="str">
        <f t="shared" si="1271"/>
        <v/>
      </c>
      <c r="E4071" s="33" t="str">
        <f t="shared" si="1265"/>
        <v/>
      </c>
      <c r="F4071" s="23"/>
      <c r="G4071" s="23"/>
      <c r="H4071" s="29"/>
      <c r="I4071" s="204" t="str">
        <f t="shared" si="1268"/>
        <v/>
      </c>
      <c r="J4071" s="188"/>
      <c r="K4071" s="29"/>
      <c r="L4071" s="24"/>
      <c r="M4071" s="22"/>
      <c r="N4071" s="22"/>
      <c r="O4071" s="22"/>
      <c r="P4071" s="202" t="str">
        <f t="shared" si="1269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266"/>
        <v/>
      </c>
      <c r="Z4071" s="196" t="str">
        <f t="shared" si="1267"/>
        <v/>
      </c>
      <c r="AA4071" s="22"/>
      <c r="AB4071" s="197" t="str">
        <f t="shared" si="1272"/>
        <v/>
      </c>
      <c r="AC4071" s="198" t="str">
        <f t="shared" si="1273"/>
        <v/>
      </c>
      <c r="AD4071" s="162"/>
      <c r="AE4071" s="199" t="str">
        <f t="shared" si="1274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63"/>
        <v>0</v>
      </c>
      <c r="AJ4071" s="200">
        <f t="shared" si="1264"/>
        <v>0</v>
      </c>
      <c r="AK4071" s="201" t="str">
        <f t="shared" si="1275"/>
        <v/>
      </c>
      <c r="AL4071" s="24"/>
      <c r="AM4071" s="24"/>
      <c r="AN4071" s="24"/>
      <c r="AO4071" s="24"/>
      <c r="AP4071" s="165" t="str">
        <f t="shared" si="1276"/>
        <v/>
      </c>
      <c r="AQ4071" s="203" t="str">
        <f t="shared" si="1277"/>
        <v/>
      </c>
      <c r="AR4071" s="206">
        <f t="shared" si="1278"/>
        <v>0</v>
      </c>
      <c r="AS4071" s="22" t="str">
        <f t="shared" si="1279"/>
        <v/>
      </c>
      <c r="AT4071" s="24" t="str">
        <f t="shared" si="1280"/>
        <v/>
      </c>
      <c r="AU4071" s="22" t="s">
        <v>3240</v>
      </c>
    </row>
    <row r="4072" spans="1:47">
      <c r="A4072" s="246" t="str">
        <f t="shared" si="1270"/>
        <v/>
      </c>
      <c r="B4072" s="23"/>
      <c r="C4072" s="23"/>
      <c r="D4072" s="202" t="str">
        <f t="shared" si="1271"/>
        <v/>
      </c>
      <c r="E4072" s="33" t="str">
        <f t="shared" si="1265"/>
        <v/>
      </c>
      <c r="F4072" s="23"/>
      <c r="G4072" s="23"/>
      <c r="H4072" s="29"/>
      <c r="I4072" s="204" t="str">
        <f t="shared" si="1268"/>
        <v/>
      </c>
      <c r="J4072" s="188"/>
      <c r="K4072" s="29"/>
      <c r="L4072" s="24"/>
      <c r="M4072" s="22"/>
      <c r="N4072" s="22"/>
      <c r="O4072" s="22"/>
      <c r="P4072" s="202" t="str">
        <f t="shared" si="1269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266"/>
        <v/>
      </c>
      <c r="Z4072" s="196" t="str">
        <f t="shared" si="1267"/>
        <v/>
      </c>
      <c r="AA4072" s="22"/>
      <c r="AB4072" s="197" t="str">
        <f t="shared" si="1272"/>
        <v/>
      </c>
      <c r="AC4072" s="198" t="str">
        <f t="shared" si="1273"/>
        <v/>
      </c>
      <c r="AD4072" s="162"/>
      <c r="AE4072" s="199" t="str">
        <f t="shared" si="1274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63"/>
        <v>0</v>
      </c>
      <c r="AJ4072" s="200">
        <f t="shared" si="1264"/>
        <v>0</v>
      </c>
      <c r="AK4072" s="201" t="str">
        <f t="shared" si="1275"/>
        <v/>
      </c>
      <c r="AL4072" s="24"/>
      <c r="AM4072" s="24"/>
      <c r="AN4072" s="24"/>
      <c r="AO4072" s="24"/>
      <c r="AP4072" s="165" t="str">
        <f t="shared" si="1276"/>
        <v/>
      </c>
      <c r="AQ4072" s="203" t="str">
        <f t="shared" si="1277"/>
        <v/>
      </c>
      <c r="AR4072" s="206">
        <f t="shared" si="1278"/>
        <v>0</v>
      </c>
      <c r="AS4072" s="22" t="str">
        <f t="shared" si="1279"/>
        <v/>
      </c>
      <c r="AT4072" s="24" t="str">
        <f t="shared" si="1280"/>
        <v/>
      </c>
      <c r="AU4072" s="22" t="s">
        <v>3240</v>
      </c>
    </row>
    <row r="4073" spans="1:47">
      <c r="A4073" s="246" t="str">
        <f t="shared" si="1270"/>
        <v/>
      </c>
      <c r="B4073" s="23"/>
      <c r="C4073" s="23"/>
      <c r="D4073" s="202" t="str">
        <f t="shared" si="1271"/>
        <v/>
      </c>
      <c r="E4073" s="33" t="str">
        <f t="shared" si="1265"/>
        <v/>
      </c>
      <c r="F4073" s="23"/>
      <c r="G4073" s="23"/>
      <c r="H4073" s="29"/>
      <c r="I4073" s="204" t="str">
        <f t="shared" si="1268"/>
        <v/>
      </c>
      <c r="J4073" s="188"/>
      <c r="K4073" s="29"/>
      <c r="L4073" s="24"/>
      <c r="M4073" s="22"/>
      <c r="N4073" s="22"/>
      <c r="O4073" s="22"/>
      <c r="P4073" s="202" t="str">
        <f t="shared" si="1269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266"/>
        <v/>
      </c>
      <c r="Z4073" s="196" t="str">
        <f t="shared" si="1267"/>
        <v/>
      </c>
      <c r="AA4073" s="22"/>
      <c r="AB4073" s="197" t="str">
        <f t="shared" si="1272"/>
        <v/>
      </c>
      <c r="AC4073" s="198" t="str">
        <f t="shared" si="1273"/>
        <v/>
      </c>
      <c r="AD4073" s="162"/>
      <c r="AE4073" s="199" t="str">
        <f t="shared" si="1274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63"/>
        <v>0</v>
      </c>
      <c r="AJ4073" s="200">
        <f t="shared" si="1264"/>
        <v>0</v>
      </c>
      <c r="AK4073" s="201" t="str">
        <f t="shared" si="1275"/>
        <v/>
      </c>
      <c r="AL4073" s="24"/>
      <c r="AM4073" s="24"/>
      <c r="AN4073" s="24"/>
      <c r="AO4073" s="24"/>
      <c r="AP4073" s="165" t="str">
        <f t="shared" si="1276"/>
        <v/>
      </c>
      <c r="AQ4073" s="203" t="str">
        <f t="shared" si="1277"/>
        <v/>
      </c>
      <c r="AR4073" s="206">
        <f t="shared" si="1278"/>
        <v>0</v>
      </c>
      <c r="AS4073" s="22" t="str">
        <f t="shared" si="1279"/>
        <v/>
      </c>
      <c r="AT4073" s="24" t="str">
        <f t="shared" si="1280"/>
        <v/>
      </c>
      <c r="AU4073" s="22" t="s">
        <v>3240</v>
      </c>
    </row>
    <row r="4074" spans="1:47">
      <c r="A4074" s="246" t="str">
        <f t="shared" si="1270"/>
        <v/>
      </c>
      <c r="B4074" s="23"/>
      <c r="C4074" s="23"/>
      <c r="D4074" s="202" t="str">
        <f t="shared" si="1271"/>
        <v/>
      </c>
      <c r="E4074" s="33" t="str">
        <f t="shared" si="1265"/>
        <v/>
      </c>
      <c r="F4074" s="23"/>
      <c r="G4074" s="23"/>
      <c r="H4074" s="29"/>
      <c r="I4074" s="204" t="str">
        <f t="shared" si="1268"/>
        <v/>
      </c>
      <c r="J4074" s="188"/>
      <c r="K4074" s="29"/>
      <c r="L4074" s="24"/>
      <c r="M4074" s="22"/>
      <c r="N4074" s="22"/>
      <c r="O4074" s="22"/>
      <c r="P4074" s="202" t="str">
        <f t="shared" si="1269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266"/>
        <v/>
      </c>
      <c r="Z4074" s="196" t="str">
        <f t="shared" si="1267"/>
        <v/>
      </c>
      <c r="AA4074" s="22"/>
      <c r="AB4074" s="197" t="str">
        <f t="shared" si="1272"/>
        <v/>
      </c>
      <c r="AC4074" s="198" t="str">
        <f t="shared" si="1273"/>
        <v/>
      </c>
      <c r="AD4074" s="162"/>
      <c r="AE4074" s="199" t="str">
        <f t="shared" si="1274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63"/>
        <v>0</v>
      </c>
      <c r="AJ4074" s="200">
        <f t="shared" si="1264"/>
        <v>0</v>
      </c>
      <c r="AK4074" s="201" t="str">
        <f t="shared" si="1275"/>
        <v/>
      </c>
      <c r="AL4074" s="24"/>
      <c r="AM4074" s="24"/>
      <c r="AN4074" s="24"/>
      <c r="AO4074" s="24"/>
      <c r="AP4074" s="165" t="str">
        <f t="shared" si="1276"/>
        <v/>
      </c>
      <c r="AQ4074" s="203" t="str">
        <f t="shared" si="1277"/>
        <v/>
      </c>
      <c r="AR4074" s="206">
        <f t="shared" si="1278"/>
        <v>0</v>
      </c>
      <c r="AS4074" s="22" t="str">
        <f t="shared" si="1279"/>
        <v/>
      </c>
      <c r="AT4074" s="24" t="str">
        <f t="shared" si="1280"/>
        <v/>
      </c>
      <c r="AU4074" s="22" t="s">
        <v>3240</v>
      </c>
    </row>
    <row r="4075" spans="1:47">
      <c r="A4075" s="246" t="str">
        <f t="shared" si="1270"/>
        <v/>
      </c>
      <c r="B4075" s="23"/>
      <c r="C4075" s="23"/>
      <c r="D4075" s="202" t="str">
        <f t="shared" si="1271"/>
        <v/>
      </c>
      <c r="E4075" s="33" t="str">
        <f t="shared" si="1265"/>
        <v/>
      </c>
      <c r="F4075" s="23"/>
      <c r="G4075" s="23"/>
      <c r="H4075" s="29"/>
      <c r="I4075" s="204" t="str">
        <f t="shared" si="1268"/>
        <v/>
      </c>
      <c r="J4075" s="188"/>
      <c r="K4075" s="29"/>
      <c r="L4075" s="24"/>
      <c r="M4075" s="22"/>
      <c r="N4075" s="22"/>
      <c r="O4075" s="22"/>
      <c r="P4075" s="202" t="str">
        <f t="shared" si="1269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266"/>
        <v/>
      </c>
      <c r="Z4075" s="196" t="str">
        <f t="shared" si="1267"/>
        <v/>
      </c>
      <c r="AA4075" s="22"/>
      <c r="AB4075" s="197" t="str">
        <f t="shared" si="1272"/>
        <v/>
      </c>
      <c r="AC4075" s="198" t="str">
        <f t="shared" si="1273"/>
        <v/>
      </c>
      <c r="AD4075" s="162"/>
      <c r="AE4075" s="199" t="str">
        <f t="shared" si="1274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63"/>
        <v>0</v>
      </c>
      <c r="AJ4075" s="200">
        <f t="shared" si="1264"/>
        <v>0</v>
      </c>
      <c r="AK4075" s="201" t="str">
        <f t="shared" si="1275"/>
        <v/>
      </c>
      <c r="AL4075" s="24"/>
      <c r="AM4075" s="24"/>
      <c r="AN4075" s="24"/>
      <c r="AO4075" s="24"/>
      <c r="AP4075" s="165" t="str">
        <f t="shared" si="1276"/>
        <v/>
      </c>
      <c r="AQ4075" s="203" t="str">
        <f t="shared" si="1277"/>
        <v/>
      </c>
      <c r="AR4075" s="206">
        <f t="shared" si="1278"/>
        <v>0</v>
      </c>
      <c r="AS4075" s="22" t="str">
        <f t="shared" si="1279"/>
        <v/>
      </c>
      <c r="AT4075" s="24" t="str">
        <f t="shared" si="1280"/>
        <v/>
      </c>
      <c r="AU4075" s="22" t="s">
        <v>3240</v>
      </c>
    </row>
    <row r="4076" spans="1:47">
      <c r="A4076" s="246" t="str">
        <f t="shared" si="1270"/>
        <v/>
      </c>
      <c r="B4076" s="23"/>
      <c r="C4076" s="23"/>
      <c r="D4076" s="202" t="str">
        <f t="shared" si="1271"/>
        <v/>
      </c>
      <c r="E4076" s="33" t="str">
        <f t="shared" si="1265"/>
        <v/>
      </c>
      <c r="F4076" s="23"/>
      <c r="G4076" s="23"/>
      <c r="H4076" s="29"/>
      <c r="I4076" s="204" t="str">
        <f t="shared" si="1268"/>
        <v/>
      </c>
      <c r="J4076" s="188"/>
      <c r="K4076" s="29"/>
      <c r="L4076" s="24"/>
      <c r="M4076" s="22"/>
      <c r="N4076" s="22"/>
      <c r="O4076" s="22"/>
      <c r="P4076" s="202" t="str">
        <f t="shared" si="1269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266"/>
        <v/>
      </c>
      <c r="Z4076" s="196" t="str">
        <f t="shared" si="1267"/>
        <v/>
      </c>
      <c r="AA4076" s="22"/>
      <c r="AB4076" s="197" t="str">
        <f t="shared" si="1272"/>
        <v/>
      </c>
      <c r="AC4076" s="198" t="str">
        <f t="shared" si="1273"/>
        <v/>
      </c>
      <c r="AD4076" s="162"/>
      <c r="AE4076" s="199" t="str">
        <f t="shared" si="1274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63"/>
        <v>0</v>
      </c>
      <c r="AJ4076" s="200">
        <f t="shared" si="1264"/>
        <v>0</v>
      </c>
      <c r="AK4076" s="201" t="str">
        <f t="shared" si="1275"/>
        <v/>
      </c>
      <c r="AL4076" s="24"/>
      <c r="AM4076" s="24"/>
      <c r="AN4076" s="24"/>
      <c r="AO4076" s="24"/>
      <c r="AP4076" s="165" t="str">
        <f t="shared" si="1276"/>
        <v/>
      </c>
      <c r="AQ4076" s="203" t="str">
        <f t="shared" si="1277"/>
        <v/>
      </c>
      <c r="AR4076" s="206">
        <f t="shared" si="1278"/>
        <v>0</v>
      </c>
      <c r="AS4076" s="22" t="str">
        <f t="shared" si="1279"/>
        <v/>
      </c>
      <c r="AT4076" s="24" t="str">
        <f t="shared" si="1280"/>
        <v/>
      </c>
      <c r="AU4076" s="22" t="s">
        <v>3240</v>
      </c>
    </row>
    <row r="4077" spans="1:47">
      <c r="A4077" s="246" t="str">
        <f t="shared" si="1270"/>
        <v/>
      </c>
      <c r="B4077" s="23"/>
      <c r="C4077" s="23"/>
      <c r="D4077" s="202" t="str">
        <f t="shared" si="1271"/>
        <v/>
      </c>
      <c r="E4077" s="33" t="str">
        <f t="shared" si="1265"/>
        <v/>
      </c>
      <c r="F4077" s="23"/>
      <c r="G4077" s="23"/>
      <c r="H4077" s="29"/>
      <c r="I4077" s="204" t="str">
        <f t="shared" si="1268"/>
        <v/>
      </c>
      <c r="J4077" s="188"/>
      <c r="K4077" s="29"/>
      <c r="L4077" s="24"/>
      <c r="M4077" s="22"/>
      <c r="N4077" s="22"/>
      <c r="O4077" s="22"/>
      <c r="P4077" s="202" t="str">
        <f t="shared" si="1269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266"/>
        <v/>
      </c>
      <c r="Z4077" s="196" t="str">
        <f t="shared" si="1267"/>
        <v/>
      </c>
      <c r="AA4077" s="22"/>
      <c r="AB4077" s="197" t="str">
        <f t="shared" si="1272"/>
        <v/>
      </c>
      <c r="AC4077" s="198" t="str">
        <f t="shared" si="1273"/>
        <v/>
      </c>
      <c r="AD4077" s="162"/>
      <c r="AE4077" s="199" t="str">
        <f t="shared" si="1274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63"/>
        <v>0</v>
      </c>
      <c r="AJ4077" s="200">
        <f t="shared" si="1264"/>
        <v>0</v>
      </c>
      <c r="AK4077" s="201" t="str">
        <f t="shared" si="1275"/>
        <v/>
      </c>
      <c r="AL4077" s="24"/>
      <c r="AM4077" s="24"/>
      <c r="AN4077" s="24"/>
      <c r="AO4077" s="24"/>
      <c r="AP4077" s="165" t="str">
        <f t="shared" si="1276"/>
        <v/>
      </c>
      <c r="AQ4077" s="203" t="str">
        <f t="shared" si="1277"/>
        <v/>
      </c>
      <c r="AR4077" s="206">
        <f t="shared" si="1278"/>
        <v>0</v>
      </c>
      <c r="AS4077" s="22" t="str">
        <f t="shared" si="1279"/>
        <v/>
      </c>
      <c r="AT4077" s="24" t="str">
        <f t="shared" si="1280"/>
        <v/>
      </c>
      <c r="AU4077" s="22" t="s">
        <v>3240</v>
      </c>
    </row>
    <row r="4078" spans="1:47">
      <c r="A4078" s="246" t="str">
        <f t="shared" si="1270"/>
        <v/>
      </c>
      <c r="B4078" s="23"/>
      <c r="C4078" s="23"/>
      <c r="D4078" s="202" t="str">
        <f t="shared" si="1271"/>
        <v/>
      </c>
      <c r="E4078" s="33" t="str">
        <f t="shared" si="1265"/>
        <v/>
      </c>
      <c r="F4078" s="23"/>
      <c r="G4078" s="23"/>
      <c r="H4078" s="29"/>
      <c r="I4078" s="204" t="str">
        <f t="shared" si="1268"/>
        <v/>
      </c>
      <c r="J4078" s="188"/>
      <c r="K4078" s="29"/>
      <c r="L4078" s="24"/>
      <c r="M4078" s="22"/>
      <c r="N4078" s="22"/>
      <c r="O4078" s="22"/>
      <c r="P4078" s="202" t="str">
        <f t="shared" si="1269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266"/>
        <v/>
      </c>
      <c r="Z4078" s="196" t="str">
        <f t="shared" si="1267"/>
        <v/>
      </c>
      <c r="AA4078" s="22"/>
      <c r="AB4078" s="197" t="str">
        <f t="shared" si="1272"/>
        <v/>
      </c>
      <c r="AC4078" s="198" t="str">
        <f t="shared" si="1273"/>
        <v/>
      </c>
      <c r="AD4078" s="162"/>
      <c r="AE4078" s="199" t="str">
        <f t="shared" si="1274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63"/>
        <v>0</v>
      </c>
      <c r="AJ4078" s="200">
        <f t="shared" si="1264"/>
        <v>0</v>
      </c>
      <c r="AK4078" s="201" t="str">
        <f t="shared" si="1275"/>
        <v/>
      </c>
      <c r="AL4078" s="24"/>
      <c r="AM4078" s="24"/>
      <c r="AN4078" s="24"/>
      <c r="AO4078" s="24"/>
      <c r="AP4078" s="165" t="str">
        <f t="shared" si="1276"/>
        <v/>
      </c>
      <c r="AQ4078" s="203" t="str">
        <f t="shared" si="1277"/>
        <v/>
      </c>
      <c r="AR4078" s="206">
        <f t="shared" si="1278"/>
        <v>0</v>
      </c>
      <c r="AS4078" s="22" t="str">
        <f t="shared" si="1279"/>
        <v/>
      </c>
      <c r="AT4078" s="24" t="str">
        <f t="shared" si="1280"/>
        <v/>
      </c>
      <c r="AU4078" s="22" t="s">
        <v>3240</v>
      </c>
    </row>
    <row r="4079" spans="1:47">
      <c r="A4079" s="246" t="str">
        <f t="shared" si="1270"/>
        <v/>
      </c>
      <c r="B4079" s="23"/>
      <c r="C4079" s="23"/>
      <c r="D4079" s="202" t="str">
        <f t="shared" si="1271"/>
        <v/>
      </c>
      <c r="E4079" s="33" t="str">
        <f t="shared" si="1265"/>
        <v/>
      </c>
      <c r="F4079" s="23"/>
      <c r="G4079" s="23"/>
      <c r="H4079" s="29"/>
      <c r="I4079" s="204" t="str">
        <f t="shared" si="1268"/>
        <v/>
      </c>
      <c r="J4079" s="188"/>
      <c r="K4079" s="29"/>
      <c r="L4079" s="24"/>
      <c r="M4079" s="22"/>
      <c r="N4079" s="22"/>
      <c r="O4079" s="22"/>
      <c r="P4079" s="202" t="str">
        <f t="shared" si="1269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266"/>
        <v/>
      </c>
      <c r="Z4079" s="196" t="str">
        <f t="shared" si="1267"/>
        <v/>
      </c>
      <c r="AA4079" s="22"/>
      <c r="AB4079" s="197" t="str">
        <f t="shared" si="1272"/>
        <v/>
      </c>
      <c r="AC4079" s="198" t="str">
        <f t="shared" si="1273"/>
        <v/>
      </c>
      <c r="AD4079" s="162"/>
      <c r="AE4079" s="199" t="str">
        <f t="shared" si="1274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63"/>
        <v>0</v>
      </c>
      <c r="AJ4079" s="200">
        <f t="shared" si="1264"/>
        <v>0</v>
      </c>
      <c r="AK4079" s="201" t="str">
        <f t="shared" si="1275"/>
        <v/>
      </c>
      <c r="AL4079" s="24"/>
      <c r="AM4079" s="24"/>
      <c r="AN4079" s="24"/>
      <c r="AO4079" s="24"/>
      <c r="AP4079" s="165" t="str">
        <f t="shared" si="1276"/>
        <v/>
      </c>
      <c r="AQ4079" s="203" t="str">
        <f t="shared" si="1277"/>
        <v/>
      </c>
      <c r="AR4079" s="206">
        <f t="shared" si="1278"/>
        <v>0</v>
      </c>
      <c r="AS4079" s="22" t="str">
        <f t="shared" si="1279"/>
        <v/>
      </c>
      <c r="AT4079" s="24" t="str">
        <f t="shared" si="1280"/>
        <v/>
      </c>
      <c r="AU4079" s="22" t="s">
        <v>3240</v>
      </c>
    </row>
    <row r="4080" spans="1:47">
      <c r="A4080" s="246" t="str">
        <f t="shared" si="1270"/>
        <v/>
      </c>
      <c r="B4080" s="23"/>
      <c r="C4080" s="23"/>
      <c r="D4080" s="202" t="str">
        <f t="shared" si="1271"/>
        <v/>
      </c>
      <c r="E4080" s="33" t="str">
        <f t="shared" si="1265"/>
        <v/>
      </c>
      <c r="F4080" s="23"/>
      <c r="G4080" s="23"/>
      <c r="H4080" s="29"/>
      <c r="I4080" s="204" t="str">
        <f t="shared" si="1268"/>
        <v/>
      </c>
      <c r="J4080" s="188"/>
      <c r="K4080" s="29"/>
      <c r="L4080" s="24"/>
      <c r="M4080" s="22"/>
      <c r="N4080" s="22"/>
      <c r="O4080" s="22"/>
      <c r="P4080" s="202" t="str">
        <f t="shared" si="1269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266"/>
        <v/>
      </c>
      <c r="Z4080" s="196" t="str">
        <f t="shared" si="1267"/>
        <v/>
      </c>
      <c r="AA4080" s="22"/>
      <c r="AB4080" s="197" t="str">
        <f t="shared" si="1272"/>
        <v/>
      </c>
      <c r="AC4080" s="198" t="str">
        <f t="shared" si="1273"/>
        <v/>
      </c>
      <c r="AD4080" s="162"/>
      <c r="AE4080" s="199" t="str">
        <f t="shared" si="1274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63"/>
        <v>0</v>
      </c>
      <c r="AJ4080" s="200">
        <f t="shared" si="1264"/>
        <v>0</v>
      </c>
      <c r="AK4080" s="201" t="str">
        <f t="shared" si="1275"/>
        <v/>
      </c>
      <c r="AL4080" s="24"/>
      <c r="AM4080" s="24"/>
      <c r="AN4080" s="24"/>
      <c r="AO4080" s="24"/>
      <c r="AP4080" s="165" t="str">
        <f t="shared" si="1276"/>
        <v/>
      </c>
      <c r="AQ4080" s="203" t="str">
        <f t="shared" si="1277"/>
        <v/>
      </c>
      <c r="AR4080" s="206">
        <f t="shared" si="1278"/>
        <v>0</v>
      </c>
      <c r="AS4080" s="22" t="str">
        <f t="shared" si="1279"/>
        <v/>
      </c>
      <c r="AT4080" s="24" t="str">
        <f t="shared" si="1280"/>
        <v/>
      </c>
      <c r="AU4080" s="22" t="s">
        <v>3240</v>
      </c>
    </row>
    <row r="4081" spans="1:47">
      <c r="A4081" s="246" t="str">
        <f t="shared" si="1270"/>
        <v/>
      </c>
      <c r="B4081" s="23"/>
      <c r="C4081" s="23"/>
      <c r="D4081" s="202" t="str">
        <f t="shared" si="1271"/>
        <v/>
      </c>
      <c r="E4081" s="33" t="str">
        <f t="shared" si="1265"/>
        <v/>
      </c>
      <c r="F4081" s="23"/>
      <c r="G4081" s="23"/>
      <c r="H4081" s="29"/>
      <c r="I4081" s="204" t="str">
        <f t="shared" si="1268"/>
        <v/>
      </c>
      <c r="J4081" s="188"/>
      <c r="K4081" s="29"/>
      <c r="L4081" s="24"/>
      <c r="M4081" s="22"/>
      <c r="N4081" s="22"/>
      <c r="O4081" s="22"/>
      <c r="P4081" s="202" t="str">
        <f t="shared" si="1269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266"/>
        <v/>
      </c>
      <c r="Z4081" s="196" t="str">
        <f t="shared" si="1267"/>
        <v/>
      </c>
      <c r="AA4081" s="22"/>
      <c r="AB4081" s="197" t="str">
        <f t="shared" si="1272"/>
        <v/>
      </c>
      <c r="AC4081" s="198" t="str">
        <f t="shared" si="1273"/>
        <v/>
      </c>
      <c r="AD4081" s="162"/>
      <c r="AE4081" s="199" t="str">
        <f t="shared" si="1274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63"/>
        <v>0</v>
      </c>
      <c r="AJ4081" s="200">
        <f t="shared" si="1264"/>
        <v>0</v>
      </c>
      <c r="AK4081" s="201" t="str">
        <f t="shared" si="1275"/>
        <v/>
      </c>
      <c r="AL4081" s="24"/>
      <c r="AM4081" s="24"/>
      <c r="AN4081" s="24"/>
      <c r="AO4081" s="24"/>
      <c r="AP4081" s="165" t="str">
        <f t="shared" si="1276"/>
        <v/>
      </c>
      <c r="AQ4081" s="203" t="str">
        <f t="shared" si="1277"/>
        <v/>
      </c>
      <c r="AR4081" s="206">
        <f t="shared" si="1278"/>
        <v>0</v>
      </c>
      <c r="AS4081" s="22" t="str">
        <f t="shared" si="1279"/>
        <v/>
      </c>
      <c r="AT4081" s="24" t="str">
        <f t="shared" si="1280"/>
        <v/>
      </c>
      <c r="AU4081" s="22" t="s">
        <v>3240</v>
      </c>
    </row>
    <row r="4082" spans="1:47">
      <c r="A4082" s="246" t="str">
        <f t="shared" si="1270"/>
        <v/>
      </c>
      <c r="B4082" s="23"/>
      <c r="C4082" s="23"/>
      <c r="D4082" s="202" t="str">
        <f t="shared" si="1271"/>
        <v/>
      </c>
      <c r="E4082" s="33" t="str">
        <f t="shared" si="1265"/>
        <v/>
      </c>
      <c r="F4082" s="23"/>
      <c r="G4082" s="23"/>
      <c r="H4082" s="29"/>
      <c r="I4082" s="204" t="str">
        <f t="shared" si="1268"/>
        <v/>
      </c>
      <c r="J4082" s="188"/>
      <c r="K4082" s="29"/>
      <c r="L4082" s="24"/>
      <c r="M4082" s="22"/>
      <c r="N4082" s="22"/>
      <c r="O4082" s="22"/>
      <c r="P4082" s="202" t="str">
        <f t="shared" si="1269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266"/>
        <v/>
      </c>
      <c r="Z4082" s="196" t="str">
        <f t="shared" si="1267"/>
        <v/>
      </c>
      <c r="AA4082" s="22"/>
      <c r="AB4082" s="197" t="str">
        <f t="shared" si="1272"/>
        <v/>
      </c>
      <c r="AC4082" s="198" t="str">
        <f t="shared" si="1273"/>
        <v/>
      </c>
      <c r="AD4082" s="162"/>
      <c r="AE4082" s="199" t="str">
        <f t="shared" si="1274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63"/>
        <v>0</v>
      </c>
      <c r="AJ4082" s="200">
        <f t="shared" si="1264"/>
        <v>0</v>
      </c>
      <c r="AK4082" s="201" t="str">
        <f t="shared" si="1275"/>
        <v/>
      </c>
      <c r="AL4082" s="24"/>
      <c r="AM4082" s="24"/>
      <c r="AN4082" s="24"/>
      <c r="AO4082" s="24"/>
      <c r="AP4082" s="165" t="str">
        <f t="shared" si="1276"/>
        <v/>
      </c>
      <c r="AQ4082" s="203" t="str">
        <f t="shared" si="1277"/>
        <v/>
      </c>
      <c r="AR4082" s="206">
        <f t="shared" si="1278"/>
        <v>0</v>
      </c>
      <c r="AS4082" s="22" t="str">
        <f t="shared" si="1279"/>
        <v/>
      </c>
      <c r="AT4082" s="24" t="str">
        <f t="shared" si="1280"/>
        <v/>
      </c>
      <c r="AU4082" s="22" t="s">
        <v>3240</v>
      </c>
    </row>
    <row r="4083" spans="1:47">
      <c r="A4083" s="246" t="str">
        <f t="shared" si="1270"/>
        <v/>
      </c>
      <c r="B4083" s="23"/>
      <c r="C4083" s="23"/>
      <c r="D4083" s="202" t="str">
        <f t="shared" si="1271"/>
        <v/>
      </c>
      <c r="E4083" s="33" t="str">
        <f t="shared" si="1265"/>
        <v/>
      </c>
      <c r="F4083" s="23"/>
      <c r="G4083" s="23"/>
      <c r="H4083" s="29"/>
      <c r="I4083" s="204" t="str">
        <f t="shared" si="1268"/>
        <v/>
      </c>
      <c r="J4083" s="188"/>
      <c r="K4083" s="29"/>
      <c r="L4083" s="24"/>
      <c r="M4083" s="22"/>
      <c r="N4083" s="22"/>
      <c r="O4083" s="22"/>
      <c r="P4083" s="202" t="str">
        <f t="shared" si="1269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266"/>
        <v/>
      </c>
      <c r="Z4083" s="196" t="str">
        <f t="shared" si="1267"/>
        <v/>
      </c>
      <c r="AA4083" s="22"/>
      <c r="AB4083" s="197" t="str">
        <f t="shared" si="1272"/>
        <v/>
      </c>
      <c r="AC4083" s="198" t="str">
        <f t="shared" si="1273"/>
        <v/>
      </c>
      <c r="AD4083" s="162"/>
      <c r="AE4083" s="199" t="str">
        <f t="shared" si="1274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63"/>
        <v>0</v>
      </c>
      <c r="AJ4083" s="200">
        <f t="shared" si="1264"/>
        <v>0</v>
      </c>
      <c r="AK4083" s="201" t="str">
        <f t="shared" si="1275"/>
        <v/>
      </c>
      <c r="AL4083" s="24"/>
      <c r="AM4083" s="24"/>
      <c r="AN4083" s="24"/>
      <c r="AO4083" s="24"/>
      <c r="AP4083" s="165" t="str">
        <f t="shared" si="1276"/>
        <v/>
      </c>
      <c r="AQ4083" s="203" t="str">
        <f t="shared" si="1277"/>
        <v/>
      </c>
      <c r="AR4083" s="206">
        <f t="shared" si="1278"/>
        <v>0</v>
      </c>
      <c r="AS4083" s="22" t="str">
        <f t="shared" si="1279"/>
        <v/>
      </c>
      <c r="AT4083" s="24" t="str">
        <f t="shared" si="1280"/>
        <v/>
      </c>
      <c r="AU4083" s="22" t="s">
        <v>3240</v>
      </c>
    </row>
    <row r="4084" spans="1:47">
      <c r="A4084" s="246" t="str">
        <f t="shared" si="1270"/>
        <v/>
      </c>
      <c r="B4084" s="23"/>
      <c r="C4084" s="23"/>
      <c r="D4084" s="202" t="str">
        <f t="shared" si="1271"/>
        <v/>
      </c>
      <c r="E4084" s="33" t="str">
        <f t="shared" si="1265"/>
        <v/>
      </c>
      <c r="F4084" s="23"/>
      <c r="G4084" s="23"/>
      <c r="H4084" s="29"/>
      <c r="I4084" s="204" t="str">
        <f t="shared" si="1268"/>
        <v/>
      </c>
      <c r="J4084" s="188"/>
      <c r="K4084" s="29"/>
      <c r="L4084" s="24"/>
      <c r="M4084" s="22"/>
      <c r="N4084" s="22"/>
      <c r="O4084" s="22"/>
      <c r="P4084" s="202" t="str">
        <f t="shared" si="1269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266"/>
        <v/>
      </c>
      <c r="Z4084" s="196" t="str">
        <f t="shared" si="1267"/>
        <v/>
      </c>
      <c r="AA4084" s="22"/>
      <c r="AB4084" s="197" t="str">
        <f t="shared" si="1272"/>
        <v/>
      </c>
      <c r="AC4084" s="198" t="str">
        <f t="shared" si="1273"/>
        <v/>
      </c>
      <c r="AD4084" s="162"/>
      <c r="AE4084" s="199" t="str">
        <f t="shared" si="1274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63"/>
        <v>0</v>
      </c>
      <c r="AJ4084" s="200">
        <f t="shared" si="1264"/>
        <v>0</v>
      </c>
      <c r="AK4084" s="201" t="str">
        <f t="shared" si="1275"/>
        <v/>
      </c>
      <c r="AL4084" s="24"/>
      <c r="AM4084" s="24"/>
      <c r="AN4084" s="24"/>
      <c r="AO4084" s="24"/>
      <c r="AP4084" s="165" t="str">
        <f t="shared" si="1276"/>
        <v/>
      </c>
      <c r="AQ4084" s="203" t="str">
        <f t="shared" si="1277"/>
        <v/>
      </c>
      <c r="AR4084" s="206">
        <f t="shared" si="1278"/>
        <v>0</v>
      </c>
      <c r="AS4084" s="22" t="str">
        <f t="shared" si="1279"/>
        <v/>
      </c>
      <c r="AT4084" s="24" t="str">
        <f t="shared" si="1280"/>
        <v/>
      </c>
      <c r="AU4084" s="22" t="s">
        <v>3240</v>
      </c>
    </row>
    <row r="4085" spans="1:47">
      <c r="A4085" s="246" t="str">
        <f t="shared" si="1270"/>
        <v/>
      </c>
      <c r="B4085" s="23"/>
      <c r="C4085" s="23"/>
      <c r="D4085" s="202" t="str">
        <f t="shared" si="1271"/>
        <v/>
      </c>
      <c r="E4085" s="33" t="str">
        <f t="shared" si="1265"/>
        <v/>
      </c>
      <c r="F4085" s="23"/>
      <c r="G4085" s="23"/>
      <c r="H4085" s="29"/>
      <c r="I4085" s="204" t="str">
        <f t="shared" si="1268"/>
        <v/>
      </c>
      <c r="J4085" s="188"/>
      <c r="K4085" s="29"/>
      <c r="L4085" s="24"/>
      <c r="M4085" s="22"/>
      <c r="N4085" s="22"/>
      <c r="O4085" s="22"/>
      <c r="P4085" s="202" t="str">
        <f t="shared" si="1269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266"/>
        <v/>
      </c>
      <c r="Z4085" s="196" t="str">
        <f t="shared" si="1267"/>
        <v/>
      </c>
      <c r="AA4085" s="22"/>
      <c r="AB4085" s="197" t="str">
        <f t="shared" si="1272"/>
        <v/>
      </c>
      <c r="AC4085" s="198" t="str">
        <f t="shared" si="1273"/>
        <v/>
      </c>
      <c r="AD4085" s="162"/>
      <c r="AE4085" s="199" t="str">
        <f t="shared" si="1274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63"/>
        <v>0</v>
      </c>
      <c r="AJ4085" s="200">
        <f t="shared" si="1264"/>
        <v>0</v>
      </c>
      <c r="AK4085" s="201" t="str">
        <f t="shared" si="1275"/>
        <v/>
      </c>
      <c r="AL4085" s="24"/>
      <c r="AM4085" s="24"/>
      <c r="AN4085" s="24"/>
      <c r="AO4085" s="24"/>
      <c r="AP4085" s="165" t="str">
        <f t="shared" si="1276"/>
        <v/>
      </c>
      <c r="AQ4085" s="203" t="str">
        <f t="shared" si="1277"/>
        <v/>
      </c>
      <c r="AR4085" s="206">
        <f t="shared" si="1278"/>
        <v>0</v>
      </c>
      <c r="AS4085" s="22" t="str">
        <f t="shared" si="1279"/>
        <v/>
      </c>
      <c r="AT4085" s="24" t="str">
        <f t="shared" si="1280"/>
        <v/>
      </c>
      <c r="AU4085" s="22" t="s">
        <v>3240</v>
      </c>
    </row>
    <row r="4086" spans="1:47">
      <c r="A4086" s="246" t="str">
        <f t="shared" si="1270"/>
        <v/>
      </c>
      <c r="B4086" s="23"/>
      <c r="C4086" s="23"/>
      <c r="D4086" s="202" t="str">
        <f t="shared" si="1271"/>
        <v/>
      </c>
      <c r="E4086" s="33" t="str">
        <f t="shared" si="1265"/>
        <v/>
      </c>
      <c r="F4086" s="23"/>
      <c r="G4086" s="23"/>
      <c r="H4086" s="29"/>
      <c r="I4086" s="204" t="str">
        <f t="shared" si="1268"/>
        <v/>
      </c>
      <c r="J4086" s="188"/>
      <c r="K4086" s="29"/>
      <c r="L4086" s="24"/>
      <c r="M4086" s="22"/>
      <c r="N4086" s="22"/>
      <c r="O4086" s="22"/>
      <c r="P4086" s="202" t="str">
        <f t="shared" si="1269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266"/>
        <v/>
      </c>
      <c r="Z4086" s="196" t="str">
        <f t="shared" si="1267"/>
        <v/>
      </c>
      <c r="AA4086" s="22"/>
      <c r="AB4086" s="197" t="str">
        <f t="shared" si="1272"/>
        <v/>
      </c>
      <c r="AC4086" s="198" t="str">
        <f t="shared" si="1273"/>
        <v/>
      </c>
      <c r="AD4086" s="162"/>
      <c r="AE4086" s="199" t="str">
        <f t="shared" si="1274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63"/>
        <v>0</v>
      </c>
      <c r="AJ4086" s="200">
        <f t="shared" si="1264"/>
        <v>0</v>
      </c>
      <c r="AK4086" s="201" t="str">
        <f t="shared" si="1275"/>
        <v/>
      </c>
      <c r="AL4086" s="24"/>
      <c r="AM4086" s="24"/>
      <c r="AN4086" s="24"/>
      <c r="AO4086" s="24"/>
      <c r="AP4086" s="165" t="str">
        <f t="shared" si="1276"/>
        <v/>
      </c>
      <c r="AQ4086" s="203" t="str">
        <f t="shared" si="1277"/>
        <v/>
      </c>
      <c r="AR4086" s="206">
        <f t="shared" si="1278"/>
        <v>0</v>
      </c>
      <c r="AS4086" s="22" t="str">
        <f t="shared" si="1279"/>
        <v/>
      </c>
      <c r="AT4086" s="24" t="str">
        <f t="shared" si="1280"/>
        <v/>
      </c>
      <c r="AU4086" s="22" t="s">
        <v>3240</v>
      </c>
    </row>
    <row r="4087" spans="1:47">
      <c r="A4087" s="246" t="str">
        <f t="shared" si="1270"/>
        <v/>
      </c>
      <c r="B4087" s="23"/>
      <c r="C4087" s="23"/>
      <c r="D4087" s="202" t="str">
        <f t="shared" si="1271"/>
        <v/>
      </c>
      <c r="E4087" s="33" t="str">
        <f t="shared" si="1265"/>
        <v/>
      </c>
      <c r="F4087" s="23"/>
      <c r="G4087" s="23"/>
      <c r="H4087" s="29"/>
      <c r="I4087" s="204" t="str">
        <f t="shared" si="1268"/>
        <v/>
      </c>
      <c r="J4087" s="188"/>
      <c r="K4087" s="29"/>
      <c r="L4087" s="24"/>
      <c r="M4087" s="22"/>
      <c r="N4087" s="22"/>
      <c r="O4087" s="22"/>
      <c r="P4087" s="202" t="str">
        <f t="shared" si="1269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266"/>
        <v/>
      </c>
      <c r="Z4087" s="196" t="str">
        <f t="shared" si="1267"/>
        <v/>
      </c>
      <c r="AA4087" s="22"/>
      <c r="AB4087" s="197" t="str">
        <f t="shared" si="1272"/>
        <v/>
      </c>
      <c r="AC4087" s="198" t="str">
        <f t="shared" si="1273"/>
        <v/>
      </c>
      <c r="AD4087" s="162"/>
      <c r="AE4087" s="199" t="str">
        <f t="shared" si="1274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63"/>
        <v>0</v>
      </c>
      <c r="AJ4087" s="200">
        <f t="shared" si="1264"/>
        <v>0</v>
      </c>
      <c r="AK4087" s="201" t="str">
        <f t="shared" si="1275"/>
        <v/>
      </c>
      <c r="AL4087" s="24"/>
      <c r="AM4087" s="24"/>
      <c r="AN4087" s="24"/>
      <c r="AO4087" s="24"/>
      <c r="AP4087" s="165" t="str">
        <f t="shared" si="1276"/>
        <v/>
      </c>
      <c r="AQ4087" s="203" t="str">
        <f t="shared" si="1277"/>
        <v/>
      </c>
      <c r="AR4087" s="206">
        <f t="shared" si="1278"/>
        <v>0</v>
      </c>
      <c r="AS4087" s="22" t="str">
        <f t="shared" si="1279"/>
        <v/>
      </c>
      <c r="AT4087" s="24" t="str">
        <f t="shared" si="1280"/>
        <v/>
      </c>
      <c r="AU4087" s="22" t="s">
        <v>3240</v>
      </c>
    </row>
    <row r="4088" spans="1:47">
      <c r="A4088" s="246" t="str">
        <f t="shared" si="1270"/>
        <v/>
      </c>
      <c r="B4088" s="23"/>
      <c r="C4088" s="23"/>
      <c r="D4088" s="202" t="str">
        <f t="shared" si="1271"/>
        <v/>
      </c>
      <c r="E4088" s="33" t="str">
        <f t="shared" si="1265"/>
        <v/>
      </c>
      <c r="F4088" s="23"/>
      <c r="G4088" s="23"/>
      <c r="H4088" s="29"/>
      <c r="I4088" s="204" t="str">
        <f t="shared" si="1268"/>
        <v/>
      </c>
      <c r="J4088" s="188"/>
      <c r="K4088" s="29"/>
      <c r="L4088" s="24"/>
      <c r="M4088" s="22"/>
      <c r="N4088" s="22"/>
      <c r="O4088" s="22"/>
      <c r="P4088" s="202" t="str">
        <f t="shared" si="1269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266"/>
        <v/>
      </c>
      <c r="Z4088" s="196" t="str">
        <f t="shared" si="1267"/>
        <v/>
      </c>
      <c r="AA4088" s="22"/>
      <c r="AB4088" s="197" t="str">
        <f t="shared" si="1272"/>
        <v/>
      </c>
      <c r="AC4088" s="198" t="str">
        <f t="shared" si="1273"/>
        <v/>
      </c>
      <c r="AD4088" s="162"/>
      <c r="AE4088" s="199" t="str">
        <f t="shared" si="1274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63"/>
        <v>0</v>
      </c>
      <c r="AJ4088" s="200">
        <f t="shared" si="1264"/>
        <v>0</v>
      </c>
      <c r="AK4088" s="201" t="str">
        <f t="shared" si="1275"/>
        <v/>
      </c>
      <c r="AL4088" s="24"/>
      <c r="AM4088" s="24"/>
      <c r="AN4088" s="24"/>
      <c r="AO4088" s="24"/>
      <c r="AP4088" s="165" t="str">
        <f t="shared" si="1276"/>
        <v/>
      </c>
      <c r="AQ4088" s="203" t="str">
        <f t="shared" si="1277"/>
        <v/>
      </c>
      <c r="AR4088" s="206">
        <f t="shared" si="1278"/>
        <v>0</v>
      </c>
      <c r="AS4088" s="22" t="str">
        <f t="shared" si="1279"/>
        <v/>
      </c>
      <c r="AT4088" s="24" t="str">
        <f t="shared" si="1280"/>
        <v/>
      </c>
      <c r="AU4088" s="22" t="s">
        <v>3240</v>
      </c>
    </row>
    <row r="4089" spans="1:47">
      <c r="A4089" s="246" t="str">
        <f t="shared" si="1270"/>
        <v/>
      </c>
      <c r="B4089" s="23"/>
      <c r="C4089" s="23"/>
      <c r="D4089" s="202" t="str">
        <f t="shared" si="1271"/>
        <v/>
      </c>
      <c r="E4089" s="33" t="str">
        <f t="shared" si="1265"/>
        <v/>
      </c>
      <c r="F4089" s="23"/>
      <c r="G4089" s="23"/>
      <c r="H4089" s="29"/>
      <c r="I4089" s="204" t="str">
        <f t="shared" si="1268"/>
        <v/>
      </c>
      <c r="J4089" s="188"/>
      <c r="K4089" s="29"/>
      <c r="L4089" s="24"/>
      <c r="M4089" s="22"/>
      <c r="N4089" s="22"/>
      <c r="O4089" s="22"/>
      <c r="P4089" s="202" t="str">
        <f t="shared" si="1269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266"/>
        <v/>
      </c>
      <c r="Z4089" s="196" t="str">
        <f t="shared" si="1267"/>
        <v/>
      </c>
      <c r="AA4089" s="22"/>
      <c r="AB4089" s="197" t="str">
        <f t="shared" si="1272"/>
        <v/>
      </c>
      <c r="AC4089" s="198" t="str">
        <f t="shared" si="1273"/>
        <v/>
      </c>
      <c r="AD4089" s="162"/>
      <c r="AE4089" s="199" t="str">
        <f t="shared" si="1274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63"/>
        <v>0</v>
      </c>
      <c r="AJ4089" s="200">
        <f t="shared" si="1264"/>
        <v>0</v>
      </c>
      <c r="AK4089" s="201" t="str">
        <f t="shared" si="1275"/>
        <v/>
      </c>
      <c r="AL4089" s="24"/>
      <c r="AM4089" s="24"/>
      <c r="AN4089" s="24"/>
      <c r="AO4089" s="24"/>
      <c r="AP4089" s="165" t="str">
        <f t="shared" si="1276"/>
        <v/>
      </c>
      <c r="AQ4089" s="203" t="str">
        <f t="shared" si="1277"/>
        <v/>
      </c>
      <c r="AR4089" s="206">
        <f t="shared" si="1278"/>
        <v>0</v>
      </c>
      <c r="AS4089" s="22" t="str">
        <f t="shared" si="1279"/>
        <v/>
      </c>
      <c r="AT4089" s="24" t="str">
        <f t="shared" si="1280"/>
        <v/>
      </c>
      <c r="AU4089" s="22" t="s">
        <v>3240</v>
      </c>
    </row>
    <row r="4090" spans="1:47">
      <c r="A4090" s="246" t="str">
        <f t="shared" si="1270"/>
        <v/>
      </c>
      <c r="B4090" s="23"/>
      <c r="C4090" s="23"/>
      <c r="D4090" s="202" t="str">
        <f t="shared" si="1271"/>
        <v/>
      </c>
      <c r="E4090" s="33" t="str">
        <f t="shared" si="1265"/>
        <v/>
      </c>
      <c r="F4090" s="23"/>
      <c r="G4090" s="23"/>
      <c r="H4090" s="29"/>
      <c r="I4090" s="204" t="str">
        <f t="shared" si="1268"/>
        <v/>
      </c>
      <c r="J4090" s="188"/>
      <c r="K4090" s="29"/>
      <c r="L4090" s="24"/>
      <c r="M4090" s="22"/>
      <c r="N4090" s="22"/>
      <c r="O4090" s="22"/>
      <c r="P4090" s="202" t="str">
        <f t="shared" si="1269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266"/>
        <v/>
      </c>
      <c r="Z4090" s="196" t="str">
        <f t="shared" si="1267"/>
        <v/>
      </c>
      <c r="AA4090" s="22"/>
      <c r="AB4090" s="197" t="str">
        <f t="shared" si="1272"/>
        <v/>
      </c>
      <c r="AC4090" s="198" t="str">
        <f t="shared" si="1273"/>
        <v/>
      </c>
      <c r="AD4090" s="162"/>
      <c r="AE4090" s="199" t="str">
        <f t="shared" si="1274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63"/>
        <v>0</v>
      </c>
      <c r="AJ4090" s="200">
        <f t="shared" si="1264"/>
        <v>0</v>
      </c>
      <c r="AK4090" s="201" t="str">
        <f t="shared" si="1275"/>
        <v/>
      </c>
      <c r="AL4090" s="24"/>
      <c r="AM4090" s="24"/>
      <c r="AN4090" s="24"/>
      <c r="AO4090" s="24"/>
      <c r="AP4090" s="165" t="str">
        <f t="shared" si="1276"/>
        <v/>
      </c>
      <c r="AQ4090" s="203" t="str">
        <f t="shared" si="1277"/>
        <v/>
      </c>
      <c r="AR4090" s="206">
        <f t="shared" si="1278"/>
        <v>0</v>
      </c>
      <c r="AS4090" s="22" t="str">
        <f t="shared" si="1279"/>
        <v/>
      </c>
      <c r="AT4090" s="24" t="str">
        <f t="shared" si="1280"/>
        <v/>
      </c>
      <c r="AU4090" s="22" t="s">
        <v>3240</v>
      </c>
    </row>
    <row r="4091" spans="1:47">
      <c r="A4091" s="246" t="str">
        <f t="shared" si="1270"/>
        <v/>
      </c>
      <c r="B4091" s="23"/>
      <c r="C4091" s="23"/>
      <c r="D4091" s="202" t="str">
        <f t="shared" si="1271"/>
        <v/>
      </c>
      <c r="E4091" s="33" t="str">
        <f t="shared" si="1265"/>
        <v/>
      </c>
      <c r="F4091" s="23"/>
      <c r="G4091" s="23"/>
      <c r="H4091" s="29"/>
      <c r="I4091" s="204" t="str">
        <f t="shared" si="1268"/>
        <v/>
      </c>
      <c r="J4091" s="188"/>
      <c r="K4091" s="29"/>
      <c r="L4091" s="24"/>
      <c r="M4091" s="22"/>
      <c r="N4091" s="22"/>
      <c r="O4091" s="22"/>
      <c r="P4091" s="202" t="str">
        <f t="shared" si="1269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266"/>
        <v/>
      </c>
      <c r="Z4091" s="196" t="str">
        <f t="shared" si="1267"/>
        <v/>
      </c>
      <c r="AA4091" s="22"/>
      <c r="AB4091" s="197" t="str">
        <f t="shared" si="1272"/>
        <v/>
      </c>
      <c r="AC4091" s="198" t="str">
        <f t="shared" si="1273"/>
        <v/>
      </c>
      <c r="AD4091" s="162"/>
      <c r="AE4091" s="199" t="str">
        <f t="shared" si="1274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63"/>
        <v>0</v>
      </c>
      <c r="AJ4091" s="200">
        <f t="shared" si="1264"/>
        <v>0</v>
      </c>
      <c r="AK4091" s="201" t="str">
        <f t="shared" si="1275"/>
        <v/>
      </c>
      <c r="AL4091" s="24"/>
      <c r="AM4091" s="24"/>
      <c r="AN4091" s="24"/>
      <c r="AO4091" s="24"/>
      <c r="AP4091" s="165" t="str">
        <f t="shared" si="1276"/>
        <v/>
      </c>
      <c r="AQ4091" s="203" t="str">
        <f t="shared" si="1277"/>
        <v/>
      </c>
      <c r="AR4091" s="206">
        <f t="shared" si="1278"/>
        <v>0</v>
      </c>
      <c r="AS4091" s="22" t="str">
        <f t="shared" si="1279"/>
        <v/>
      </c>
      <c r="AT4091" s="24" t="str">
        <f t="shared" si="1280"/>
        <v/>
      </c>
      <c r="AU4091" s="22" t="s">
        <v>3240</v>
      </c>
    </row>
    <row r="4092" spans="1:47">
      <c r="A4092" s="246" t="str">
        <f t="shared" si="1270"/>
        <v/>
      </c>
      <c r="B4092" s="23"/>
      <c r="C4092" s="23"/>
      <c r="D4092" s="202" t="str">
        <f t="shared" si="1271"/>
        <v/>
      </c>
      <c r="E4092" s="33" t="str">
        <f t="shared" si="1265"/>
        <v/>
      </c>
      <c r="F4092" s="23"/>
      <c r="G4092" s="23"/>
      <c r="H4092" s="29"/>
      <c r="I4092" s="204" t="str">
        <f t="shared" si="1268"/>
        <v/>
      </c>
      <c r="J4092" s="188"/>
      <c r="K4092" s="29"/>
      <c r="L4092" s="24"/>
      <c r="M4092" s="22"/>
      <c r="N4092" s="22"/>
      <c r="O4092" s="22"/>
      <c r="P4092" s="202" t="str">
        <f t="shared" si="1269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266"/>
        <v/>
      </c>
      <c r="Z4092" s="196" t="str">
        <f t="shared" si="1267"/>
        <v/>
      </c>
      <c r="AA4092" s="22"/>
      <c r="AB4092" s="197" t="str">
        <f t="shared" si="1272"/>
        <v/>
      </c>
      <c r="AC4092" s="198" t="str">
        <f t="shared" si="1273"/>
        <v/>
      </c>
      <c r="AD4092" s="162"/>
      <c r="AE4092" s="199" t="str">
        <f t="shared" si="1274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63"/>
        <v>0</v>
      </c>
      <c r="AJ4092" s="200">
        <f t="shared" si="1264"/>
        <v>0</v>
      </c>
      <c r="AK4092" s="201" t="str">
        <f t="shared" si="1275"/>
        <v/>
      </c>
      <c r="AL4092" s="24"/>
      <c r="AM4092" s="24"/>
      <c r="AN4092" s="24"/>
      <c r="AO4092" s="24"/>
      <c r="AP4092" s="165" t="str">
        <f t="shared" si="1276"/>
        <v/>
      </c>
      <c r="AQ4092" s="203" t="str">
        <f t="shared" si="1277"/>
        <v/>
      </c>
      <c r="AR4092" s="206">
        <f t="shared" si="1278"/>
        <v>0</v>
      </c>
      <c r="AS4092" s="22" t="str">
        <f t="shared" si="1279"/>
        <v/>
      </c>
      <c r="AT4092" s="24" t="str">
        <f t="shared" si="1280"/>
        <v/>
      </c>
      <c r="AU4092" s="22" t="s">
        <v>3240</v>
      </c>
    </row>
    <row r="4093" spans="1:47">
      <c r="A4093" s="246" t="str">
        <f t="shared" si="1270"/>
        <v/>
      </c>
      <c r="B4093" s="23"/>
      <c r="C4093" s="23"/>
      <c r="D4093" s="202" t="str">
        <f t="shared" si="1271"/>
        <v/>
      </c>
      <c r="E4093" s="33" t="str">
        <f t="shared" si="1265"/>
        <v/>
      </c>
      <c r="F4093" s="23"/>
      <c r="G4093" s="23"/>
      <c r="H4093" s="29"/>
      <c r="I4093" s="204" t="str">
        <f t="shared" si="1268"/>
        <v/>
      </c>
      <c r="J4093" s="188"/>
      <c r="K4093" s="29"/>
      <c r="L4093" s="24"/>
      <c r="M4093" s="22"/>
      <c r="N4093" s="22"/>
      <c r="O4093" s="22"/>
      <c r="P4093" s="202" t="str">
        <f t="shared" si="1269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266"/>
        <v/>
      </c>
      <c r="Z4093" s="196" t="str">
        <f t="shared" si="1267"/>
        <v/>
      </c>
      <c r="AA4093" s="22"/>
      <c r="AB4093" s="197" t="str">
        <f t="shared" si="1272"/>
        <v/>
      </c>
      <c r="AC4093" s="198" t="str">
        <f t="shared" si="1273"/>
        <v/>
      </c>
      <c r="AD4093" s="162"/>
      <c r="AE4093" s="199" t="str">
        <f t="shared" si="1274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63"/>
        <v>0</v>
      </c>
      <c r="AJ4093" s="200">
        <f t="shared" si="1264"/>
        <v>0</v>
      </c>
      <c r="AK4093" s="201" t="str">
        <f t="shared" si="1275"/>
        <v/>
      </c>
      <c r="AL4093" s="24"/>
      <c r="AM4093" s="24"/>
      <c r="AN4093" s="24"/>
      <c r="AO4093" s="24"/>
      <c r="AP4093" s="165" t="str">
        <f t="shared" si="1276"/>
        <v/>
      </c>
      <c r="AQ4093" s="203" t="str">
        <f t="shared" si="1277"/>
        <v/>
      </c>
      <c r="AR4093" s="206">
        <f t="shared" si="1278"/>
        <v>0</v>
      </c>
      <c r="AS4093" s="22" t="str">
        <f t="shared" si="1279"/>
        <v/>
      </c>
      <c r="AT4093" s="24" t="str">
        <f t="shared" si="1280"/>
        <v/>
      </c>
      <c r="AU4093" s="22" t="s">
        <v>3240</v>
      </c>
    </row>
    <row r="4094" spans="1:47">
      <c r="A4094" s="246" t="str">
        <f t="shared" si="1270"/>
        <v/>
      </c>
      <c r="B4094" s="23"/>
      <c r="C4094" s="23"/>
      <c r="D4094" s="202" t="str">
        <f t="shared" si="1271"/>
        <v/>
      </c>
      <c r="E4094" s="33" t="str">
        <f t="shared" si="1265"/>
        <v/>
      </c>
      <c r="F4094" s="23"/>
      <c r="G4094" s="23"/>
      <c r="H4094" s="29"/>
      <c r="I4094" s="204" t="str">
        <f t="shared" si="1268"/>
        <v/>
      </c>
      <c r="J4094" s="188"/>
      <c r="K4094" s="29"/>
      <c r="L4094" s="24"/>
      <c r="M4094" s="22"/>
      <c r="N4094" s="22"/>
      <c r="O4094" s="22"/>
      <c r="P4094" s="202" t="str">
        <f t="shared" si="1269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266"/>
        <v/>
      </c>
      <c r="Z4094" s="196" t="str">
        <f t="shared" si="1267"/>
        <v/>
      </c>
      <c r="AA4094" s="22"/>
      <c r="AB4094" s="197" t="str">
        <f t="shared" si="1272"/>
        <v/>
      </c>
      <c r="AC4094" s="198" t="str">
        <f t="shared" si="1273"/>
        <v/>
      </c>
      <c r="AD4094" s="162"/>
      <c r="AE4094" s="199" t="str">
        <f t="shared" si="1274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63"/>
        <v>0</v>
      </c>
      <c r="AJ4094" s="200">
        <f t="shared" si="1264"/>
        <v>0</v>
      </c>
      <c r="AK4094" s="201" t="str">
        <f t="shared" si="1275"/>
        <v/>
      </c>
      <c r="AL4094" s="24"/>
      <c r="AM4094" s="24"/>
      <c r="AN4094" s="24"/>
      <c r="AO4094" s="24"/>
      <c r="AP4094" s="165" t="str">
        <f t="shared" si="1276"/>
        <v/>
      </c>
      <c r="AQ4094" s="203" t="str">
        <f t="shared" si="1277"/>
        <v/>
      </c>
      <c r="AR4094" s="206">
        <f t="shared" si="1278"/>
        <v>0</v>
      </c>
      <c r="AS4094" s="22" t="str">
        <f t="shared" si="1279"/>
        <v/>
      </c>
      <c r="AT4094" s="24" t="str">
        <f t="shared" si="1280"/>
        <v/>
      </c>
      <c r="AU4094" s="22" t="s">
        <v>3240</v>
      </c>
    </row>
    <row r="4095" spans="1:47">
      <c r="A4095" s="246" t="str">
        <f t="shared" si="1270"/>
        <v/>
      </c>
      <c r="B4095" s="23"/>
      <c r="C4095" s="23"/>
      <c r="D4095" s="202" t="str">
        <f t="shared" si="1271"/>
        <v/>
      </c>
      <c r="E4095" s="33" t="str">
        <f t="shared" si="1265"/>
        <v/>
      </c>
      <c r="F4095" s="23"/>
      <c r="G4095" s="23"/>
      <c r="H4095" s="29"/>
      <c r="I4095" s="204" t="str">
        <f t="shared" si="1268"/>
        <v/>
      </c>
      <c r="J4095" s="188"/>
      <c r="K4095" s="29"/>
      <c r="L4095" s="24"/>
      <c r="M4095" s="22"/>
      <c r="N4095" s="22"/>
      <c r="O4095" s="22"/>
      <c r="P4095" s="202" t="str">
        <f t="shared" si="1269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266"/>
        <v/>
      </c>
      <c r="Z4095" s="196" t="str">
        <f t="shared" si="1267"/>
        <v/>
      </c>
      <c r="AA4095" s="22"/>
      <c r="AB4095" s="197" t="str">
        <f t="shared" si="1272"/>
        <v/>
      </c>
      <c r="AC4095" s="198" t="str">
        <f t="shared" si="1273"/>
        <v/>
      </c>
      <c r="AD4095" s="162"/>
      <c r="AE4095" s="199" t="str">
        <f t="shared" si="1274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63"/>
        <v>0</v>
      </c>
      <c r="AJ4095" s="200">
        <f t="shared" si="1264"/>
        <v>0</v>
      </c>
      <c r="AK4095" s="201" t="str">
        <f t="shared" si="1275"/>
        <v/>
      </c>
      <c r="AL4095" s="24"/>
      <c r="AM4095" s="24"/>
      <c r="AN4095" s="24"/>
      <c r="AO4095" s="24"/>
      <c r="AP4095" s="165" t="str">
        <f t="shared" si="1276"/>
        <v/>
      </c>
      <c r="AQ4095" s="203" t="str">
        <f t="shared" si="1277"/>
        <v/>
      </c>
      <c r="AR4095" s="206">
        <f t="shared" si="1278"/>
        <v>0</v>
      </c>
      <c r="AS4095" s="22" t="str">
        <f t="shared" si="1279"/>
        <v/>
      </c>
      <c r="AT4095" s="24" t="str">
        <f t="shared" si="1280"/>
        <v/>
      </c>
      <c r="AU4095" s="22" t="s">
        <v>3240</v>
      </c>
    </row>
    <row r="4096" spans="1:47">
      <c r="A4096" s="246" t="str">
        <f t="shared" si="1270"/>
        <v/>
      </c>
      <c r="B4096" s="23"/>
      <c r="C4096" s="23"/>
      <c r="D4096" s="202" t="str">
        <f t="shared" si="1271"/>
        <v/>
      </c>
      <c r="E4096" s="33" t="str">
        <f t="shared" si="1265"/>
        <v/>
      </c>
      <c r="F4096" s="23"/>
      <c r="G4096" s="23"/>
      <c r="H4096" s="29"/>
      <c r="I4096" s="204" t="str">
        <f t="shared" si="1268"/>
        <v/>
      </c>
      <c r="J4096" s="188"/>
      <c r="K4096" s="29"/>
      <c r="L4096" s="24"/>
      <c r="M4096" s="22"/>
      <c r="N4096" s="22"/>
      <c r="O4096" s="22"/>
      <c r="P4096" s="202" t="str">
        <f t="shared" si="1269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266"/>
        <v/>
      </c>
      <c r="Z4096" s="196" t="str">
        <f t="shared" si="1267"/>
        <v/>
      </c>
      <c r="AA4096" s="22"/>
      <c r="AB4096" s="197" t="str">
        <f t="shared" si="1272"/>
        <v/>
      </c>
      <c r="AC4096" s="198" t="str">
        <f t="shared" si="1273"/>
        <v/>
      </c>
      <c r="AD4096" s="162"/>
      <c r="AE4096" s="199" t="str">
        <f t="shared" si="1274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63"/>
        <v>0</v>
      </c>
      <c r="AJ4096" s="200">
        <f t="shared" si="1264"/>
        <v>0</v>
      </c>
      <c r="AK4096" s="201" t="str">
        <f t="shared" si="1275"/>
        <v/>
      </c>
      <c r="AL4096" s="24"/>
      <c r="AM4096" s="24"/>
      <c r="AN4096" s="24"/>
      <c r="AO4096" s="24"/>
      <c r="AP4096" s="165" t="str">
        <f t="shared" si="1276"/>
        <v/>
      </c>
      <c r="AQ4096" s="203" t="str">
        <f t="shared" si="1277"/>
        <v/>
      </c>
      <c r="AR4096" s="206">
        <f t="shared" si="1278"/>
        <v>0</v>
      </c>
      <c r="AS4096" s="22" t="str">
        <f t="shared" si="1279"/>
        <v/>
      </c>
      <c r="AT4096" s="24" t="str">
        <f t="shared" si="1280"/>
        <v/>
      </c>
      <c r="AU4096" s="22" t="s">
        <v>3240</v>
      </c>
    </row>
    <row r="4097" spans="1:47">
      <c r="A4097" s="246" t="str">
        <f t="shared" si="1270"/>
        <v/>
      </c>
      <c r="B4097" s="23"/>
      <c r="C4097" s="23"/>
      <c r="D4097" s="202" t="str">
        <f t="shared" si="1271"/>
        <v/>
      </c>
      <c r="E4097" s="33" t="str">
        <f t="shared" si="1265"/>
        <v/>
      </c>
      <c r="F4097" s="23"/>
      <c r="G4097" s="23"/>
      <c r="H4097" s="29"/>
      <c r="I4097" s="204" t="str">
        <f t="shared" si="1268"/>
        <v/>
      </c>
      <c r="J4097" s="188"/>
      <c r="K4097" s="29"/>
      <c r="L4097" s="24"/>
      <c r="M4097" s="22"/>
      <c r="N4097" s="22"/>
      <c r="O4097" s="22"/>
      <c r="P4097" s="202" t="str">
        <f t="shared" si="1269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266"/>
        <v/>
      </c>
      <c r="Z4097" s="196" t="str">
        <f t="shared" si="1267"/>
        <v/>
      </c>
      <c r="AA4097" s="22"/>
      <c r="AB4097" s="197" t="str">
        <f t="shared" si="1272"/>
        <v/>
      </c>
      <c r="AC4097" s="198" t="str">
        <f t="shared" si="1273"/>
        <v/>
      </c>
      <c r="AD4097" s="162"/>
      <c r="AE4097" s="199" t="str">
        <f t="shared" si="1274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63"/>
        <v>0</v>
      </c>
      <c r="AJ4097" s="200">
        <f t="shared" si="1264"/>
        <v>0</v>
      </c>
      <c r="AK4097" s="201" t="str">
        <f t="shared" si="1275"/>
        <v/>
      </c>
      <c r="AL4097" s="24"/>
      <c r="AM4097" s="24"/>
      <c r="AN4097" s="24"/>
      <c r="AO4097" s="24"/>
      <c r="AP4097" s="165" t="str">
        <f t="shared" si="1276"/>
        <v/>
      </c>
      <c r="AQ4097" s="203" t="str">
        <f t="shared" si="1277"/>
        <v/>
      </c>
      <c r="AR4097" s="206">
        <f t="shared" si="1278"/>
        <v>0</v>
      </c>
      <c r="AS4097" s="22" t="str">
        <f t="shared" si="1279"/>
        <v/>
      </c>
      <c r="AT4097" s="24" t="str">
        <f t="shared" si="1280"/>
        <v/>
      </c>
      <c r="AU4097" s="22" t="s">
        <v>3240</v>
      </c>
    </row>
    <row r="4098" spans="1:47">
      <c r="A4098" s="246" t="str">
        <f t="shared" si="1270"/>
        <v/>
      </c>
      <c r="B4098" s="23"/>
      <c r="C4098" s="23"/>
      <c r="D4098" s="202" t="str">
        <f t="shared" si="1271"/>
        <v/>
      </c>
      <c r="E4098" s="33" t="str">
        <f t="shared" si="1265"/>
        <v/>
      </c>
      <c r="F4098" s="23"/>
      <c r="G4098" s="23"/>
      <c r="H4098" s="29"/>
      <c r="I4098" s="204" t="str">
        <f t="shared" si="1268"/>
        <v/>
      </c>
      <c r="J4098" s="188"/>
      <c r="K4098" s="29"/>
      <c r="L4098" s="24"/>
      <c r="M4098" s="22"/>
      <c r="N4098" s="22"/>
      <c r="O4098" s="22"/>
      <c r="P4098" s="202" t="str">
        <f t="shared" si="1269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266"/>
        <v/>
      </c>
      <c r="Z4098" s="196" t="str">
        <f t="shared" si="1267"/>
        <v/>
      </c>
      <c r="AA4098" s="22"/>
      <c r="AB4098" s="197" t="str">
        <f t="shared" si="1272"/>
        <v/>
      </c>
      <c r="AC4098" s="198" t="str">
        <f t="shared" si="1273"/>
        <v/>
      </c>
      <c r="AD4098" s="162"/>
      <c r="AE4098" s="199" t="str">
        <f t="shared" si="1274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63"/>
        <v>0</v>
      </c>
      <c r="AJ4098" s="200">
        <f t="shared" si="1264"/>
        <v>0</v>
      </c>
      <c r="AK4098" s="201" t="str">
        <f t="shared" si="1275"/>
        <v/>
      </c>
      <c r="AL4098" s="24"/>
      <c r="AM4098" s="24"/>
      <c r="AN4098" s="24"/>
      <c r="AO4098" s="24"/>
      <c r="AP4098" s="165" t="str">
        <f t="shared" si="1276"/>
        <v/>
      </c>
      <c r="AQ4098" s="203" t="str">
        <f t="shared" si="1277"/>
        <v/>
      </c>
      <c r="AR4098" s="206">
        <f t="shared" si="1278"/>
        <v>0</v>
      </c>
      <c r="AS4098" s="22" t="str">
        <f t="shared" si="1279"/>
        <v/>
      </c>
      <c r="AT4098" s="24" t="str">
        <f t="shared" si="1280"/>
        <v/>
      </c>
      <c r="AU4098" s="22" t="s">
        <v>3240</v>
      </c>
    </row>
    <row r="4099" spans="1:47">
      <c r="A4099" s="246" t="str">
        <f t="shared" si="1270"/>
        <v/>
      </c>
      <c r="B4099" s="23"/>
      <c r="C4099" s="23"/>
      <c r="D4099" s="202" t="str">
        <f t="shared" si="1271"/>
        <v/>
      </c>
      <c r="E4099" s="33" t="str">
        <f t="shared" si="1265"/>
        <v/>
      </c>
      <c r="F4099" s="23"/>
      <c r="G4099" s="23"/>
      <c r="H4099" s="29"/>
      <c r="I4099" s="204" t="str">
        <f t="shared" si="1268"/>
        <v/>
      </c>
      <c r="J4099" s="188"/>
      <c r="K4099" s="29"/>
      <c r="L4099" s="24"/>
      <c r="M4099" s="22"/>
      <c r="N4099" s="22"/>
      <c r="O4099" s="22"/>
      <c r="P4099" s="202" t="str">
        <f t="shared" si="1269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266"/>
        <v/>
      </c>
      <c r="Z4099" s="196" t="str">
        <f t="shared" si="1267"/>
        <v/>
      </c>
      <c r="AA4099" s="22"/>
      <c r="AB4099" s="197" t="str">
        <f t="shared" si="1272"/>
        <v/>
      </c>
      <c r="AC4099" s="198" t="str">
        <f t="shared" si="1273"/>
        <v/>
      </c>
      <c r="AD4099" s="162"/>
      <c r="AE4099" s="199" t="str">
        <f t="shared" si="1274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63"/>
        <v>0</v>
      </c>
      <c r="AJ4099" s="200">
        <f t="shared" si="1264"/>
        <v>0</v>
      </c>
      <c r="AK4099" s="201" t="str">
        <f t="shared" si="1275"/>
        <v/>
      </c>
      <c r="AL4099" s="24"/>
      <c r="AM4099" s="24"/>
      <c r="AN4099" s="24"/>
      <c r="AO4099" s="24"/>
      <c r="AP4099" s="165" t="str">
        <f t="shared" si="1276"/>
        <v/>
      </c>
      <c r="AQ4099" s="203" t="str">
        <f t="shared" si="1277"/>
        <v/>
      </c>
      <c r="AR4099" s="206">
        <f t="shared" si="1278"/>
        <v>0</v>
      </c>
      <c r="AS4099" s="22" t="str">
        <f t="shared" si="1279"/>
        <v/>
      </c>
      <c r="AT4099" s="24" t="str">
        <f t="shared" si="1280"/>
        <v/>
      </c>
      <c r="AU4099" s="22" t="s">
        <v>3240</v>
      </c>
    </row>
    <row r="4100" spans="1:47">
      <c r="A4100" s="246" t="str">
        <f t="shared" si="1270"/>
        <v/>
      </c>
      <c r="B4100" s="23"/>
      <c r="C4100" s="23"/>
      <c r="D4100" s="202" t="str">
        <f t="shared" si="1271"/>
        <v/>
      </c>
      <c r="E4100" s="33" t="str">
        <f t="shared" si="1265"/>
        <v/>
      </c>
      <c r="F4100" s="23"/>
      <c r="G4100" s="23"/>
      <c r="H4100" s="29"/>
      <c r="I4100" s="204" t="str">
        <f t="shared" si="1268"/>
        <v/>
      </c>
      <c r="J4100" s="188"/>
      <c r="K4100" s="29"/>
      <c r="L4100" s="24"/>
      <c r="M4100" s="22"/>
      <c r="N4100" s="22"/>
      <c r="O4100" s="22"/>
      <c r="P4100" s="202" t="str">
        <f t="shared" si="1269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266"/>
        <v/>
      </c>
      <c r="Z4100" s="196" t="str">
        <f t="shared" si="1267"/>
        <v/>
      </c>
      <c r="AA4100" s="22"/>
      <c r="AB4100" s="197" t="str">
        <f t="shared" si="1272"/>
        <v/>
      </c>
      <c r="AC4100" s="198" t="str">
        <f t="shared" si="1273"/>
        <v/>
      </c>
      <c r="AD4100" s="162"/>
      <c r="AE4100" s="199" t="str">
        <f t="shared" si="1274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63"/>
        <v>0</v>
      </c>
      <c r="AJ4100" s="200">
        <f t="shared" si="1264"/>
        <v>0</v>
      </c>
      <c r="AK4100" s="201" t="str">
        <f t="shared" si="1275"/>
        <v/>
      </c>
      <c r="AL4100" s="24"/>
      <c r="AM4100" s="24"/>
      <c r="AN4100" s="24"/>
      <c r="AO4100" s="24"/>
      <c r="AP4100" s="165" t="str">
        <f t="shared" si="1276"/>
        <v/>
      </c>
      <c r="AQ4100" s="203" t="str">
        <f t="shared" si="1277"/>
        <v/>
      </c>
      <c r="AR4100" s="206">
        <f t="shared" si="1278"/>
        <v>0</v>
      </c>
      <c r="AS4100" s="22" t="str">
        <f t="shared" si="1279"/>
        <v/>
      </c>
      <c r="AT4100" s="24" t="str">
        <f t="shared" si="1280"/>
        <v/>
      </c>
      <c r="AU4100" s="22" t="s">
        <v>3240</v>
      </c>
    </row>
    <row r="4101" spans="1:47">
      <c r="A4101" s="246" t="str">
        <f t="shared" si="1270"/>
        <v/>
      </c>
      <c r="B4101" s="23"/>
      <c r="C4101" s="23"/>
      <c r="D4101" s="202" t="str">
        <f t="shared" si="1271"/>
        <v/>
      </c>
      <c r="E4101" s="33" t="str">
        <f t="shared" si="1265"/>
        <v/>
      </c>
      <c r="F4101" s="23"/>
      <c r="G4101" s="23"/>
      <c r="H4101" s="29"/>
      <c r="I4101" s="204" t="str">
        <f t="shared" si="1268"/>
        <v/>
      </c>
      <c r="J4101" s="188"/>
      <c r="K4101" s="29"/>
      <c r="L4101" s="24"/>
      <c r="M4101" s="22"/>
      <c r="N4101" s="22"/>
      <c r="O4101" s="22"/>
      <c r="P4101" s="202" t="str">
        <f t="shared" si="1269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266"/>
        <v/>
      </c>
      <c r="Z4101" s="196" t="str">
        <f t="shared" si="1267"/>
        <v/>
      </c>
      <c r="AA4101" s="22"/>
      <c r="AB4101" s="197" t="str">
        <f t="shared" si="1272"/>
        <v/>
      </c>
      <c r="AC4101" s="198" t="str">
        <f t="shared" si="1273"/>
        <v/>
      </c>
      <c r="AD4101" s="162"/>
      <c r="AE4101" s="199" t="str">
        <f t="shared" si="1274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63"/>
        <v>0</v>
      </c>
      <c r="AJ4101" s="200">
        <f t="shared" si="1264"/>
        <v>0</v>
      </c>
      <c r="AK4101" s="201" t="str">
        <f t="shared" si="1275"/>
        <v/>
      </c>
      <c r="AL4101" s="24"/>
      <c r="AM4101" s="24"/>
      <c r="AN4101" s="24"/>
      <c r="AO4101" s="24"/>
      <c r="AP4101" s="165" t="str">
        <f t="shared" si="1276"/>
        <v/>
      </c>
      <c r="AQ4101" s="203" t="str">
        <f t="shared" si="1277"/>
        <v/>
      </c>
      <c r="AR4101" s="206">
        <f t="shared" si="1278"/>
        <v>0</v>
      </c>
      <c r="AS4101" s="22" t="str">
        <f t="shared" si="1279"/>
        <v/>
      </c>
      <c r="AT4101" s="24" t="str">
        <f t="shared" si="1280"/>
        <v/>
      </c>
      <c r="AU4101" s="22" t="s">
        <v>3240</v>
      </c>
    </row>
    <row r="4102" spans="1:47">
      <c r="A4102" s="246" t="str">
        <f t="shared" si="1270"/>
        <v/>
      </c>
      <c r="B4102" s="23"/>
      <c r="C4102" s="23"/>
      <c r="D4102" s="202" t="str">
        <f t="shared" si="1271"/>
        <v/>
      </c>
      <c r="E4102" s="33" t="str">
        <f t="shared" si="1265"/>
        <v/>
      </c>
      <c r="F4102" s="23"/>
      <c r="G4102" s="23"/>
      <c r="H4102" s="29"/>
      <c r="I4102" s="204" t="str">
        <f t="shared" si="1268"/>
        <v/>
      </c>
      <c r="J4102" s="188"/>
      <c r="K4102" s="29"/>
      <c r="L4102" s="24"/>
      <c r="M4102" s="22"/>
      <c r="N4102" s="22"/>
      <c r="O4102" s="22"/>
      <c r="P4102" s="202" t="str">
        <f t="shared" si="1269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266"/>
        <v/>
      </c>
      <c r="Z4102" s="196" t="str">
        <f t="shared" si="1267"/>
        <v/>
      </c>
      <c r="AA4102" s="22"/>
      <c r="AB4102" s="197" t="str">
        <f t="shared" si="1272"/>
        <v/>
      </c>
      <c r="AC4102" s="198" t="str">
        <f t="shared" si="1273"/>
        <v/>
      </c>
      <c r="AD4102" s="162"/>
      <c r="AE4102" s="199" t="str">
        <f t="shared" si="1274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63"/>
        <v>0</v>
      </c>
      <c r="AJ4102" s="200">
        <f t="shared" si="1264"/>
        <v>0</v>
      </c>
      <c r="AK4102" s="201" t="str">
        <f t="shared" si="1275"/>
        <v/>
      </c>
      <c r="AL4102" s="24"/>
      <c r="AM4102" s="24"/>
      <c r="AN4102" s="24"/>
      <c r="AO4102" s="24"/>
      <c r="AP4102" s="165" t="str">
        <f t="shared" si="1276"/>
        <v/>
      </c>
      <c r="AQ4102" s="203" t="str">
        <f t="shared" si="1277"/>
        <v/>
      </c>
      <c r="AR4102" s="206">
        <f t="shared" si="1278"/>
        <v>0</v>
      </c>
      <c r="AS4102" s="22" t="str">
        <f t="shared" si="1279"/>
        <v/>
      </c>
      <c r="AT4102" s="24" t="str">
        <f t="shared" si="1280"/>
        <v/>
      </c>
      <c r="AU4102" s="22" t="s">
        <v>3240</v>
      </c>
    </row>
    <row r="4103" spans="1:47">
      <c r="A4103" s="246" t="str">
        <f t="shared" si="1270"/>
        <v/>
      </c>
      <c r="B4103" s="23"/>
      <c r="C4103" s="23"/>
      <c r="D4103" s="202" t="str">
        <f t="shared" si="1271"/>
        <v/>
      </c>
      <c r="E4103" s="33" t="str">
        <f t="shared" si="1265"/>
        <v/>
      </c>
      <c r="F4103" s="23"/>
      <c r="G4103" s="23"/>
      <c r="H4103" s="29"/>
      <c r="I4103" s="204" t="str">
        <f t="shared" si="1268"/>
        <v/>
      </c>
      <c r="J4103" s="188"/>
      <c r="K4103" s="29"/>
      <c r="L4103" s="24"/>
      <c r="M4103" s="22"/>
      <c r="N4103" s="22"/>
      <c r="O4103" s="22"/>
      <c r="P4103" s="202" t="str">
        <f t="shared" si="1269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266"/>
        <v/>
      </c>
      <c r="Z4103" s="196" t="str">
        <f t="shared" si="1267"/>
        <v/>
      </c>
      <c r="AA4103" s="22"/>
      <c r="AB4103" s="197" t="str">
        <f t="shared" si="1272"/>
        <v/>
      </c>
      <c r="AC4103" s="198" t="str">
        <f t="shared" si="1273"/>
        <v/>
      </c>
      <c r="AD4103" s="162"/>
      <c r="AE4103" s="199" t="str">
        <f t="shared" si="1274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63"/>
        <v>0</v>
      </c>
      <c r="AJ4103" s="200">
        <f t="shared" si="1264"/>
        <v>0</v>
      </c>
      <c r="AK4103" s="201" t="str">
        <f t="shared" si="1275"/>
        <v/>
      </c>
      <c r="AL4103" s="24"/>
      <c r="AM4103" s="24"/>
      <c r="AN4103" s="24"/>
      <c r="AO4103" s="24"/>
      <c r="AP4103" s="165" t="str">
        <f t="shared" si="1276"/>
        <v/>
      </c>
      <c r="AQ4103" s="203" t="str">
        <f t="shared" si="1277"/>
        <v/>
      </c>
      <c r="AR4103" s="206">
        <f t="shared" si="1278"/>
        <v>0</v>
      </c>
      <c r="AS4103" s="22" t="str">
        <f t="shared" si="1279"/>
        <v/>
      </c>
      <c r="AT4103" s="24" t="str">
        <f t="shared" si="1280"/>
        <v/>
      </c>
      <c r="AU4103" s="22" t="s">
        <v>3240</v>
      </c>
    </row>
    <row r="4104" spans="1:47">
      <c r="A4104" s="246" t="str">
        <f t="shared" si="1270"/>
        <v/>
      </c>
      <c r="B4104" s="23"/>
      <c r="C4104" s="23"/>
      <c r="D4104" s="202" t="str">
        <f t="shared" si="1271"/>
        <v/>
      </c>
      <c r="E4104" s="33" t="str">
        <f t="shared" si="1265"/>
        <v/>
      </c>
      <c r="F4104" s="23"/>
      <c r="G4104" s="23"/>
      <c r="H4104" s="29"/>
      <c r="I4104" s="204" t="str">
        <f t="shared" si="1268"/>
        <v/>
      </c>
      <c r="J4104" s="188"/>
      <c r="K4104" s="29"/>
      <c r="L4104" s="24"/>
      <c r="M4104" s="22"/>
      <c r="N4104" s="22"/>
      <c r="O4104" s="22"/>
      <c r="P4104" s="202" t="str">
        <f t="shared" si="1269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266"/>
        <v/>
      </c>
      <c r="Z4104" s="196" t="str">
        <f t="shared" si="1267"/>
        <v/>
      </c>
      <c r="AA4104" s="22"/>
      <c r="AB4104" s="197" t="str">
        <f t="shared" si="1272"/>
        <v/>
      </c>
      <c r="AC4104" s="198" t="str">
        <f t="shared" si="1273"/>
        <v/>
      </c>
      <c r="AD4104" s="162"/>
      <c r="AE4104" s="199" t="str">
        <f t="shared" si="1274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63"/>
        <v>0</v>
      </c>
      <c r="AJ4104" s="200">
        <f t="shared" si="1264"/>
        <v>0</v>
      </c>
      <c r="AK4104" s="201" t="str">
        <f t="shared" si="1275"/>
        <v/>
      </c>
      <c r="AL4104" s="24"/>
      <c r="AM4104" s="24"/>
      <c r="AN4104" s="24"/>
      <c r="AO4104" s="24"/>
      <c r="AP4104" s="165" t="str">
        <f t="shared" si="1276"/>
        <v/>
      </c>
      <c r="AQ4104" s="203" t="str">
        <f t="shared" si="1277"/>
        <v/>
      </c>
      <c r="AR4104" s="206">
        <f t="shared" si="1278"/>
        <v>0</v>
      </c>
      <c r="AS4104" s="22" t="str">
        <f t="shared" si="1279"/>
        <v/>
      </c>
      <c r="AT4104" s="24" t="str">
        <f t="shared" si="1280"/>
        <v/>
      </c>
      <c r="AU4104" s="22" t="s">
        <v>3240</v>
      </c>
    </row>
    <row r="4105" spans="1:47">
      <c r="A4105" s="246" t="str">
        <f t="shared" si="1270"/>
        <v/>
      </c>
      <c r="B4105" s="23"/>
      <c r="C4105" s="23"/>
      <c r="D4105" s="202" t="str">
        <f t="shared" si="1271"/>
        <v/>
      </c>
      <c r="E4105" s="33" t="str">
        <f t="shared" si="1265"/>
        <v/>
      </c>
      <c r="F4105" s="23"/>
      <c r="G4105" s="23"/>
      <c r="H4105" s="29"/>
      <c r="I4105" s="204" t="str">
        <f t="shared" si="1268"/>
        <v/>
      </c>
      <c r="J4105" s="188"/>
      <c r="K4105" s="29"/>
      <c r="L4105" s="24"/>
      <c r="M4105" s="22"/>
      <c r="N4105" s="22"/>
      <c r="O4105" s="22"/>
      <c r="P4105" s="202" t="str">
        <f t="shared" si="1269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266"/>
        <v/>
      </c>
      <c r="Z4105" s="196" t="str">
        <f t="shared" si="1267"/>
        <v/>
      </c>
      <c r="AA4105" s="22"/>
      <c r="AB4105" s="197" t="str">
        <f t="shared" si="1272"/>
        <v/>
      </c>
      <c r="AC4105" s="198" t="str">
        <f t="shared" si="1273"/>
        <v/>
      </c>
      <c r="AD4105" s="162"/>
      <c r="AE4105" s="199" t="str">
        <f t="shared" si="1274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63"/>
        <v>0</v>
      </c>
      <c r="AJ4105" s="200">
        <f t="shared" si="1264"/>
        <v>0</v>
      </c>
      <c r="AK4105" s="201" t="str">
        <f t="shared" si="1275"/>
        <v/>
      </c>
      <c r="AL4105" s="24"/>
      <c r="AM4105" s="24"/>
      <c r="AN4105" s="24"/>
      <c r="AO4105" s="24"/>
      <c r="AP4105" s="165" t="str">
        <f t="shared" si="1276"/>
        <v/>
      </c>
      <c r="AQ4105" s="203" t="str">
        <f t="shared" si="1277"/>
        <v/>
      </c>
      <c r="AR4105" s="206">
        <f t="shared" si="1278"/>
        <v>0</v>
      </c>
      <c r="AS4105" s="22" t="str">
        <f t="shared" si="1279"/>
        <v/>
      </c>
      <c r="AT4105" s="24" t="str">
        <f t="shared" si="1280"/>
        <v/>
      </c>
      <c r="AU4105" s="22" t="s">
        <v>3240</v>
      </c>
    </row>
    <row r="4106" spans="1:47">
      <c r="A4106" s="246" t="str">
        <f t="shared" si="1270"/>
        <v/>
      </c>
      <c r="B4106" s="23"/>
      <c r="C4106" s="23"/>
      <c r="D4106" s="202" t="str">
        <f t="shared" si="1271"/>
        <v/>
      </c>
      <c r="E4106" s="33" t="str">
        <f t="shared" si="1265"/>
        <v/>
      </c>
      <c r="F4106" s="23"/>
      <c r="G4106" s="23"/>
      <c r="H4106" s="29"/>
      <c r="I4106" s="204" t="str">
        <f t="shared" si="1268"/>
        <v/>
      </c>
      <c r="J4106" s="188"/>
      <c r="K4106" s="29"/>
      <c r="L4106" s="24"/>
      <c r="M4106" s="22"/>
      <c r="N4106" s="22"/>
      <c r="O4106" s="22"/>
      <c r="P4106" s="202" t="str">
        <f t="shared" si="1269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266"/>
        <v/>
      </c>
      <c r="Z4106" s="196" t="str">
        <f t="shared" si="1267"/>
        <v/>
      </c>
      <c r="AA4106" s="22"/>
      <c r="AB4106" s="197" t="str">
        <f t="shared" si="1272"/>
        <v/>
      </c>
      <c r="AC4106" s="198" t="str">
        <f t="shared" si="1273"/>
        <v/>
      </c>
      <c r="AD4106" s="162"/>
      <c r="AE4106" s="199" t="str">
        <f t="shared" si="1274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63"/>
        <v>0</v>
      </c>
      <c r="AJ4106" s="200">
        <f t="shared" si="1264"/>
        <v>0</v>
      </c>
      <c r="AK4106" s="201" t="str">
        <f t="shared" si="1275"/>
        <v/>
      </c>
      <c r="AL4106" s="24"/>
      <c r="AM4106" s="24"/>
      <c r="AN4106" s="24"/>
      <c r="AO4106" s="24"/>
      <c r="AP4106" s="165" t="str">
        <f t="shared" si="1276"/>
        <v/>
      </c>
      <c r="AQ4106" s="203" t="str">
        <f t="shared" si="1277"/>
        <v/>
      </c>
      <c r="AR4106" s="206">
        <f t="shared" si="1278"/>
        <v>0</v>
      </c>
      <c r="AS4106" s="22" t="str">
        <f t="shared" si="1279"/>
        <v/>
      </c>
      <c r="AT4106" s="24" t="str">
        <f t="shared" si="1280"/>
        <v/>
      </c>
      <c r="AU4106" s="22" t="s">
        <v>3240</v>
      </c>
    </row>
    <row r="4107" spans="1:47">
      <c r="A4107" s="246" t="str">
        <f t="shared" si="1270"/>
        <v/>
      </c>
      <c r="B4107" s="23"/>
      <c r="C4107" s="23"/>
      <c r="D4107" s="202" t="str">
        <f t="shared" si="1271"/>
        <v/>
      </c>
      <c r="E4107" s="33" t="str">
        <f t="shared" si="1265"/>
        <v/>
      </c>
      <c r="F4107" s="23"/>
      <c r="G4107" s="23"/>
      <c r="H4107" s="29"/>
      <c r="I4107" s="204" t="str">
        <f t="shared" si="1268"/>
        <v/>
      </c>
      <c r="J4107" s="188"/>
      <c r="K4107" s="29"/>
      <c r="L4107" s="24"/>
      <c r="M4107" s="22"/>
      <c r="N4107" s="22"/>
      <c r="O4107" s="22"/>
      <c r="P4107" s="202" t="str">
        <f t="shared" si="1269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266"/>
        <v/>
      </c>
      <c r="Z4107" s="196" t="str">
        <f t="shared" si="1267"/>
        <v/>
      </c>
      <c r="AA4107" s="22"/>
      <c r="AB4107" s="197" t="str">
        <f t="shared" si="1272"/>
        <v/>
      </c>
      <c r="AC4107" s="198" t="str">
        <f t="shared" si="1273"/>
        <v/>
      </c>
      <c r="AD4107" s="162"/>
      <c r="AE4107" s="199" t="str">
        <f t="shared" si="1274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ref="AI4107:AI4170" si="1281">IF(P4107="C66 SERVICE","",SUMIFS(AB:AB,F:F,F4107,G:G,G4107,E:E,E4107))</f>
        <v>0</v>
      </c>
      <c r="AJ4107" s="200">
        <f t="shared" ref="AJ4107:AJ4170" si="1282">IF(P4107="C66 SERVICE","",SUMIFS(AC:AC,F:F,F4107,G:G,G4107,E:E,E4107))</f>
        <v>0</v>
      </c>
      <c r="AK4107" s="201" t="str">
        <f t="shared" si="1275"/>
        <v/>
      </c>
      <c r="AL4107" s="24"/>
      <c r="AM4107" s="24"/>
      <c r="AN4107" s="24"/>
      <c r="AO4107" s="24"/>
      <c r="AP4107" s="165" t="str">
        <f t="shared" si="1276"/>
        <v/>
      </c>
      <c r="AQ4107" s="203" t="str">
        <f t="shared" si="1277"/>
        <v/>
      </c>
      <c r="AR4107" s="206">
        <f t="shared" si="1278"/>
        <v>0</v>
      </c>
      <c r="AS4107" s="22" t="str">
        <f t="shared" si="1279"/>
        <v/>
      </c>
      <c r="AT4107" s="24" t="str">
        <f t="shared" si="1280"/>
        <v/>
      </c>
      <c r="AU4107" s="22" t="s">
        <v>3240</v>
      </c>
    </row>
    <row r="4108" spans="1:47">
      <c r="A4108" s="246" t="str">
        <f t="shared" si="1270"/>
        <v/>
      </c>
      <c r="B4108" s="23"/>
      <c r="C4108" s="23"/>
      <c r="D4108" s="202" t="str">
        <f t="shared" si="1271"/>
        <v/>
      </c>
      <c r="E4108" s="33" t="str">
        <f t="shared" si="1265"/>
        <v/>
      </c>
      <c r="F4108" s="23"/>
      <c r="G4108" s="23"/>
      <c r="H4108" s="29"/>
      <c r="I4108" s="204" t="str">
        <f t="shared" si="1268"/>
        <v/>
      </c>
      <c r="J4108" s="188"/>
      <c r="K4108" s="29"/>
      <c r="L4108" s="24"/>
      <c r="M4108" s="22"/>
      <c r="N4108" s="22"/>
      <c r="O4108" s="22"/>
      <c r="P4108" s="202" t="str">
        <f t="shared" si="1269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266"/>
        <v/>
      </c>
      <c r="Z4108" s="196" t="str">
        <f t="shared" si="1267"/>
        <v/>
      </c>
      <c r="AA4108" s="22"/>
      <c r="AB4108" s="197" t="str">
        <f t="shared" si="1272"/>
        <v/>
      </c>
      <c r="AC4108" s="198" t="str">
        <f t="shared" si="1273"/>
        <v/>
      </c>
      <c r="AD4108" s="162"/>
      <c r="AE4108" s="199" t="str">
        <f t="shared" si="1274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81"/>
        <v>0</v>
      </c>
      <c r="AJ4108" s="200">
        <f t="shared" si="1282"/>
        <v>0</v>
      </c>
      <c r="AK4108" s="201" t="str">
        <f t="shared" si="1275"/>
        <v/>
      </c>
      <c r="AL4108" s="24"/>
      <c r="AM4108" s="24"/>
      <c r="AN4108" s="24"/>
      <c r="AO4108" s="24"/>
      <c r="AP4108" s="165" t="str">
        <f t="shared" si="1276"/>
        <v/>
      </c>
      <c r="AQ4108" s="203" t="str">
        <f t="shared" si="1277"/>
        <v/>
      </c>
      <c r="AR4108" s="206">
        <f t="shared" si="1278"/>
        <v>0</v>
      </c>
      <c r="AS4108" s="22" t="str">
        <f t="shared" si="1279"/>
        <v/>
      </c>
      <c r="AT4108" s="24" t="str">
        <f t="shared" si="1280"/>
        <v/>
      </c>
      <c r="AU4108" s="22" t="s">
        <v>3240</v>
      </c>
    </row>
    <row r="4109" spans="1:47">
      <c r="A4109" s="246" t="str">
        <f t="shared" si="1270"/>
        <v/>
      </c>
      <c r="B4109" s="23"/>
      <c r="C4109" s="23"/>
      <c r="D4109" s="202" t="str">
        <f t="shared" si="1271"/>
        <v/>
      </c>
      <c r="E4109" s="33" t="str">
        <f t="shared" si="1265"/>
        <v/>
      </c>
      <c r="F4109" s="23"/>
      <c r="G4109" s="23"/>
      <c r="H4109" s="29"/>
      <c r="I4109" s="204" t="str">
        <f t="shared" si="1268"/>
        <v/>
      </c>
      <c r="J4109" s="188"/>
      <c r="K4109" s="29"/>
      <c r="L4109" s="24"/>
      <c r="M4109" s="22"/>
      <c r="N4109" s="22"/>
      <c r="O4109" s="22"/>
      <c r="P4109" s="202" t="str">
        <f t="shared" si="1269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266"/>
        <v/>
      </c>
      <c r="Z4109" s="196" t="str">
        <f t="shared" si="1267"/>
        <v/>
      </c>
      <c r="AA4109" s="22"/>
      <c r="AB4109" s="197" t="str">
        <f t="shared" si="1272"/>
        <v/>
      </c>
      <c r="AC4109" s="198" t="str">
        <f t="shared" si="1273"/>
        <v/>
      </c>
      <c r="AD4109" s="162"/>
      <c r="AE4109" s="199" t="str">
        <f t="shared" si="1274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81"/>
        <v>0</v>
      </c>
      <c r="AJ4109" s="200">
        <f t="shared" si="1282"/>
        <v>0</v>
      </c>
      <c r="AK4109" s="201" t="str">
        <f t="shared" si="1275"/>
        <v/>
      </c>
      <c r="AL4109" s="24"/>
      <c r="AM4109" s="24"/>
      <c r="AN4109" s="24"/>
      <c r="AO4109" s="24"/>
      <c r="AP4109" s="165" t="str">
        <f t="shared" si="1276"/>
        <v/>
      </c>
      <c r="AQ4109" s="203" t="str">
        <f t="shared" si="1277"/>
        <v/>
      </c>
      <c r="AR4109" s="206">
        <f t="shared" si="1278"/>
        <v>0</v>
      </c>
      <c r="AS4109" s="22" t="str">
        <f t="shared" si="1279"/>
        <v/>
      </c>
      <c r="AT4109" s="24" t="str">
        <f t="shared" si="1280"/>
        <v/>
      </c>
      <c r="AU4109" s="22" t="s">
        <v>3240</v>
      </c>
    </row>
    <row r="4110" spans="1:47">
      <c r="A4110" s="246" t="str">
        <f t="shared" si="1270"/>
        <v/>
      </c>
      <c r="B4110" s="23"/>
      <c r="C4110" s="23"/>
      <c r="D4110" s="202" t="str">
        <f t="shared" si="1271"/>
        <v/>
      </c>
      <c r="E4110" s="33" t="str">
        <f t="shared" si="1265"/>
        <v/>
      </c>
      <c r="F4110" s="23"/>
      <c r="G4110" s="23"/>
      <c r="H4110" s="29"/>
      <c r="I4110" s="204" t="str">
        <f t="shared" si="1268"/>
        <v/>
      </c>
      <c r="J4110" s="188"/>
      <c r="K4110" s="29"/>
      <c r="L4110" s="24"/>
      <c r="M4110" s="22"/>
      <c r="N4110" s="22"/>
      <c r="O4110" s="22"/>
      <c r="P4110" s="202" t="str">
        <f t="shared" si="1269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266"/>
        <v/>
      </c>
      <c r="Z4110" s="196" t="str">
        <f t="shared" si="1267"/>
        <v/>
      </c>
      <c r="AA4110" s="22"/>
      <c r="AB4110" s="197" t="str">
        <f t="shared" si="1272"/>
        <v/>
      </c>
      <c r="AC4110" s="198" t="str">
        <f t="shared" si="1273"/>
        <v/>
      </c>
      <c r="AD4110" s="162"/>
      <c r="AE4110" s="199" t="str">
        <f t="shared" si="1274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81"/>
        <v>0</v>
      </c>
      <c r="AJ4110" s="200">
        <f t="shared" si="1282"/>
        <v>0</v>
      </c>
      <c r="AK4110" s="201" t="str">
        <f t="shared" si="1275"/>
        <v/>
      </c>
      <c r="AL4110" s="24"/>
      <c r="AM4110" s="24"/>
      <c r="AN4110" s="24"/>
      <c r="AO4110" s="24"/>
      <c r="AP4110" s="165" t="str">
        <f t="shared" si="1276"/>
        <v/>
      </c>
      <c r="AQ4110" s="203" t="str">
        <f t="shared" si="1277"/>
        <v/>
      </c>
      <c r="AR4110" s="206">
        <f t="shared" si="1278"/>
        <v>0</v>
      </c>
      <c r="AS4110" s="22" t="str">
        <f t="shared" si="1279"/>
        <v/>
      </c>
      <c r="AT4110" s="24" t="str">
        <f t="shared" si="1280"/>
        <v/>
      </c>
      <c r="AU4110" s="22" t="s">
        <v>3240</v>
      </c>
    </row>
    <row r="4111" spans="1:47">
      <c r="A4111" s="246" t="str">
        <f t="shared" si="1270"/>
        <v/>
      </c>
      <c r="B4111" s="23"/>
      <c r="C4111" s="23"/>
      <c r="D4111" s="202" t="str">
        <f t="shared" si="1271"/>
        <v/>
      </c>
      <c r="E4111" s="33" t="str">
        <f t="shared" si="1265"/>
        <v/>
      </c>
      <c r="F4111" s="23"/>
      <c r="G4111" s="23"/>
      <c r="H4111" s="29"/>
      <c r="I4111" s="204" t="str">
        <f t="shared" si="1268"/>
        <v/>
      </c>
      <c r="J4111" s="188"/>
      <c r="K4111" s="29"/>
      <c r="L4111" s="24"/>
      <c r="M4111" s="22"/>
      <c r="N4111" s="22"/>
      <c r="O4111" s="22"/>
      <c r="P4111" s="202" t="str">
        <f t="shared" si="1269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266"/>
        <v/>
      </c>
      <c r="Z4111" s="196" t="str">
        <f t="shared" si="1267"/>
        <v/>
      </c>
      <c r="AA4111" s="22"/>
      <c r="AB4111" s="197" t="str">
        <f t="shared" si="1272"/>
        <v/>
      </c>
      <c r="AC4111" s="198" t="str">
        <f t="shared" si="1273"/>
        <v/>
      </c>
      <c r="AD4111" s="162"/>
      <c r="AE4111" s="199" t="str">
        <f t="shared" si="1274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81"/>
        <v>0</v>
      </c>
      <c r="AJ4111" s="200">
        <f t="shared" si="1282"/>
        <v>0</v>
      </c>
      <c r="AK4111" s="201" t="str">
        <f t="shared" si="1275"/>
        <v/>
      </c>
      <c r="AL4111" s="24"/>
      <c r="AM4111" s="24"/>
      <c r="AN4111" s="24"/>
      <c r="AO4111" s="24"/>
      <c r="AP4111" s="165" t="str">
        <f t="shared" si="1276"/>
        <v/>
      </c>
      <c r="AQ4111" s="203" t="str">
        <f t="shared" si="1277"/>
        <v/>
      </c>
      <c r="AR4111" s="206">
        <f t="shared" si="1278"/>
        <v>0</v>
      </c>
      <c r="AS4111" s="22" t="str">
        <f t="shared" si="1279"/>
        <v/>
      </c>
      <c r="AT4111" s="24" t="str">
        <f t="shared" si="1280"/>
        <v/>
      </c>
      <c r="AU4111" s="22" t="s">
        <v>3240</v>
      </c>
    </row>
    <row r="4112" spans="1:47">
      <c r="A4112" s="246" t="str">
        <f t="shared" si="1270"/>
        <v/>
      </c>
      <c r="B4112" s="23"/>
      <c r="C4112" s="23"/>
      <c r="D4112" s="202" t="str">
        <f t="shared" si="1271"/>
        <v/>
      </c>
      <c r="E4112" s="33" t="str">
        <f t="shared" si="1265"/>
        <v/>
      </c>
      <c r="F4112" s="23"/>
      <c r="G4112" s="23"/>
      <c r="H4112" s="29"/>
      <c r="I4112" s="204" t="str">
        <f t="shared" si="1268"/>
        <v/>
      </c>
      <c r="J4112" s="188"/>
      <c r="K4112" s="29"/>
      <c r="L4112" s="24"/>
      <c r="M4112" s="22"/>
      <c r="N4112" s="22"/>
      <c r="O4112" s="22"/>
      <c r="P4112" s="202" t="str">
        <f t="shared" si="1269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266"/>
        <v/>
      </c>
      <c r="Z4112" s="196" t="str">
        <f t="shared" si="1267"/>
        <v/>
      </c>
      <c r="AA4112" s="22"/>
      <c r="AB4112" s="197" t="str">
        <f t="shared" si="1272"/>
        <v/>
      </c>
      <c r="AC4112" s="198" t="str">
        <f t="shared" si="1273"/>
        <v/>
      </c>
      <c r="AD4112" s="162"/>
      <c r="AE4112" s="199" t="str">
        <f t="shared" si="1274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81"/>
        <v>0</v>
      </c>
      <c r="AJ4112" s="200">
        <f t="shared" si="1282"/>
        <v>0</v>
      </c>
      <c r="AK4112" s="201" t="str">
        <f t="shared" si="1275"/>
        <v/>
      </c>
      <c r="AL4112" s="24"/>
      <c r="AM4112" s="24"/>
      <c r="AN4112" s="24"/>
      <c r="AO4112" s="24"/>
      <c r="AP4112" s="165" t="str">
        <f t="shared" si="1276"/>
        <v/>
      </c>
      <c r="AQ4112" s="203" t="str">
        <f t="shared" si="1277"/>
        <v/>
      </c>
      <c r="AR4112" s="206">
        <f t="shared" si="1278"/>
        <v>0</v>
      </c>
      <c r="AS4112" s="22" t="str">
        <f t="shared" si="1279"/>
        <v/>
      </c>
      <c r="AT4112" s="24" t="str">
        <f t="shared" si="1280"/>
        <v/>
      </c>
      <c r="AU4112" s="22" t="s">
        <v>3240</v>
      </c>
    </row>
    <row r="4113" spans="1:47">
      <c r="A4113" s="246" t="str">
        <f t="shared" si="1270"/>
        <v/>
      </c>
      <c r="B4113" s="23"/>
      <c r="C4113" s="23"/>
      <c r="D4113" s="202" t="str">
        <f t="shared" si="1271"/>
        <v/>
      </c>
      <c r="E4113" s="33" t="str">
        <f t="shared" si="1265"/>
        <v/>
      </c>
      <c r="F4113" s="23"/>
      <c r="G4113" s="23"/>
      <c r="H4113" s="29"/>
      <c r="I4113" s="204" t="str">
        <f t="shared" si="1268"/>
        <v/>
      </c>
      <c r="J4113" s="188"/>
      <c r="K4113" s="29"/>
      <c r="L4113" s="24"/>
      <c r="M4113" s="22"/>
      <c r="N4113" s="22"/>
      <c r="O4113" s="22"/>
      <c r="P4113" s="202" t="str">
        <f t="shared" si="1269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266"/>
        <v/>
      </c>
      <c r="Z4113" s="196" t="str">
        <f t="shared" si="1267"/>
        <v/>
      </c>
      <c r="AA4113" s="22"/>
      <c r="AB4113" s="197" t="str">
        <f t="shared" si="1272"/>
        <v/>
      </c>
      <c r="AC4113" s="198" t="str">
        <f t="shared" si="1273"/>
        <v/>
      </c>
      <c r="AD4113" s="162"/>
      <c r="AE4113" s="199" t="str">
        <f t="shared" si="1274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81"/>
        <v>0</v>
      </c>
      <c r="AJ4113" s="200">
        <f t="shared" si="1282"/>
        <v>0</v>
      </c>
      <c r="AK4113" s="201" t="str">
        <f t="shared" si="1275"/>
        <v/>
      </c>
      <c r="AL4113" s="24"/>
      <c r="AM4113" s="24"/>
      <c r="AN4113" s="24"/>
      <c r="AO4113" s="24"/>
      <c r="AP4113" s="165" t="str">
        <f t="shared" si="1276"/>
        <v/>
      </c>
      <c r="AQ4113" s="203" t="str">
        <f t="shared" si="1277"/>
        <v/>
      </c>
      <c r="AR4113" s="206">
        <f t="shared" si="1278"/>
        <v>0</v>
      </c>
      <c r="AS4113" s="22" t="str">
        <f t="shared" si="1279"/>
        <v/>
      </c>
      <c r="AT4113" s="24" t="str">
        <f t="shared" si="1280"/>
        <v/>
      </c>
      <c r="AU4113" s="22" t="s">
        <v>3240</v>
      </c>
    </row>
    <row r="4114" spans="1:47">
      <c r="A4114" s="246" t="str">
        <f t="shared" si="1270"/>
        <v/>
      </c>
      <c r="B4114" s="23"/>
      <c r="C4114" s="23"/>
      <c r="D4114" s="202" t="str">
        <f t="shared" si="1271"/>
        <v/>
      </c>
      <c r="E4114" s="33" t="str">
        <f t="shared" si="1265"/>
        <v/>
      </c>
      <c r="F4114" s="23"/>
      <c r="G4114" s="23"/>
      <c r="H4114" s="29"/>
      <c r="I4114" s="204" t="str">
        <f t="shared" si="1268"/>
        <v/>
      </c>
      <c r="J4114" s="188"/>
      <c r="K4114" s="29"/>
      <c r="L4114" s="24"/>
      <c r="M4114" s="22"/>
      <c r="N4114" s="22"/>
      <c r="O4114" s="22"/>
      <c r="P4114" s="202" t="str">
        <f t="shared" si="1269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266"/>
        <v/>
      </c>
      <c r="Z4114" s="196" t="str">
        <f t="shared" si="1267"/>
        <v/>
      </c>
      <c r="AA4114" s="22"/>
      <c r="AB4114" s="197" t="str">
        <f t="shared" si="1272"/>
        <v/>
      </c>
      <c r="AC4114" s="198" t="str">
        <f t="shared" si="1273"/>
        <v/>
      </c>
      <c r="AD4114" s="162"/>
      <c r="AE4114" s="199" t="str">
        <f t="shared" si="1274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81"/>
        <v>0</v>
      </c>
      <c r="AJ4114" s="200">
        <f t="shared" si="1282"/>
        <v>0</v>
      </c>
      <c r="AK4114" s="201" t="str">
        <f t="shared" si="1275"/>
        <v/>
      </c>
      <c r="AL4114" s="24"/>
      <c r="AM4114" s="24"/>
      <c r="AN4114" s="24"/>
      <c r="AO4114" s="24"/>
      <c r="AP4114" s="165" t="str">
        <f t="shared" si="1276"/>
        <v/>
      </c>
      <c r="AQ4114" s="203" t="str">
        <f t="shared" si="1277"/>
        <v/>
      </c>
      <c r="AR4114" s="206">
        <f t="shared" si="1278"/>
        <v>0</v>
      </c>
      <c r="AS4114" s="22" t="str">
        <f t="shared" si="1279"/>
        <v/>
      </c>
      <c r="AT4114" s="24" t="str">
        <f t="shared" si="1280"/>
        <v/>
      </c>
      <c r="AU4114" s="22" t="s">
        <v>3240</v>
      </c>
    </row>
    <row r="4115" spans="1:47">
      <c r="A4115" s="246" t="str">
        <f t="shared" si="1270"/>
        <v/>
      </c>
      <c r="B4115" s="23"/>
      <c r="C4115" s="23"/>
      <c r="D4115" s="202" t="str">
        <f t="shared" si="1271"/>
        <v/>
      </c>
      <c r="E4115" s="33" t="str">
        <f t="shared" si="1265"/>
        <v/>
      </c>
      <c r="F4115" s="23"/>
      <c r="G4115" s="23"/>
      <c r="H4115" s="29"/>
      <c r="I4115" s="204" t="str">
        <f t="shared" si="1268"/>
        <v/>
      </c>
      <c r="J4115" s="188"/>
      <c r="K4115" s="29"/>
      <c r="L4115" s="24"/>
      <c r="M4115" s="22"/>
      <c r="N4115" s="22"/>
      <c r="O4115" s="22"/>
      <c r="P4115" s="202" t="str">
        <f t="shared" si="1269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266"/>
        <v/>
      </c>
      <c r="Z4115" s="196" t="str">
        <f t="shared" si="1267"/>
        <v/>
      </c>
      <c r="AA4115" s="22"/>
      <c r="AB4115" s="197" t="str">
        <f t="shared" si="1272"/>
        <v/>
      </c>
      <c r="AC4115" s="198" t="str">
        <f t="shared" si="1273"/>
        <v/>
      </c>
      <c r="AD4115" s="162"/>
      <c r="AE4115" s="199" t="str">
        <f t="shared" si="1274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81"/>
        <v>0</v>
      </c>
      <c r="AJ4115" s="200">
        <f t="shared" si="1282"/>
        <v>0</v>
      </c>
      <c r="AK4115" s="201" t="str">
        <f t="shared" si="1275"/>
        <v/>
      </c>
      <c r="AL4115" s="24"/>
      <c r="AM4115" s="24"/>
      <c r="AN4115" s="24"/>
      <c r="AO4115" s="24"/>
      <c r="AP4115" s="165" t="str">
        <f t="shared" si="1276"/>
        <v/>
      </c>
      <c r="AQ4115" s="203" t="str">
        <f t="shared" si="1277"/>
        <v/>
      </c>
      <c r="AR4115" s="206">
        <f t="shared" si="1278"/>
        <v>0</v>
      </c>
      <c r="AS4115" s="22" t="str">
        <f t="shared" si="1279"/>
        <v/>
      </c>
      <c r="AT4115" s="24" t="str">
        <f t="shared" si="1280"/>
        <v/>
      </c>
      <c r="AU4115" s="22" t="s">
        <v>3240</v>
      </c>
    </row>
    <row r="4116" spans="1:47">
      <c r="A4116" s="246" t="str">
        <f t="shared" si="1270"/>
        <v/>
      </c>
      <c r="B4116" s="23"/>
      <c r="C4116" s="23"/>
      <c r="D4116" s="202" t="str">
        <f t="shared" si="1271"/>
        <v/>
      </c>
      <c r="E4116" s="33" t="str">
        <f t="shared" si="1265"/>
        <v/>
      </c>
      <c r="F4116" s="23"/>
      <c r="G4116" s="23"/>
      <c r="H4116" s="29"/>
      <c r="I4116" s="204" t="str">
        <f t="shared" si="1268"/>
        <v/>
      </c>
      <c r="J4116" s="188"/>
      <c r="K4116" s="29"/>
      <c r="L4116" s="24"/>
      <c r="M4116" s="22"/>
      <c r="N4116" s="22"/>
      <c r="O4116" s="22"/>
      <c r="P4116" s="202" t="str">
        <f t="shared" si="1269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266"/>
        <v/>
      </c>
      <c r="Z4116" s="196" t="str">
        <f t="shared" si="1267"/>
        <v/>
      </c>
      <c r="AA4116" s="22"/>
      <c r="AB4116" s="197" t="str">
        <f t="shared" si="1272"/>
        <v/>
      </c>
      <c r="AC4116" s="198" t="str">
        <f t="shared" si="1273"/>
        <v/>
      </c>
      <c r="AD4116" s="162"/>
      <c r="AE4116" s="199" t="str">
        <f t="shared" si="1274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81"/>
        <v>0</v>
      </c>
      <c r="AJ4116" s="200">
        <f t="shared" si="1282"/>
        <v>0</v>
      </c>
      <c r="AK4116" s="201" t="str">
        <f t="shared" si="1275"/>
        <v/>
      </c>
      <c r="AL4116" s="24"/>
      <c r="AM4116" s="24"/>
      <c r="AN4116" s="24"/>
      <c r="AO4116" s="24"/>
      <c r="AP4116" s="165" t="str">
        <f t="shared" si="1276"/>
        <v/>
      </c>
      <c r="AQ4116" s="203" t="str">
        <f t="shared" si="1277"/>
        <v/>
      </c>
      <c r="AR4116" s="206">
        <f t="shared" si="1278"/>
        <v>0</v>
      </c>
      <c r="AS4116" s="22" t="str">
        <f t="shared" si="1279"/>
        <v/>
      </c>
      <c r="AT4116" s="24" t="str">
        <f t="shared" si="1280"/>
        <v/>
      </c>
      <c r="AU4116" s="22" t="s">
        <v>3240</v>
      </c>
    </row>
    <row r="4117" spans="1:47">
      <c r="A4117" s="246" t="str">
        <f t="shared" si="1270"/>
        <v/>
      </c>
      <c r="B4117" s="23"/>
      <c r="C4117" s="23"/>
      <c r="D4117" s="202" t="str">
        <f t="shared" si="1271"/>
        <v/>
      </c>
      <c r="E4117" s="33" t="str">
        <f t="shared" si="1265"/>
        <v/>
      </c>
      <c r="F4117" s="23"/>
      <c r="G4117" s="23"/>
      <c r="H4117" s="29"/>
      <c r="I4117" s="204" t="str">
        <f t="shared" si="1268"/>
        <v/>
      </c>
      <c r="J4117" s="188"/>
      <c r="K4117" s="29"/>
      <c r="L4117" s="24"/>
      <c r="M4117" s="22"/>
      <c r="N4117" s="22"/>
      <c r="O4117" s="22"/>
      <c r="P4117" s="202" t="str">
        <f t="shared" si="1269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266"/>
        <v/>
      </c>
      <c r="Z4117" s="196" t="str">
        <f t="shared" si="1267"/>
        <v/>
      </c>
      <c r="AA4117" s="22"/>
      <c r="AB4117" s="197" t="str">
        <f t="shared" si="1272"/>
        <v/>
      </c>
      <c r="AC4117" s="198" t="str">
        <f t="shared" si="1273"/>
        <v/>
      </c>
      <c r="AD4117" s="162"/>
      <c r="AE4117" s="199" t="str">
        <f t="shared" si="1274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81"/>
        <v>0</v>
      </c>
      <c r="AJ4117" s="200">
        <f t="shared" si="1282"/>
        <v>0</v>
      </c>
      <c r="AK4117" s="201" t="str">
        <f t="shared" si="1275"/>
        <v/>
      </c>
      <c r="AL4117" s="24"/>
      <c r="AM4117" s="24"/>
      <c r="AN4117" s="24"/>
      <c r="AO4117" s="24"/>
      <c r="AP4117" s="165" t="str">
        <f t="shared" si="1276"/>
        <v/>
      </c>
      <c r="AQ4117" s="203" t="str">
        <f t="shared" si="1277"/>
        <v/>
      </c>
      <c r="AR4117" s="206">
        <f t="shared" si="1278"/>
        <v>0</v>
      </c>
      <c r="AS4117" s="22" t="str">
        <f t="shared" si="1279"/>
        <v/>
      </c>
      <c r="AT4117" s="24" t="str">
        <f t="shared" si="1280"/>
        <v/>
      </c>
      <c r="AU4117" s="22" t="s">
        <v>3240</v>
      </c>
    </row>
    <row r="4118" spans="1:47">
      <c r="A4118" s="246" t="str">
        <f t="shared" si="1270"/>
        <v/>
      </c>
      <c r="B4118" s="23"/>
      <c r="C4118" s="23"/>
      <c r="D4118" s="202" t="str">
        <f t="shared" si="1271"/>
        <v/>
      </c>
      <c r="E4118" s="33" t="str">
        <f t="shared" ref="E4118:E4181" si="1283">IF(G4118="Cancel","Cancel",IF(G4118="TBA","TBA",IFERROR(IF(I4118="Q4","FY "&amp;RIGHT(F4118,2)-1&amp;"/"&amp;RIGHT(F4118,2),"FY "&amp;RIGHT(F4118,2)&amp;"/"&amp;RIGHT(F4118,2)+1),"")))</f>
        <v/>
      </c>
      <c r="F4118" s="23"/>
      <c r="G4118" s="23"/>
      <c r="H4118" s="29"/>
      <c r="I4118" s="204" t="str">
        <f t="shared" si="1268"/>
        <v/>
      </c>
      <c r="J4118" s="188"/>
      <c r="K4118" s="29"/>
      <c r="L4118" s="24"/>
      <c r="M4118" s="22"/>
      <c r="N4118" s="22"/>
      <c r="O4118" s="22"/>
      <c r="P4118" s="202" t="str">
        <f t="shared" si="1269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266"/>
        <v/>
      </c>
      <c r="Z4118" s="196" t="str">
        <f t="shared" si="1267"/>
        <v/>
      </c>
      <c r="AA4118" s="22"/>
      <c r="AB4118" s="197" t="str">
        <f t="shared" si="1272"/>
        <v/>
      </c>
      <c r="AC4118" s="198" t="str">
        <f t="shared" si="1273"/>
        <v/>
      </c>
      <c r="AD4118" s="162"/>
      <c r="AE4118" s="199" t="str">
        <f t="shared" si="1274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81"/>
        <v>0</v>
      </c>
      <c r="AJ4118" s="200">
        <f t="shared" si="1282"/>
        <v>0</v>
      </c>
      <c r="AK4118" s="201" t="str">
        <f t="shared" si="1275"/>
        <v/>
      </c>
      <c r="AL4118" s="24"/>
      <c r="AM4118" s="24"/>
      <c r="AN4118" s="24"/>
      <c r="AO4118" s="24"/>
      <c r="AP4118" s="165" t="str">
        <f t="shared" si="1276"/>
        <v/>
      </c>
      <c r="AQ4118" s="203" t="str">
        <f t="shared" si="1277"/>
        <v/>
      </c>
      <c r="AR4118" s="206">
        <f t="shared" si="1278"/>
        <v>0</v>
      </c>
      <c r="AS4118" s="22" t="str">
        <f t="shared" si="1279"/>
        <v/>
      </c>
      <c r="AT4118" s="24" t="str">
        <f t="shared" si="1280"/>
        <v/>
      </c>
      <c r="AU4118" s="22" t="s">
        <v>3240</v>
      </c>
    </row>
    <row r="4119" spans="1:47">
      <c r="A4119" s="246" t="str">
        <f t="shared" si="1270"/>
        <v/>
      </c>
      <c r="B4119" s="23"/>
      <c r="C4119" s="23"/>
      <c r="D4119" s="202" t="str">
        <f t="shared" si="1271"/>
        <v/>
      </c>
      <c r="E4119" s="33" t="str">
        <f t="shared" si="1283"/>
        <v/>
      </c>
      <c r="F4119" s="23"/>
      <c r="G4119" s="23"/>
      <c r="H4119" s="29"/>
      <c r="I4119" s="204" t="str">
        <f t="shared" si="1268"/>
        <v/>
      </c>
      <c r="J4119" s="188"/>
      <c r="K4119" s="29"/>
      <c r="L4119" s="24"/>
      <c r="M4119" s="22"/>
      <c r="N4119" s="22"/>
      <c r="O4119" s="22"/>
      <c r="P4119" s="202" t="str">
        <f t="shared" si="1269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266"/>
        <v/>
      </c>
      <c r="Z4119" s="196" t="str">
        <f t="shared" si="1267"/>
        <v/>
      </c>
      <c r="AA4119" s="22"/>
      <c r="AB4119" s="197" t="str">
        <f t="shared" si="1272"/>
        <v/>
      </c>
      <c r="AC4119" s="198" t="str">
        <f t="shared" si="1273"/>
        <v/>
      </c>
      <c r="AD4119" s="162"/>
      <c r="AE4119" s="199" t="str">
        <f t="shared" si="1274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81"/>
        <v>0</v>
      </c>
      <c r="AJ4119" s="200">
        <f t="shared" si="1282"/>
        <v>0</v>
      </c>
      <c r="AK4119" s="201" t="str">
        <f t="shared" si="1275"/>
        <v/>
      </c>
      <c r="AL4119" s="24"/>
      <c r="AM4119" s="24"/>
      <c r="AN4119" s="24"/>
      <c r="AO4119" s="24"/>
      <c r="AP4119" s="165" t="str">
        <f t="shared" si="1276"/>
        <v/>
      </c>
      <c r="AQ4119" s="203" t="str">
        <f t="shared" si="1277"/>
        <v/>
      </c>
      <c r="AR4119" s="206">
        <f t="shared" si="1278"/>
        <v>0</v>
      </c>
      <c r="AS4119" s="22" t="str">
        <f t="shared" si="1279"/>
        <v/>
      </c>
      <c r="AT4119" s="24" t="str">
        <f t="shared" si="1280"/>
        <v/>
      </c>
      <c r="AU4119" s="22" t="s">
        <v>3240</v>
      </c>
    </row>
    <row r="4120" spans="1:47">
      <c r="A4120" s="246" t="str">
        <f t="shared" si="1270"/>
        <v/>
      </c>
      <c r="B4120" s="23"/>
      <c r="C4120" s="23"/>
      <c r="D4120" s="202" t="str">
        <f t="shared" si="1271"/>
        <v/>
      </c>
      <c r="E4120" s="33" t="str">
        <f t="shared" si="1283"/>
        <v/>
      </c>
      <c r="F4120" s="23"/>
      <c r="G4120" s="23"/>
      <c r="H4120" s="29"/>
      <c r="I4120" s="204" t="str">
        <f t="shared" si="1268"/>
        <v/>
      </c>
      <c r="J4120" s="188"/>
      <c r="K4120" s="29"/>
      <c r="L4120" s="24"/>
      <c r="M4120" s="22"/>
      <c r="N4120" s="22"/>
      <c r="O4120" s="22"/>
      <c r="P4120" s="202" t="str">
        <f t="shared" si="1269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266"/>
        <v/>
      </c>
      <c r="Z4120" s="196" t="str">
        <f t="shared" si="1267"/>
        <v/>
      </c>
      <c r="AA4120" s="22"/>
      <c r="AB4120" s="197" t="str">
        <f t="shared" si="1272"/>
        <v/>
      </c>
      <c r="AC4120" s="198" t="str">
        <f t="shared" si="1273"/>
        <v/>
      </c>
      <c r="AD4120" s="162"/>
      <c r="AE4120" s="199" t="str">
        <f t="shared" si="1274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81"/>
        <v>0</v>
      </c>
      <c r="AJ4120" s="200">
        <f t="shared" si="1282"/>
        <v>0</v>
      </c>
      <c r="AK4120" s="201" t="str">
        <f t="shared" si="1275"/>
        <v/>
      </c>
      <c r="AL4120" s="24"/>
      <c r="AM4120" s="24"/>
      <c r="AN4120" s="24"/>
      <c r="AO4120" s="24"/>
      <c r="AP4120" s="165" t="str">
        <f t="shared" si="1276"/>
        <v/>
      </c>
      <c r="AQ4120" s="203" t="str">
        <f t="shared" si="1277"/>
        <v/>
      </c>
      <c r="AR4120" s="206">
        <f t="shared" si="1278"/>
        <v>0</v>
      </c>
      <c r="AS4120" s="22" t="str">
        <f t="shared" si="1279"/>
        <v/>
      </c>
      <c r="AT4120" s="24" t="str">
        <f t="shared" si="1280"/>
        <v/>
      </c>
      <c r="AU4120" s="22" t="s">
        <v>3240</v>
      </c>
    </row>
    <row r="4121" spans="1:47">
      <c r="A4121" s="246" t="str">
        <f t="shared" si="1270"/>
        <v/>
      </c>
      <c r="B4121" s="23"/>
      <c r="C4121" s="23"/>
      <c r="D4121" s="202" t="str">
        <f t="shared" si="1271"/>
        <v/>
      </c>
      <c r="E4121" s="33" t="str">
        <f t="shared" si="1283"/>
        <v/>
      </c>
      <c r="F4121" s="23"/>
      <c r="G4121" s="23"/>
      <c r="H4121" s="29"/>
      <c r="I4121" s="204" t="str">
        <f t="shared" si="1268"/>
        <v/>
      </c>
      <c r="J4121" s="188"/>
      <c r="K4121" s="29"/>
      <c r="L4121" s="24"/>
      <c r="M4121" s="22"/>
      <c r="N4121" s="22"/>
      <c r="O4121" s="22"/>
      <c r="P4121" s="202" t="str">
        <f t="shared" si="1269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ref="Y4121:Y4184" si="1284">IF(W4121="","",IF(W4121="RMB","1.13", "1"))</f>
        <v/>
      </c>
      <c r="Z4121" s="196" t="str">
        <f t="shared" ref="Z4121:Z4184" si="1285">IF(X4121="","",X4121*MAX(O4121,N4121))</f>
        <v/>
      </c>
      <c r="AA4121" s="22"/>
      <c r="AB4121" s="197" t="str">
        <f t="shared" si="1272"/>
        <v/>
      </c>
      <c r="AC4121" s="198" t="str">
        <f t="shared" si="1273"/>
        <v/>
      </c>
      <c r="AD4121" s="162"/>
      <c r="AE4121" s="199" t="str">
        <f t="shared" si="1274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81"/>
        <v>0</v>
      </c>
      <c r="AJ4121" s="200">
        <f t="shared" si="1282"/>
        <v>0</v>
      </c>
      <c r="AK4121" s="201" t="str">
        <f t="shared" si="1275"/>
        <v/>
      </c>
      <c r="AL4121" s="24"/>
      <c r="AM4121" s="24"/>
      <c r="AN4121" s="24"/>
      <c r="AO4121" s="24"/>
      <c r="AP4121" s="165" t="str">
        <f t="shared" si="1276"/>
        <v/>
      </c>
      <c r="AQ4121" s="203" t="str">
        <f t="shared" si="1277"/>
        <v/>
      </c>
      <c r="AR4121" s="206">
        <f t="shared" si="1278"/>
        <v>0</v>
      </c>
      <c r="AS4121" s="22" t="str">
        <f t="shared" si="1279"/>
        <v/>
      </c>
      <c r="AT4121" s="24" t="str">
        <f t="shared" si="1280"/>
        <v/>
      </c>
      <c r="AU4121" s="22" t="s">
        <v>3240</v>
      </c>
    </row>
    <row r="4122" spans="1:47">
      <c r="A4122" s="246" t="str">
        <f t="shared" si="1270"/>
        <v/>
      </c>
      <c r="B4122" s="23"/>
      <c r="C4122" s="23"/>
      <c r="D4122" s="202" t="str">
        <f t="shared" si="1271"/>
        <v/>
      </c>
      <c r="E4122" s="33" t="str">
        <f t="shared" si="1283"/>
        <v/>
      </c>
      <c r="F4122" s="23"/>
      <c r="G4122" s="23"/>
      <c r="H4122" s="29"/>
      <c r="I4122" s="204" t="str">
        <f t="shared" si="1268"/>
        <v/>
      </c>
      <c r="J4122" s="188"/>
      <c r="K4122" s="29"/>
      <c r="L4122" s="24"/>
      <c r="M4122" s="22"/>
      <c r="N4122" s="22"/>
      <c r="O4122" s="22"/>
      <c r="P4122" s="202" t="str">
        <f t="shared" si="1269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284"/>
        <v/>
      </c>
      <c r="Z4122" s="196" t="str">
        <f t="shared" si="1285"/>
        <v/>
      </c>
      <c r="AA4122" s="22"/>
      <c r="AB4122" s="197" t="str">
        <f t="shared" si="1272"/>
        <v/>
      </c>
      <c r="AC4122" s="198" t="str">
        <f t="shared" si="1273"/>
        <v/>
      </c>
      <c r="AD4122" s="162"/>
      <c r="AE4122" s="199" t="str">
        <f t="shared" si="1274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81"/>
        <v>0</v>
      </c>
      <c r="AJ4122" s="200">
        <f t="shared" si="1282"/>
        <v>0</v>
      </c>
      <c r="AK4122" s="201" t="str">
        <f t="shared" si="1275"/>
        <v/>
      </c>
      <c r="AL4122" s="24"/>
      <c r="AM4122" s="24"/>
      <c r="AN4122" s="24"/>
      <c r="AO4122" s="24"/>
      <c r="AP4122" s="165" t="str">
        <f t="shared" si="1276"/>
        <v/>
      </c>
      <c r="AQ4122" s="203" t="str">
        <f t="shared" si="1277"/>
        <v/>
      </c>
      <c r="AR4122" s="206">
        <f t="shared" si="1278"/>
        <v>0</v>
      </c>
      <c r="AS4122" s="22" t="str">
        <f t="shared" si="1279"/>
        <v/>
      </c>
      <c r="AT4122" s="24" t="str">
        <f t="shared" si="1280"/>
        <v/>
      </c>
      <c r="AU4122" s="22" t="s">
        <v>3240</v>
      </c>
    </row>
    <row r="4123" spans="1:47">
      <c r="A4123" s="246" t="str">
        <f t="shared" si="1270"/>
        <v/>
      </c>
      <c r="B4123" s="23"/>
      <c r="C4123" s="23"/>
      <c r="D4123" s="202" t="str">
        <f t="shared" si="1271"/>
        <v/>
      </c>
      <c r="E4123" s="33" t="str">
        <f t="shared" si="1283"/>
        <v/>
      </c>
      <c r="F4123" s="23"/>
      <c r="G4123" s="23"/>
      <c r="H4123" s="29"/>
      <c r="I4123" s="204" t="str">
        <f t="shared" si="1268"/>
        <v/>
      </c>
      <c r="J4123" s="188"/>
      <c r="K4123" s="29"/>
      <c r="L4123" s="24"/>
      <c r="M4123" s="22"/>
      <c r="N4123" s="22"/>
      <c r="O4123" s="22"/>
      <c r="P4123" s="202" t="str">
        <f t="shared" si="1269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si="1284"/>
        <v/>
      </c>
      <c r="Z4123" s="196" t="str">
        <f t="shared" si="1285"/>
        <v/>
      </c>
      <c r="AA4123" s="22"/>
      <c r="AB4123" s="197" t="str">
        <f t="shared" si="1272"/>
        <v/>
      </c>
      <c r="AC4123" s="198" t="str">
        <f t="shared" si="1273"/>
        <v/>
      </c>
      <c r="AD4123" s="162"/>
      <c r="AE4123" s="199" t="str">
        <f t="shared" si="1274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81"/>
        <v>0</v>
      </c>
      <c r="AJ4123" s="200">
        <f t="shared" si="1282"/>
        <v>0</v>
      </c>
      <c r="AK4123" s="201" t="str">
        <f t="shared" si="1275"/>
        <v/>
      </c>
      <c r="AL4123" s="24"/>
      <c r="AM4123" s="24"/>
      <c r="AN4123" s="24"/>
      <c r="AO4123" s="24"/>
      <c r="AP4123" s="165" t="str">
        <f t="shared" si="1276"/>
        <v/>
      </c>
      <c r="AQ4123" s="203" t="str">
        <f t="shared" si="1277"/>
        <v/>
      </c>
      <c r="AR4123" s="206">
        <f t="shared" si="1278"/>
        <v>0</v>
      </c>
      <c r="AS4123" s="22" t="str">
        <f t="shared" si="1279"/>
        <v/>
      </c>
      <c r="AT4123" s="24" t="str">
        <f t="shared" si="1280"/>
        <v/>
      </c>
      <c r="AU4123" s="22" t="s">
        <v>3240</v>
      </c>
    </row>
    <row r="4124" spans="1:47">
      <c r="A4124" s="246" t="str">
        <f t="shared" si="1270"/>
        <v/>
      </c>
      <c r="B4124" s="23"/>
      <c r="C4124" s="23"/>
      <c r="D4124" s="202" t="str">
        <f t="shared" si="1271"/>
        <v/>
      </c>
      <c r="E4124" s="33" t="str">
        <f t="shared" si="1283"/>
        <v/>
      </c>
      <c r="F4124" s="23"/>
      <c r="G4124" s="23"/>
      <c r="H4124" s="29"/>
      <c r="I4124" s="204" t="str">
        <f t="shared" si="1268"/>
        <v/>
      </c>
      <c r="J4124" s="188"/>
      <c r="K4124" s="29"/>
      <c r="L4124" s="24"/>
      <c r="M4124" s="22"/>
      <c r="N4124" s="22"/>
      <c r="O4124" s="22"/>
      <c r="P4124" s="202" t="str">
        <f t="shared" si="1269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284"/>
        <v/>
      </c>
      <c r="Z4124" s="196" t="str">
        <f t="shared" si="1285"/>
        <v/>
      </c>
      <c r="AA4124" s="22"/>
      <c r="AB4124" s="197" t="str">
        <f t="shared" si="1272"/>
        <v/>
      </c>
      <c r="AC4124" s="198" t="str">
        <f t="shared" si="1273"/>
        <v/>
      </c>
      <c r="AD4124" s="162"/>
      <c r="AE4124" s="199" t="str">
        <f t="shared" si="1274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81"/>
        <v>0</v>
      </c>
      <c r="AJ4124" s="200">
        <f t="shared" si="1282"/>
        <v>0</v>
      </c>
      <c r="AK4124" s="201" t="str">
        <f t="shared" si="1275"/>
        <v/>
      </c>
      <c r="AL4124" s="24"/>
      <c r="AM4124" s="24"/>
      <c r="AN4124" s="24"/>
      <c r="AO4124" s="24"/>
      <c r="AP4124" s="165" t="str">
        <f t="shared" si="1276"/>
        <v/>
      </c>
      <c r="AQ4124" s="203" t="str">
        <f t="shared" si="1277"/>
        <v/>
      </c>
      <c r="AR4124" s="206">
        <f t="shared" si="1278"/>
        <v>0</v>
      </c>
      <c r="AS4124" s="22" t="str">
        <f t="shared" si="1279"/>
        <v/>
      </c>
      <c r="AT4124" s="24" t="str">
        <f t="shared" si="1280"/>
        <v/>
      </c>
      <c r="AU4124" s="22" t="s">
        <v>3240</v>
      </c>
    </row>
    <row r="4125" spans="1:47">
      <c r="A4125" s="246" t="str">
        <f t="shared" si="1270"/>
        <v/>
      </c>
      <c r="B4125" s="23"/>
      <c r="C4125" s="23"/>
      <c r="D4125" s="202" t="str">
        <f t="shared" si="1271"/>
        <v/>
      </c>
      <c r="E4125" s="33" t="str">
        <f t="shared" si="1283"/>
        <v/>
      </c>
      <c r="F4125" s="23"/>
      <c r="G4125" s="23"/>
      <c r="H4125" s="29"/>
      <c r="I4125" s="204" t="str">
        <f t="shared" si="1268"/>
        <v/>
      </c>
      <c r="J4125" s="188"/>
      <c r="K4125" s="29"/>
      <c r="L4125" s="24"/>
      <c r="M4125" s="22"/>
      <c r="N4125" s="22"/>
      <c r="O4125" s="22"/>
      <c r="P4125" s="202" t="str">
        <f t="shared" si="1269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284"/>
        <v/>
      </c>
      <c r="Z4125" s="196" t="str">
        <f t="shared" si="1285"/>
        <v/>
      </c>
      <c r="AA4125" s="22"/>
      <c r="AB4125" s="197" t="str">
        <f t="shared" si="1272"/>
        <v/>
      </c>
      <c r="AC4125" s="198" t="str">
        <f t="shared" si="1273"/>
        <v/>
      </c>
      <c r="AD4125" s="162"/>
      <c r="AE4125" s="199" t="str">
        <f t="shared" si="1274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81"/>
        <v>0</v>
      </c>
      <c r="AJ4125" s="200">
        <f t="shared" si="1282"/>
        <v>0</v>
      </c>
      <c r="AK4125" s="201" t="str">
        <f t="shared" si="1275"/>
        <v/>
      </c>
      <c r="AL4125" s="24"/>
      <c r="AM4125" s="24"/>
      <c r="AN4125" s="24"/>
      <c r="AO4125" s="24"/>
      <c r="AP4125" s="165" t="str">
        <f t="shared" si="1276"/>
        <v/>
      </c>
      <c r="AQ4125" s="203" t="str">
        <f t="shared" si="1277"/>
        <v/>
      </c>
      <c r="AR4125" s="206">
        <f t="shared" si="1278"/>
        <v>0</v>
      </c>
      <c r="AS4125" s="22" t="str">
        <f t="shared" si="1279"/>
        <v/>
      </c>
      <c r="AT4125" s="24" t="str">
        <f t="shared" si="1280"/>
        <v/>
      </c>
      <c r="AU4125" s="22" t="s">
        <v>3240</v>
      </c>
    </row>
    <row r="4126" spans="1:47">
      <c r="A4126" s="246" t="str">
        <f t="shared" si="1270"/>
        <v/>
      </c>
      <c r="B4126" s="23"/>
      <c r="C4126" s="23"/>
      <c r="D4126" s="202" t="str">
        <f t="shared" si="1271"/>
        <v/>
      </c>
      <c r="E4126" s="33" t="str">
        <f t="shared" si="1283"/>
        <v/>
      </c>
      <c r="F4126" s="23"/>
      <c r="G4126" s="23"/>
      <c r="H4126" s="29"/>
      <c r="I4126" s="204" t="str">
        <f t="shared" ref="I4126:I4189" si="1286">IFERROR(IF(F4126="","",IF(F4126="TBA","TBA",IF(F4126="Cancel","Cancel",IF(AND(G4126&gt;=10,G4126&lt;=12),"Q3",IF(AND(G4126&gt;=1,G4126&lt;=3),"Q4",IF(AND(G4126&gt;=7,G4126&lt;=9),"Q2",IF(AND(G4126&gt;=4,G4126&lt;=6),"Q1"))))))),"")</f>
        <v/>
      </c>
      <c r="J4126" s="188"/>
      <c r="K4126" s="29"/>
      <c r="L4126" s="24"/>
      <c r="M4126" s="22"/>
      <c r="N4126" s="22"/>
      <c r="O4126" s="22"/>
      <c r="P4126" s="202" t="str">
        <f t="shared" si="1269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284"/>
        <v/>
      </c>
      <c r="Z4126" s="196" t="str">
        <f t="shared" si="1285"/>
        <v/>
      </c>
      <c r="AA4126" s="22"/>
      <c r="AB4126" s="197" t="str">
        <f t="shared" si="1272"/>
        <v/>
      </c>
      <c r="AC4126" s="198" t="str">
        <f t="shared" si="1273"/>
        <v/>
      </c>
      <c r="AD4126" s="162"/>
      <c r="AE4126" s="199" t="str">
        <f t="shared" si="1274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81"/>
        <v>0</v>
      </c>
      <c r="AJ4126" s="200">
        <f t="shared" si="1282"/>
        <v>0</v>
      </c>
      <c r="AK4126" s="201" t="str">
        <f t="shared" si="1275"/>
        <v/>
      </c>
      <c r="AL4126" s="24"/>
      <c r="AM4126" s="24"/>
      <c r="AN4126" s="24"/>
      <c r="AO4126" s="24"/>
      <c r="AP4126" s="165" t="str">
        <f t="shared" si="1276"/>
        <v/>
      </c>
      <c r="AQ4126" s="203" t="str">
        <f t="shared" si="1277"/>
        <v/>
      </c>
      <c r="AR4126" s="206">
        <f t="shared" si="1278"/>
        <v>0</v>
      </c>
      <c r="AS4126" s="22" t="str">
        <f t="shared" si="1279"/>
        <v/>
      </c>
      <c r="AT4126" s="24" t="str">
        <f t="shared" si="1280"/>
        <v/>
      </c>
      <c r="AU4126" s="22" t="s">
        <v>3240</v>
      </c>
    </row>
    <row r="4127" spans="1:47">
      <c r="A4127" s="246" t="str">
        <f t="shared" si="1270"/>
        <v/>
      </c>
      <c r="B4127" s="23"/>
      <c r="C4127" s="23"/>
      <c r="D4127" s="202" t="str">
        <f t="shared" si="1271"/>
        <v/>
      </c>
      <c r="E4127" s="33" t="str">
        <f t="shared" si="1283"/>
        <v/>
      </c>
      <c r="F4127" s="23"/>
      <c r="G4127" s="23"/>
      <c r="H4127" s="29"/>
      <c r="I4127" s="204" t="str">
        <f t="shared" si="1286"/>
        <v/>
      </c>
      <c r="J4127" s="188"/>
      <c r="K4127" s="29"/>
      <c r="L4127" s="24"/>
      <c r="M4127" s="22"/>
      <c r="N4127" s="22"/>
      <c r="O4127" s="22"/>
      <c r="P4127" s="202" t="str">
        <f t="shared" ref="P4127:P4190" si="1287">IF(M4127="","",IF(AND(N4127&gt;0,L4127&lt;&gt;""),"MAIN UNIT",IF(AND(O4127&gt;0,L4127&lt;&gt;""),"SERVICE/ PARTS","C66 SERVICE/OTHERS")))</f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284"/>
        <v/>
      </c>
      <c r="Z4127" s="196" t="str">
        <f t="shared" si="1285"/>
        <v/>
      </c>
      <c r="AA4127" s="22"/>
      <c r="AB4127" s="197" t="str">
        <f t="shared" si="1272"/>
        <v/>
      </c>
      <c r="AC4127" s="198" t="str">
        <f t="shared" si="1273"/>
        <v/>
      </c>
      <c r="AD4127" s="162"/>
      <c r="AE4127" s="199" t="str">
        <f t="shared" si="1274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81"/>
        <v>0</v>
      </c>
      <c r="AJ4127" s="200">
        <f t="shared" si="1282"/>
        <v>0</v>
      </c>
      <c r="AK4127" s="201" t="str">
        <f t="shared" si="1275"/>
        <v/>
      </c>
      <c r="AL4127" s="24"/>
      <c r="AM4127" s="24"/>
      <c r="AN4127" s="24"/>
      <c r="AO4127" s="24"/>
      <c r="AP4127" s="165" t="str">
        <f t="shared" si="1276"/>
        <v/>
      </c>
      <c r="AQ4127" s="203" t="str">
        <f t="shared" si="1277"/>
        <v/>
      </c>
      <c r="AR4127" s="206">
        <f t="shared" si="1278"/>
        <v>0</v>
      </c>
      <c r="AS4127" s="22" t="str">
        <f t="shared" si="1279"/>
        <v/>
      </c>
      <c r="AT4127" s="24" t="str">
        <f t="shared" si="1280"/>
        <v/>
      </c>
      <c r="AU4127" s="22" t="s">
        <v>3240</v>
      </c>
    </row>
    <row r="4128" spans="1:47">
      <c r="A4128" s="246" t="str">
        <f t="shared" ref="A4128:A4191" si="1288">IF(C4128="cancel","cancel",IFERROR(IF(D4128="Q4","FY "&amp;RIGHT(B4128,2)-1&amp;"/"&amp;RIGHT(B4128,2),"FY "&amp;RIGHT(B4128,2)&amp;"/"&amp;RIGHT(B4128,2)+1),""))</f>
        <v/>
      </c>
      <c r="B4128" s="23"/>
      <c r="C4128" s="23"/>
      <c r="D4128" s="202" t="str">
        <f t="shared" ref="D4128:D4191" si="1289">IF(B4128="","",IF(AND(C4128&gt;=10,C4128&lt;=12),"Q3",IF(AND(C4128&gt;=1,C4128&lt;=3),"Q4",IF(AND(C4128&gt;=7,C4128&lt;=9),"Q2",IF(AND(C4128&gt;=4,C4128&lt;=6),"Q1")))))</f>
        <v/>
      </c>
      <c r="E4128" s="33" t="str">
        <f t="shared" si="1283"/>
        <v/>
      </c>
      <c r="F4128" s="23"/>
      <c r="G4128" s="23"/>
      <c r="H4128" s="29"/>
      <c r="I4128" s="204" t="str">
        <f t="shared" si="1286"/>
        <v/>
      </c>
      <c r="J4128" s="188"/>
      <c r="K4128" s="29"/>
      <c r="L4128" s="24"/>
      <c r="M4128" s="22"/>
      <c r="N4128" s="22"/>
      <c r="O4128" s="22"/>
      <c r="P4128" s="202" t="str">
        <f t="shared" si="1287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284"/>
        <v/>
      </c>
      <c r="Z4128" s="196" t="str">
        <f t="shared" si="1285"/>
        <v/>
      </c>
      <c r="AA4128" s="22"/>
      <c r="AB4128" s="197" t="str">
        <f t="shared" ref="AB4128:AB4191" si="1290">IF(AND(R4128&lt;&gt;"C66",R4128&lt;&gt;""),Z4128/Y4128*AA4128,"")</f>
        <v/>
      </c>
      <c r="AC4128" s="198" t="str">
        <f t="shared" ref="AC4128:AC4191" si="1291">IF(R4128&lt;&gt;"",AB4128*AD4128,"")</f>
        <v/>
      </c>
      <c r="AD4128" s="162"/>
      <c r="AE4128" s="199" t="str">
        <f t="shared" ref="AE4128:AE4191" si="1292">IF(Q4128="","",IF(Q4128="Yes",1,0))</f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81"/>
        <v>0</v>
      </c>
      <c r="AJ4128" s="200">
        <f t="shared" si="1282"/>
        <v>0</v>
      </c>
      <c r="AK4128" s="201" t="str">
        <f t="shared" ref="AK4128:AK4191" si="1293">IF(AJ4128&gt;0,AJ4128/AI4128,"")</f>
        <v/>
      </c>
      <c r="AL4128" s="24"/>
      <c r="AM4128" s="24"/>
      <c r="AN4128" s="24"/>
      <c r="AO4128" s="24"/>
      <c r="AP4128" s="165" t="str">
        <f t="shared" ref="AP4128:AP4191" si="1294">IF(F4128="","",F4128&amp;G4128)</f>
        <v/>
      </c>
      <c r="AQ4128" s="203" t="str">
        <f t="shared" ref="AQ4128:AQ4191" si="1295">IF(W4128="","",F4128&amp;G4128&amp;W4128)</f>
        <v/>
      </c>
      <c r="AR4128" s="206">
        <f t="shared" ref="AR4128:AR4191" si="1296">IFERROR(IF(AND(M4128="YAMAHA", R4128="C28"), "YAMAHA_Non_Mounter", IF(AND(M4128="YAMAHA", R4128="C49"), "YAMAHA_Mounter", M4128)),"")</f>
        <v>0</v>
      </c>
      <c r="AS4128" s="22" t="str">
        <f t="shared" ref="AS4128:AS4191" si="1297">IFERROR(IF(OR(G4128="TBA", G4128=""), "", DATEDIF(DATE(B4128, C4128, 1), DATE(F4128, G4128, 1), "M")),"")</f>
        <v/>
      </c>
      <c r="AT4128" s="24" t="str">
        <f t="shared" ref="AT4128:AT4191" si="1298">IF(ISNUMBER(AS4128), IF(AS4128&gt;=0, IF(AS4128&lt;=3, "0-3 months", IF(AS4128&lt;=6, "4-6 months", "&gt; 6 months"))), "")</f>
        <v/>
      </c>
      <c r="AU4128" s="22" t="s">
        <v>3240</v>
      </c>
    </row>
    <row r="4129" spans="1:47">
      <c r="A4129" s="246" t="str">
        <f t="shared" si="1288"/>
        <v/>
      </c>
      <c r="B4129" s="23"/>
      <c r="C4129" s="23"/>
      <c r="D4129" s="202" t="str">
        <f t="shared" si="1289"/>
        <v/>
      </c>
      <c r="E4129" s="33" t="str">
        <f t="shared" si="1283"/>
        <v/>
      </c>
      <c r="F4129" s="23"/>
      <c r="G4129" s="23"/>
      <c r="H4129" s="29"/>
      <c r="I4129" s="204" t="str">
        <f t="shared" si="1286"/>
        <v/>
      </c>
      <c r="J4129" s="188"/>
      <c r="K4129" s="29"/>
      <c r="L4129" s="24"/>
      <c r="M4129" s="22"/>
      <c r="N4129" s="22"/>
      <c r="O4129" s="22"/>
      <c r="P4129" s="202" t="str">
        <f t="shared" si="1287"/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284"/>
        <v/>
      </c>
      <c r="Z4129" s="196" t="str">
        <f t="shared" si="1285"/>
        <v/>
      </c>
      <c r="AA4129" s="22"/>
      <c r="AB4129" s="197" t="str">
        <f t="shared" si="1290"/>
        <v/>
      </c>
      <c r="AC4129" s="198" t="str">
        <f t="shared" si="1291"/>
        <v/>
      </c>
      <c r="AD4129" s="162"/>
      <c r="AE4129" s="199" t="str">
        <f t="shared" si="1292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81"/>
        <v>0</v>
      </c>
      <c r="AJ4129" s="200">
        <f t="shared" si="1282"/>
        <v>0</v>
      </c>
      <c r="AK4129" s="201" t="str">
        <f t="shared" si="1293"/>
        <v/>
      </c>
      <c r="AL4129" s="24"/>
      <c r="AM4129" s="24"/>
      <c r="AN4129" s="24"/>
      <c r="AO4129" s="24"/>
      <c r="AP4129" s="165" t="str">
        <f t="shared" si="1294"/>
        <v/>
      </c>
      <c r="AQ4129" s="203" t="str">
        <f t="shared" si="1295"/>
        <v/>
      </c>
      <c r="AR4129" s="206">
        <f t="shared" si="1296"/>
        <v>0</v>
      </c>
      <c r="AS4129" s="22" t="str">
        <f t="shared" si="1297"/>
        <v/>
      </c>
      <c r="AT4129" s="24" t="str">
        <f t="shared" si="1298"/>
        <v/>
      </c>
      <c r="AU4129" s="22" t="s">
        <v>3240</v>
      </c>
    </row>
    <row r="4130" spans="1:47">
      <c r="A4130" s="246" t="str">
        <f t="shared" si="1288"/>
        <v/>
      </c>
      <c r="B4130" s="23"/>
      <c r="C4130" s="23"/>
      <c r="D4130" s="202" t="str">
        <f t="shared" si="1289"/>
        <v/>
      </c>
      <c r="E4130" s="33" t="str">
        <f t="shared" si="1283"/>
        <v/>
      </c>
      <c r="F4130" s="23"/>
      <c r="G4130" s="23"/>
      <c r="H4130" s="29"/>
      <c r="I4130" s="204" t="str">
        <f t="shared" si="1286"/>
        <v/>
      </c>
      <c r="J4130" s="188"/>
      <c r="K4130" s="29"/>
      <c r="L4130" s="24"/>
      <c r="M4130" s="22"/>
      <c r="N4130" s="22"/>
      <c r="O4130" s="22"/>
      <c r="P4130" s="202" t="str">
        <f t="shared" si="1287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284"/>
        <v/>
      </c>
      <c r="Z4130" s="196" t="str">
        <f t="shared" si="1285"/>
        <v/>
      </c>
      <c r="AA4130" s="22"/>
      <c r="AB4130" s="197" t="str">
        <f t="shared" si="1290"/>
        <v/>
      </c>
      <c r="AC4130" s="198" t="str">
        <f t="shared" si="1291"/>
        <v/>
      </c>
      <c r="AD4130" s="162"/>
      <c r="AE4130" s="199" t="str">
        <f t="shared" si="1292"/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si="1281"/>
        <v>0</v>
      </c>
      <c r="AJ4130" s="200">
        <f t="shared" si="1282"/>
        <v>0</v>
      </c>
      <c r="AK4130" s="201" t="str">
        <f t="shared" si="1293"/>
        <v/>
      </c>
      <c r="AL4130" s="24"/>
      <c r="AM4130" s="24"/>
      <c r="AN4130" s="24"/>
      <c r="AO4130" s="24"/>
      <c r="AP4130" s="165" t="str">
        <f t="shared" si="1294"/>
        <v/>
      </c>
      <c r="AQ4130" s="203" t="str">
        <f t="shared" si="1295"/>
        <v/>
      </c>
      <c r="AR4130" s="206">
        <f t="shared" si="1296"/>
        <v>0</v>
      </c>
      <c r="AS4130" s="22" t="str">
        <f t="shared" si="1297"/>
        <v/>
      </c>
      <c r="AT4130" s="24" t="str">
        <f t="shared" si="1298"/>
        <v/>
      </c>
      <c r="AU4130" s="22" t="s">
        <v>3240</v>
      </c>
    </row>
    <row r="4131" spans="1:47">
      <c r="A4131" s="246" t="str">
        <f t="shared" si="1288"/>
        <v/>
      </c>
      <c r="B4131" s="23"/>
      <c r="C4131" s="23"/>
      <c r="D4131" s="202" t="str">
        <f t="shared" si="1289"/>
        <v/>
      </c>
      <c r="E4131" s="33" t="str">
        <f t="shared" si="1283"/>
        <v/>
      </c>
      <c r="F4131" s="23"/>
      <c r="G4131" s="23"/>
      <c r="H4131" s="29"/>
      <c r="I4131" s="204" t="str">
        <f t="shared" si="1286"/>
        <v/>
      </c>
      <c r="J4131" s="188"/>
      <c r="K4131" s="29"/>
      <c r="L4131" s="24"/>
      <c r="M4131" s="22"/>
      <c r="N4131" s="22"/>
      <c r="O4131" s="22"/>
      <c r="P4131" s="202" t="str">
        <f t="shared" si="1287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284"/>
        <v/>
      </c>
      <c r="Z4131" s="196" t="str">
        <f t="shared" si="1285"/>
        <v/>
      </c>
      <c r="AA4131" s="22"/>
      <c r="AB4131" s="197" t="str">
        <f t="shared" si="1290"/>
        <v/>
      </c>
      <c r="AC4131" s="198" t="str">
        <f t="shared" si="1291"/>
        <v/>
      </c>
      <c r="AD4131" s="162"/>
      <c r="AE4131" s="199" t="str">
        <f t="shared" si="1292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81"/>
        <v>0</v>
      </c>
      <c r="AJ4131" s="200">
        <f t="shared" si="1282"/>
        <v>0</v>
      </c>
      <c r="AK4131" s="201" t="str">
        <f t="shared" si="1293"/>
        <v/>
      </c>
      <c r="AL4131" s="24"/>
      <c r="AM4131" s="24"/>
      <c r="AN4131" s="24"/>
      <c r="AO4131" s="24"/>
      <c r="AP4131" s="165" t="str">
        <f t="shared" si="1294"/>
        <v/>
      </c>
      <c r="AQ4131" s="203" t="str">
        <f t="shared" si="1295"/>
        <v/>
      </c>
      <c r="AR4131" s="206">
        <f t="shared" si="1296"/>
        <v>0</v>
      </c>
      <c r="AS4131" s="22" t="str">
        <f t="shared" si="1297"/>
        <v/>
      </c>
      <c r="AT4131" s="24" t="str">
        <f t="shared" si="1298"/>
        <v/>
      </c>
      <c r="AU4131" s="22" t="s">
        <v>3240</v>
      </c>
    </row>
    <row r="4132" spans="1:47">
      <c r="A4132" s="246" t="str">
        <f t="shared" si="1288"/>
        <v/>
      </c>
      <c r="B4132" s="23"/>
      <c r="C4132" s="23"/>
      <c r="D4132" s="202" t="str">
        <f t="shared" si="1289"/>
        <v/>
      </c>
      <c r="E4132" s="33" t="str">
        <f t="shared" si="1283"/>
        <v/>
      </c>
      <c r="F4132" s="23"/>
      <c r="G4132" s="23"/>
      <c r="H4132" s="29"/>
      <c r="I4132" s="204" t="str">
        <f t="shared" si="1286"/>
        <v/>
      </c>
      <c r="J4132" s="188"/>
      <c r="K4132" s="29"/>
      <c r="L4132" s="24"/>
      <c r="M4132" s="22"/>
      <c r="N4132" s="22"/>
      <c r="O4132" s="22"/>
      <c r="P4132" s="202" t="str">
        <f t="shared" si="1287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284"/>
        <v/>
      </c>
      <c r="Z4132" s="196" t="str">
        <f t="shared" si="1285"/>
        <v/>
      </c>
      <c r="AA4132" s="22"/>
      <c r="AB4132" s="197" t="str">
        <f t="shared" si="1290"/>
        <v/>
      </c>
      <c r="AC4132" s="198" t="str">
        <f t="shared" si="1291"/>
        <v/>
      </c>
      <c r="AD4132" s="162"/>
      <c r="AE4132" s="199" t="str">
        <f t="shared" si="1292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81"/>
        <v>0</v>
      </c>
      <c r="AJ4132" s="200">
        <f t="shared" si="1282"/>
        <v>0</v>
      </c>
      <c r="AK4132" s="201" t="str">
        <f t="shared" si="1293"/>
        <v/>
      </c>
      <c r="AL4132" s="24"/>
      <c r="AM4132" s="24"/>
      <c r="AN4132" s="24"/>
      <c r="AO4132" s="24"/>
      <c r="AP4132" s="165" t="str">
        <f t="shared" si="1294"/>
        <v/>
      </c>
      <c r="AQ4132" s="203" t="str">
        <f t="shared" si="1295"/>
        <v/>
      </c>
      <c r="AR4132" s="206">
        <f t="shared" si="1296"/>
        <v>0</v>
      </c>
      <c r="AS4132" s="22" t="str">
        <f t="shared" si="1297"/>
        <v/>
      </c>
      <c r="AT4132" s="24" t="str">
        <f t="shared" si="1298"/>
        <v/>
      </c>
      <c r="AU4132" s="22" t="s">
        <v>3240</v>
      </c>
    </row>
    <row r="4133" spans="1:47">
      <c r="A4133" s="246" t="str">
        <f t="shared" si="1288"/>
        <v/>
      </c>
      <c r="B4133" s="23"/>
      <c r="C4133" s="23"/>
      <c r="D4133" s="202" t="str">
        <f t="shared" si="1289"/>
        <v/>
      </c>
      <c r="E4133" s="33" t="str">
        <f t="shared" si="1283"/>
        <v/>
      </c>
      <c r="F4133" s="23"/>
      <c r="G4133" s="23"/>
      <c r="H4133" s="29"/>
      <c r="I4133" s="204" t="str">
        <f t="shared" si="1286"/>
        <v/>
      </c>
      <c r="J4133" s="188"/>
      <c r="K4133" s="29"/>
      <c r="L4133" s="24"/>
      <c r="M4133" s="22"/>
      <c r="N4133" s="22"/>
      <c r="O4133" s="22"/>
      <c r="P4133" s="202" t="str">
        <f t="shared" si="1287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284"/>
        <v/>
      </c>
      <c r="Z4133" s="196" t="str">
        <f t="shared" si="1285"/>
        <v/>
      </c>
      <c r="AA4133" s="22"/>
      <c r="AB4133" s="197" t="str">
        <f t="shared" si="1290"/>
        <v/>
      </c>
      <c r="AC4133" s="198" t="str">
        <f t="shared" si="1291"/>
        <v/>
      </c>
      <c r="AD4133" s="162"/>
      <c r="AE4133" s="199" t="str">
        <f t="shared" si="1292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81"/>
        <v>0</v>
      </c>
      <c r="AJ4133" s="200">
        <f t="shared" si="1282"/>
        <v>0</v>
      </c>
      <c r="AK4133" s="201" t="str">
        <f t="shared" si="1293"/>
        <v/>
      </c>
      <c r="AL4133" s="24"/>
      <c r="AM4133" s="24"/>
      <c r="AN4133" s="24"/>
      <c r="AO4133" s="24"/>
      <c r="AP4133" s="165" t="str">
        <f t="shared" si="1294"/>
        <v/>
      </c>
      <c r="AQ4133" s="203" t="str">
        <f t="shared" si="1295"/>
        <v/>
      </c>
      <c r="AR4133" s="206">
        <f t="shared" si="1296"/>
        <v>0</v>
      </c>
      <c r="AS4133" s="22" t="str">
        <f t="shared" si="1297"/>
        <v/>
      </c>
      <c r="AT4133" s="24" t="str">
        <f t="shared" si="1298"/>
        <v/>
      </c>
      <c r="AU4133" s="22" t="s">
        <v>3240</v>
      </c>
    </row>
    <row r="4134" spans="1:47">
      <c r="A4134" s="246" t="str">
        <f t="shared" si="1288"/>
        <v/>
      </c>
      <c r="B4134" s="23"/>
      <c r="C4134" s="23"/>
      <c r="D4134" s="202" t="str">
        <f t="shared" si="1289"/>
        <v/>
      </c>
      <c r="E4134" s="33" t="str">
        <f t="shared" si="1283"/>
        <v/>
      </c>
      <c r="F4134" s="23"/>
      <c r="G4134" s="23"/>
      <c r="H4134" s="29"/>
      <c r="I4134" s="204" t="str">
        <f t="shared" si="1286"/>
        <v/>
      </c>
      <c r="J4134" s="188"/>
      <c r="K4134" s="29"/>
      <c r="L4134" s="24"/>
      <c r="M4134" s="22"/>
      <c r="N4134" s="22"/>
      <c r="O4134" s="22"/>
      <c r="P4134" s="202" t="str">
        <f t="shared" si="1287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284"/>
        <v/>
      </c>
      <c r="Z4134" s="196" t="str">
        <f t="shared" si="1285"/>
        <v/>
      </c>
      <c r="AA4134" s="22"/>
      <c r="AB4134" s="197" t="str">
        <f t="shared" si="1290"/>
        <v/>
      </c>
      <c r="AC4134" s="198" t="str">
        <f t="shared" si="1291"/>
        <v/>
      </c>
      <c r="AD4134" s="162"/>
      <c r="AE4134" s="199" t="str">
        <f t="shared" si="1292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81"/>
        <v>0</v>
      </c>
      <c r="AJ4134" s="200">
        <f t="shared" si="1282"/>
        <v>0</v>
      </c>
      <c r="AK4134" s="201" t="str">
        <f t="shared" si="1293"/>
        <v/>
      </c>
      <c r="AL4134" s="24"/>
      <c r="AM4134" s="24"/>
      <c r="AN4134" s="24"/>
      <c r="AO4134" s="24"/>
      <c r="AP4134" s="165" t="str">
        <f t="shared" si="1294"/>
        <v/>
      </c>
      <c r="AQ4134" s="203" t="str">
        <f t="shared" si="1295"/>
        <v/>
      </c>
      <c r="AR4134" s="206">
        <f t="shared" si="1296"/>
        <v>0</v>
      </c>
      <c r="AS4134" s="22" t="str">
        <f t="shared" si="1297"/>
        <v/>
      </c>
      <c r="AT4134" s="24" t="str">
        <f t="shared" si="1298"/>
        <v/>
      </c>
      <c r="AU4134" s="22" t="s">
        <v>3240</v>
      </c>
    </row>
    <row r="4135" spans="1:47">
      <c r="A4135" s="246" t="str">
        <f t="shared" si="1288"/>
        <v/>
      </c>
      <c r="B4135" s="23"/>
      <c r="C4135" s="23"/>
      <c r="D4135" s="202" t="str">
        <f t="shared" si="1289"/>
        <v/>
      </c>
      <c r="E4135" s="33" t="str">
        <f t="shared" si="1283"/>
        <v/>
      </c>
      <c r="F4135" s="23"/>
      <c r="G4135" s="23"/>
      <c r="H4135" s="29"/>
      <c r="I4135" s="204" t="str">
        <f t="shared" si="1286"/>
        <v/>
      </c>
      <c r="J4135" s="188"/>
      <c r="K4135" s="29"/>
      <c r="L4135" s="24"/>
      <c r="M4135" s="22"/>
      <c r="N4135" s="22"/>
      <c r="O4135" s="22"/>
      <c r="P4135" s="202" t="str">
        <f t="shared" si="1287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284"/>
        <v/>
      </c>
      <c r="Z4135" s="196" t="str">
        <f t="shared" si="1285"/>
        <v/>
      </c>
      <c r="AA4135" s="22"/>
      <c r="AB4135" s="197" t="str">
        <f t="shared" si="1290"/>
        <v/>
      </c>
      <c r="AC4135" s="198" t="str">
        <f t="shared" si="1291"/>
        <v/>
      </c>
      <c r="AD4135" s="162"/>
      <c r="AE4135" s="199" t="str">
        <f t="shared" si="1292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81"/>
        <v>0</v>
      </c>
      <c r="AJ4135" s="200">
        <f t="shared" si="1282"/>
        <v>0</v>
      </c>
      <c r="AK4135" s="201" t="str">
        <f t="shared" si="1293"/>
        <v/>
      </c>
      <c r="AL4135" s="24"/>
      <c r="AM4135" s="24"/>
      <c r="AN4135" s="24"/>
      <c r="AO4135" s="24"/>
      <c r="AP4135" s="165" t="str">
        <f t="shared" si="1294"/>
        <v/>
      </c>
      <c r="AQ4135" s="203" t="str">
        <f t="shared" si="1295"/>
        <v/>
      </c>
      <c r="AR4135" s="206">
        <f t="shared" si="1296"/>
        <v>0</v>
      </c>
      <c r="AS4135" s="22" t="str">
        <f t="shared" si="1297"/>
        <v/>
      </c>
      <c r="AT4135" s="24" t="str">
        <f t="shared" si="1298"/>
        <v/>
      </c>
      <c r="AU4135" s="22" t="s">
        <v>3240</v>
      </c>
    </row>
    <row r="4136" spans="1:47">
      <c r="A4136" s="246" t="str">
        <f t="shared" si="1288"/>
        <v/>
      </c>
      <c r="B4136" s="23"/>
      <c r="C4136" s="23"/>
      <c r="D4136" s="202" t="str">
        <f t="shared" si="1289"/>
        <v/>
      </c>
      <c r="E4136" s="33" t="str">
        <f t="shared" si="1283"/>
        <v/>
      </c>
      <c r="F4136" s="23"/>
      <c r="G4136" s="23"/>
      <c r="H4136" s="29"/>
      <c r="I4136" s="204" t="str">
        <f t="shared" si="1286"/>
        <v/>
      </c>
      <c r="J4136" s="188"/>
      <c r="K4136" s="29"/>
      <c r="L4136" s="24"/>
      <c r="M4136" s="22"/>
      <c r="N4136" s="22"/>
      <c r="O4136" s="22"/>
      <c r="P4136" s="202" t="str">
        <f t="shared" si="1287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284"/>
        <v/>
      </c>
      <c r="Z4136" s="196" t="str">
        <f t="shared" si="1285"/>
        <v/>
      </c>
      <c r="AA4136" s="22"/>
      <c r="AB4136" s="197" t="str">
        <f t="shared" si="1290"/>
        <v/>
      </c>
      <c r="AC4136" s="198" t="str">
        <f t="shared" si="1291"/>
        <v/>
      </c>
      <c r="AD4136" s="162"/>
      <c r="AE4136" s="199" t="str">
        <f t="shared" si="1292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81"/>
        <v>0</v>
      </c>
      <c r="AJ4136" s="200">
        <f t="shared" si="1282"/>
        <v>0</v>
      </c>
      <c r="AK4136" s="201" t="str">
        <f t="shared" si="1293"/>
        <v/>
      </c>
      <c r="AL4136" s="24"/>
      <c r="AM4136" s="24"/>
      <c r="AN4136" s="24"/>
      <c r="AO4136" s="24"/>
      <c r="AP4136" s="165" t="str">
        <f t="shared" si="1294"/>
        <v/>
      </c>
      <c r="AQ4136" s="203" t="str">
        <f t="shared" si="1295"/>
        <v/>
      </c>
      <c r="AR4136" s="206">
        <f t="shared" si="1296"/>
        <v>0</v>
      </c>
      <c r="AS4136" s="22" t="str">
        <f t="shared" si="1297"/>
        <v/>
      </c>
      <c r="AT4136" s="24" t="str">
        <f t="shared" si="1298"/>
        <v/>
      </c>
      <c r="AU4136" s="22" t="s">
        <v>3240</v>
      </c>
    </row>
    <row r="4137" spans="1:47">
      <c r="A4137" s="246" t="str">
        <f t="shared" si="1288"/>
        <v/>
      </c>
      <c r="B4137" s="23"/>
      <c r="C4137" s="23"/>
      <c r="D4137" s="202" t="str">
        <f t="shared" si="1289"/>
        <v/>
      </c>
      <c r="E4137" s="33" t="str">
        <f t="shared" si="1283"/>
        <v/>
      </c>
      <c r="F4137" s="23"/>
      <c r="G4137" s="23"/>
      <c r="H4137" s="29"/>
      <c r="I4137" s="204" t="str">
        <f t="shared" si="1286"/>
        <v/>
      </c>
      <c r="J4137" s="188"/>
      <c r="K4137" s="29"/>
      <c r="L4137" s="24"/>
      <c r="M4137" s="22"/>
      <c r="N4137" s="22"/>
      <c r="O4137" s="22"/>
      <c r="P4137" s="202" t="str">
        <f t="shared" si="1287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284"/>
        <v/>
      </c>
      <c r="Z4137" s="196" t="str">
        <f t="shared" si="1285"/>
        <v/>
      </c>
      <c r="AA4137" s="22"/>
      <c r="AB4137" s="197" t="str">
        <f t="shared" si="1290"/>
        <v/>
      </c>
      <c r="AC4137" s="198" t="str">
        <f t="shared" si="1291"/>
        <v/>
      </c>
      <c r="AD4137" s="162"/>
      <c r="AE4137" s="199" t="str">
        <f t="shared" si="1292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81"/>
        <v>0</v>
      </c>
      <c r="AJ4137" s="200">
        <f t="shared" si="1282"/>
        <v>0</v>
      </c>
      <c r="AK4137" s="201" t="str">
        <f t="shared" si="1293"/>
        <v/>
      </c>
      <c r="AL4137" s="24"/>
      <c r="AM4137" s="24"/>
      <c r="AN4137" s="24"/>
      <c r="AO4137" s="24"/>
      <c r="AP4137" s="165" t="str">
        <f t="shared" si="1294"/>
        <v/>
      </c>
      <c r="AQ4137" s="203" t="str">
        <f t="shared" si="1295"/>
        <v/>
      </c>
      <c r="AR4137" s="206">
        <f t="shared" si="1296"/>
        <v>0</v>
      </c>
      <c r="AS4137" s="22" t="str">
        <f t="shared" si="1297"/>
        <v/>
      </c>
      <c r="AT4137" s="24" t="str">
        <f t="shared" si="1298"/>
        <v/>
      </c>
      <c r="AU4137" s="22" t="s">
        <v>3240</v>
      </c>
    </row>
    <row r="4138" spans="1:47">
      <c r="A4138" s="246" t="str">
        <f t="shared" si="1288"/>
        <v/>
      </c>
      <c r="B4138" s="23"/>
      <c r="C4138" s="23"/>
      <c r="D4138" s="202" t="str">
        <f t="shared" si="1289"/>
        <v/>
      </c>
      <c r="E4138" s="33" t="str">
        <f t="shared" si="1283"/>
        <v/>
      </c>
      <c r="F4138" s="23"/>
      <c r="G4138" s="23"/>
      <c r="H4138" s="29"/>
      <c r="I4138" s="204" t="str">
        <f t="shared" si="1286"/>
        <v/>
      </c>
      <c r="J4138" s="188"/>
      <c r="K4138" s="29"/>
      <c r="L4138" s="24"/>
      <c r="M4138" s="22"/>
      <c r="N4138" s="22"/>
      <c r="O4138" s="22"/>
      <c r="P4138" s="202" t="str">
        <f t="shared" si="1287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284"/>
        <v/>
      </c>
      <c r="Z4138" s="196" t="str">
        <f t="shared" si="1285"/>
        <v/>
      </c>
      <c r="AA4138" s="22"/>
      <c r="AB4138" s="197" t="str">
        <f t="shared" si="1290"/>
        <v/>
      </c>
      <c r="AC4138" s="198" t="str">
        <f t="shared" si="1291"/>
        <v/>
      </c>
      <c r="AD4138" s="162"/>
      <c r="AE4138" s="199" t="str">
        <f t="shared" si="1292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81"/>
        <v>0</v>
      </c>
      <c r="AJ4138" s="200">
        <f t="shared" si="1282"/>
        <v>0</v>
      </c>
      <c r="AK4138" s="201" t="str">
        <f t="shared" si="1293"/>
        <v/>
      </c>
      <c r="AL4138" s="24"/>
      <c r="AM4138" s="24"/>
      <c r="AN4138" s="24"/>
      <c r="AO4138" s="24"/>
      <c r="AP4138" s="165" t="str">
        <f t="shared" si="1294"/>
        <v/>
      </c>
      <c r="AQ4138" s="203" t="str">
        <f t="shared" si="1295"/>
        <v/>
      </c>
      <c r="AR4138" s="206">
        <f t="shared" si="1296"/>
        <v>0</v>
      </c>
      <c r="AS4138" s="22" t="str">
        <f t="shared" si="1297"/>
        <v/>
      </c>
      <c r="AT4138" s="24" t="str">
        <f t="shared" si="1298"/>
        <v/>
      </c>
      <c r="AU4138" s="22" t="s">
        <v>3240</v>
      </c>
    </row>
    <row r="4139" spans="1:47">
      <c r="A4139" s="246" t="str">
        <f t="shared" si="1288"/>
        <v/>
      </c>
      <c r="B4139" s="23"/>
      <c r="C4139" s="23"/>
      <c r="D4139" s="202" t="str">
        <f t="shared" si="1289"/>
        <v/>
      </c>
      <c r="E4139" s="33" t="str">
        <f t="shared" si="1283"/>
        <v/>
      </c>
      <c r="F4139" s="23"/>
      <c r="G4139" s="23"/>
      <c r="H4139" s="29"/>
      <c r="I4139" s="204" t="str">
        <f t="shared" si="1286"/>
        <v/>
      </c>
      <c r="J4139" s="188"/>
      <c r="K4139" s="29"/>
      <c r="L4139" s="24"/>
      <c r="M4139" s="22"/>
      <c r="N4139" s="22"/>
      <c r="O4139" s="22"/>
      <c r="P4139" s="202" t="str">
        <f t="shared" si="1287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284"/>
        <v/>
      </c>
      <c r="Z4139" s="196" t="str">
        <f t="shared" si="1285"/>
        <v/>
      </c>
      <c r="AA4139" s="22"/>
      <c r="AB4139" s="197" t="str">
        <f t="shared" si="1290"/>
        <v/>
      </c>
      <c r="AC4139" s="198" t="str">
        <f t="shared" si="1291"/>
        <v/>
      </c>
      <c r="AD4139" s="162"/>
      <c r="AE4139" s="199" t="str">
        <f t="shared" si="1292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81"/>
        <v>0</v>
      </c>
      <c r="AJ4139" s="200">
        <f t="shared" si="1282"/>
        <v>0</v>
      </c>
      <c r="AK4139" s="201" t="str">
        <f t="shared" si="1293"/>
        <v/>
      </c>
      <c r="AL4139" s="24"/>
      <c r="AM4139" s="24"/>
      <c r="AN4139" s="24"/>
      <c r="AO4139" s="24"/>
      <c r="AP4139" s="165" t="str">
        <f t="shared" si="1294"/>
        <v/>
      </c>
      <c r="AQ4139" s="203" t="str">
        <f t="shared" si="1295"/>
        <v/>
      </c>
      <c r="AR4139" s="206">
        <f t="shared" si="1296"/>
        <v>0</v>
      </c>
      <c r="AS4139" s="22" t="str">
        <f t="shared" si="1297"/>
        <v/>
      </c>
      <c r="AT4139" s="24" t="str">
        <f t="shared" si="1298"/>
        <v/>
      </c>
      <c r="AU4139" s="22" t="s">
        <v>3240</v>
      </c>
    </row>
    <row r="4140" spans="1:47">
      <c r="A4140" s="246" t="str">
        <f t="shared" si="1288"/>
        <v/>
      </c>
      <c r="B4140" s="23"/>
      <c r="C4140" s="23"/>
      <c r="D4140" s="202" t="str">
        <f t="shared" si="1289"/>
        <v/>
      </c>
      <c r="E4140" s="33" t="str">
        <f t="shared" si="1283"/>
        <v/>
      </c>
      <c r="F4140" s="23"/>
      <c r="G4140" s="23"/>
      <c r="H4140" s="29"/>
      <c r="I4140" s="204" t="str">
        <f t="shared" si="1286"/>
        <v/>
      </c>
      <c r="J4140" s="188"/>
      <c r="K4140" s="29"/>
      <c r="L4140" s="24"/>
      <c r="M4140" s="22"/>
      <c r="N4140" s="22"/>
      <c r="O4140" s="22"/>
      <c r="P4140" s="202" t="str">
        <f t="shared" si="1287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284"/>
        <v/>
      </c>
      <c r="Z4140" s="196" t="str">
        <f t="shared" si="1285"/>
        <v/>
      </c>
      <c r="AA4140" s="22"/>
      <c r="AB4140" s="197" t="str">
        <f t="shared" si="1290"/>
        <v/>
      </c>
      <c r="AC4140" s="198" t="str">
        <f t="shared" si="1291"/>
        <v/>
      </c>
      <c r="AD4140" s="162"/>
      <c r="AE4140" s="199" t="str">
        <f t="shared" si="1292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81"/>
        <v>0</v>
      </c>
      <c r="AJ4140" s="200">
        <f t="shared" si="1282"/>
        <v>0</v>
      </c>
      <c r="AK4140" s="201" t="str">
        <f t="shared" si="1293"/>
        <v/>
      </c>
      <c r="AL4140" s="24"/>
      <c r="AM4140" s="24"/>
      <c r="AN4140" s="24"/>
      <c r="AO4140" s="24"/>
      <c r="AP4140" s="165" t="str">
        <f t="shared" si="1294"/>
        <v/>
      </c>
      <c r="AQ4140" s="203" t="str">
        <f t="shared" si="1295"/>
        <v/>
      </c>
      <c r="AR4140" s="206">
        <f t="shared" si="1296"/>
        <v>0</v>
      </c>
      <c r="AS4140" s="22" t="str">
        <f t="shared" si="1297"/>
        <v/>
      </c>
      <c r="AT4140" s="24" t="str">
        <f t="shared" si="1298"/>
        <v/>
      </c>
      <c r="AU4140" s="22" t="s">
        <v>3240</v>
      </c>
    </row>
    <row r="4141" spans="1:47">
      <c r="A4141" s="246" t="str">
        <f t="shared" si="1288"/>
        <v/>
      </c>
      <c r="B4141" s="23"/>
      <c r="C4141" s="23"/>
      <c r="D4141" s="202" t="str">
        <f t="shared" si="1289"/>
        <v/>
      </c>
      <c r="E4141" s="33" t="str">
        <f t="shared" si="1283"/>
        <v/>
      </c>
      <c r="F4141" s="23"/>
      <c r="G4141" s="23"/>
      <c r="H4141" s="29"/>
      <c r="I4141" s="204" t="str">
        <f t="shared" si="1286"/>
        <v/>
      </c>
      <c r="J4141" s="188"/>
      <c r="K4141" s="29"/>
      <c r="L4141" s="24"/>
      <c r="M4141" s="22"/>
      <c r="N4141" s="22"/>
      <c r="O4141" s="22"/>
      <c r="P4141" s="202" t="str">
        <f t="shared" si="1287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284"/>
        <v/>
      </c>
      <c r="Z4141" s="196" t="str">
        <f t="shared" si="1285"/>
        <v/>
      </c>
      <c r="AA4141" s="22"/>
      <c r="AB4141" s="197" t="str">
        <f t="shared" si="1290"/>
        <v/>
      </c>
      <c r="AC4141" s="198" t="str">
        <f t="shared" si="1291"/>
        <v/>
      </c>
      <c r="AD4141" s="162"/>
      <c r="AE4141" s="199" t="str">
        <f t="shared" si="1292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81"/>
        <v>0</v>
      </c>
      <c r="AJ4141" s="200">
        <f t="shared" si="1282"/>
        <v>0</v>
      </c>
      <c r="AK4141" s="201" t="str">
        <f t="shared" si="1293"/>
        <v/>
      </c>
      <c r="AL4141" s="24"/>
      <c r="AM4141" s="24"/>
      <c r="AN4141" s="24"/>
      <c r="AO4141" s="24"/>
      <c r="AP4141" s="165" t="str">
        <f t="shared" si="1294"/>
        <v/>
      </c>
      <c r="AQ4141" s="203" t="str">
        <f t="shared" si="1295"/>
        <v/>
      </c>
      <c r="AR4141" s="206">
        <f t="shared" si="1296"/>
        <v>0</v>
      </c>
      <c r="AS4141" s="22" t="str">
        <f t="shared" si="1297"/>
        <v/>
      </c>
      <c r="AT4141" s="24" t="str">
        <f t="shared" si="1298"/>
        <v/>
      </c>
      <c r="AU4141" s="22" t="s">
        <v>3240</v>
      </c>
    </row>
    <row r="4142" spans="1:47">
      <c r="A4142" s="246" t="str">
        <f t="shared" si="1288"/>
        <v/>
      </c>
      <c r="B4142" s="23"/>
      <c r="C4142" s="23"/>
      <c r="D4142" s="202" t="str">
        <f t="shared" si="1289"/>
        <v/>
      </c>
      <c r="E4142" s="33" t="str">
        <f t="shared" si="1283"/>
        <v/>
      </c>
      <c r="F4142" s="23"/>
      <c r="G4142" s="23"/>
      <c r="H4142" s="29"/>
      <c r="I4142" s="204" t="str">
        <f t="shared" si="1286"/>
        <v/>
      </c>
      <c r="J4142" s="188"/>
      <c r="K4142" s="29"/>
      <c r="L4142" s="24"/>
      <c r="M4142" s="22"/>
      <c r="N4142" s="22"/>
      <c r="O4142" s="22"/>
      <c r="P4142" s="202" t="str">
        <f t="shared" si="1287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284"/>
        <v/>
      </c>
      <c r="Z4142" s="196" t="str">
        <f t="shared" si="1285"/>
        <v/>
      </c>
      <c r="AA4142" s="22"/>
      <c r="AB4142" s="197" t="str">
        <f t="shared" si="1290"/>
        <v/>
      </c>
      <c r="AC4142" s="198" t="str">
        <f t="shared" si="1291"/>
        <v/>
      </c>
      <c r="AD4142" s="162"/>
      <c r="AE4142" s="199" t="str">
        <f t="shared" si="1292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81"/>
        <v>0</v>
      </c>
      <c r="AJ4142" s="200">
        <f t="shared" si="1282"/>
        <v>0</v>
      </c>
      <c r="AK4142" s="201" t="str">
        <f t="shared" si="1293"/>
        <v/>
      </c>
      <c r="AL4142" s="24"/>
      <c r="AM4142" s="24"/>
      <c r="AN4142" s="24"/>
      <c r="AO4142" s="24"/>
      <c r="AP4142" s="165" t="str">
        <f t="shared" si="1294"/>
        <v/>
      </c>
      <c r="AQ4142" s="203" t="str">
        <f t="shared" si="1295"/>
        <v/>
      </c>
      <c r="AR4142" s="206">
        <f t="shared" si="1296"/>
        <v>0</v>
      </c>
      <c r="AS4142" s="22" t="str">
        <f t="shared" si="1297"/>
        <v/>
      </c>
      <c r="AT4142" s="24" t="str">
        <f t="shared" si="1298"/>
        <v/>
      </c>
      <c r="AU4142" s="22" t="s">
        <v>3240</v>
      </c>
    </row>
    <row r="4143" spans="1:47">
      <c r="A4143" s="246" t="str">
        <f t="shared" si="1288"/>
        <v/>
      </c>
      <c r="B4143" s="23"/>
      <c r="C4143" s="23"/>
      <c r="D4143" s="202" t="str">
        <f t="shared" si="1289"/>
        <v/>
      </c>
      <c r="E4143" s="33" t="str">
        <f t="shared" si="1283"/>
        <v/>
      </c>
      <c r="F4143" s="23"/>
      <c r="G4143" s="23"/>
      <c r="H4143" s="29"/>
      <c r="I4143" s="204" t="str">
        <f t="shared" si="1286"/>
        <v/>
      </c>
      <c r="J4143" s="188"/>
      <c r="K4143" s="29"/>
      <c r="L4143" s="24"/>
      <c r="M4143" s="22"/>
      <c r="N4143" s="22"/>
      <c r="O4143" s="22"/>
      <c r="P4143" s="202" t="str">
        <f t="shared" si="1287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284"/>
        <v/>
      </c>
      <c r="Z4143" s="196" t="str">
        <f t="shared" si="1285"/>
        <v/>
      </c>
      <c r="AA4143" s="22"/>
      <c r="AB4143" s="197" t="str">
        <f t="shared" si="1290"/>
        <v/>
      </c>
      <c r="AC4143" s="198" t="str">
        <f t="shared" si="1291"/>
        <v/>
      </c>
      <c r="AD4143" s="162"/>
      <c r="AE4143" s="199" t="str">
        <f t="shared" si="1292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81"/>
        <v>0</v>
      </c>
      <c r="AJ4143" s="200">
        <f t="shared" si="1282"/>
        <v>0</v>
      </c>
      <c r="AK4143" s="201" t="str">
        <f t="shared" si="1293"/>
        <v/>
      </c>
      <c r="AL4143" s="24"/>
      <c r="AM4143" s="24"/>
      <c r="AN4143" s="24"/>
      <c r="AO4143" s="24"/>
      <c r="AP4143" s="165" t="str">
        <f t="shared" si="1294"/>
        <v/>
      </c>
      <c r="AQ4143" s="203" t="str">
        <f t="shared" si="1295"/>
        <v/>
      </c>
      <c r="AR4143" s="206">
        <f t="shared" si="1296"/>
        <v>0</v>
      </c>
      <c r="AS4143" s="22" t="str">
        <f t="shared" si="1297"/>
        <v/>
      </c>
      <c r="AT4143" s="24" t="str">
        <f t="shared" si="1298"/>
        <v/>
      </c>
      <c r="AU4143" s="22" t="s">
        <v>3240</v>
      </c>
    </row>
    <row r="4144" spans="1:47">
      <c r="A4144" s="246" t="str">
        <f t="shared" si="1288"/>
        <v/>
      </c>
      <c r="B4144" s="23"/>
      <c r="C4144" s="23"/>
      <c r="D4144" s="202" t="str">
        <f t="shared" si="1289"/>
        <v/>
      </c>
      <c r="E4144" s="33" t="str">
        <f t="shared" si="1283"/>
        <v/>
      </c>
      <c r="F4144" s="23"/>
      <c r="G4144" s="23"/>
      <c r="H4144" s="29"/>
      <c r="I4144" s="204" t="str">
        <f t="shared" si="1286"/>
        <v/>
      </c>
      <c r="J4144" s="188"/>
      <c r="K4144" s="29"/>
      <c r="L4144" s="24"/>
      <c r="M4144" s="22"/>
      <c r="N4144" s="22"/>
      <c r="O4144" s="22"/>
      <c r="P4144" s="202" t="str">
        <f t="shared" si="1287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284"/>
        <v/>
      </c>
      <c r="Z4144" s="196" t="str">
        <f t="shared" si="1285"/>
        <v/>
      </c>
      <c r="AA4144" s="22"/>
      <c r="AB4144" s="197" t="str">
        <f t="shared" si="1290"/>
        <v/>
      </c>
      <c r="AC4144" s="198" t="str">
        <f t="shared" si="1291"/>
        <v/>
      </c>
      <c r="AD4144" s="162"/>
      <c r="AE4144" s="199" t="str">
        <f t="shared" si="1292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81"/>
        <v>0</v>
      </c>
      <c r="AJ4144" s="200">
        <f t="shared" si="1282"/>
        <v>0</v>
      </c>
      <c r="AK4144" s="201" t="str">
        <f t="shared" si="1293"/>
        <v/>
      </c>
      <c r="AL4144" s="24"/>
      <c r="AM4144" s="24"/>
      <c r="AN4144" s="24"/>
      <c r="AO4144" s="24"/>
      <c r="AP4144" s="165" t="str">
        <f t="shared" si="1294"/>
        <v/>
      </c>
      <c r="AQ4144" s="203" t="str">
        <f t="shared" si="1295"/>
        <v/>
      </c>
      <c r="AR4144" s="206">
        <f t="shared" si="1296"/>
        <v>0</v>
      </c>
      <c r="AS4144" s="22" t="str">
        <f t="shared" si="1297"/>
        <v/>
      </c>
      <c r="AT4144" s="24" t="str">
        <f t="shared" si="1298"/>
        <v/>
      </c>
      <c r="AU4144" s="22" t="s">
        <v>3240</v>
      </c>
    </row>
    <row r="4145" spans="1:47">
      <c r="A4145" s="246" t="str">
        <f t="shared" si="1288"/>
        <v/>
      </c>
      <c r="B4145" s="23"/>
      <c r="C4145" s="23"/>
      <c r="D4145" s="202" t="str">
        <f t="shared" si="1289"/>
        <v/>
      </c>
      <c r="E4145" s="33" t="str">
        <f t="shared" si="1283"/>
        <v/>
      </c>
      <c r="F4145" s="23"/>
      <c r="G4145" s="23"/>
      <c r="H4145" s="29"/>
      <c r="I4145" s="204" t="str">
        <f t="shared" si="1286"/>
        <v/>
      </c>
      <c r="J4145" s="188"/>
      <c r="K4145" s="29"/>
      <c r="L4145" s="24"/>
      <c r="M4145" s="22"/>
      <c r="N4145" s="22"/>
      <c r="O4145" s="22"/>
      <c r="P4145" s="202" t="str">
        <f t="shared" si="1287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284"/>
        <v/>
      </c>
      <c r="Z4145" s="196" t="str">
        <f t="shared" si="1285"/>
        <v/>
      </c>
      <c r="AA4145" s="22"/>
      <c r="AB4145" s="197" t="str">
        <f t="shared" si="1290"/>
        <v/>
      </c>
      <c r="AC4145" s="198" t="str">
        <f t="shared" si="1291"/>
        <v/>
      </c>
      <c r="AD4145" s="162"/>
      <c r="AE4145" s="199" t="str">
        <f t="shared" si="1292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81"/>
        <v>0</v>
      </c>
      <c r="AJ4145" s="200">
        <f t="shared" si="1282"/>
        <v>0</v>
      </c>
      <c r="AK4145" s="201" t="str">
        <f t="shared" si="1293"/>
        <v/>
      </c>
      <c r="AL4145" s="24"/>
      <c r="AM4145" s="24"/>
      <c r="AN4145" s="24"/>
      <c r="AO4145" s="24"/>
      <c r="AP4145" s="165" t="str">
        <f t="shared" si="1294"/>
        <v/>
      </c>
      <c r="AQ4145" s="203" t="str">
        <f t="shared" si="1295"/>
        <v/>
      </c>
      <c r="AR4145" s="206">
        <f t="shared" si="1296"/>
        <v>0</v>
      </c>
      <c r="AS4145" s="22" t="str">
        <f t="shared" si="1297"/>
        <v/>
      </c>
      <c r="AT4145" s="24" t="str">
        <f t="shared" si="1298"/>
        <v/>
      </c>
      <c r="AU4145" s="22" t="s">
        <v>3240</v>
      </c>
    </row>
    <row r="4146" spans="1:47">
      <c r="A4146" s="246" t="str">
        <f t="shared" si="1288"/>
        <v/>
      </c>
      <c r="B4146" s="23"/>
      <c r="C4146" s="23"/>
      <c r="D4146" s="202" t="str">
        <f t="shared" si="1289"/>
        <v/>
      </c>
      <c r="E4146" s="33" t="str">
        <f t="shared" si="1283"/>
        <v/>
      </c>
      <c r="F4146" s="23"/>
      <c r="G4146" s="23"/>
      <c r="H4146" s="29"/>
      <c r="I4146" s="204" t="str">
        <f t="shared" si="1286"/>
        <v/>
      </c>
      <c r="J4146" s="188"/>
      <c r="K4146" s="29"/>
      <c r="L4146" s="24"/>
      <c r="M4146" s="22"/>
      <c r="N4146" s="22"/>
      <c r="O4146" s="22"/>
      <c r="P4146" s="202" t="str">
        <f t="shared" si="1287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284"/>
        <v/>
      </c>
      <c r="Z4146" s="196" t="str">
        <f t="shared" si="1285"/>
        <v/>
      </c>
      <c r="AA4146" s="22"/>
      <c r="AB4146" s="197" t="str">
        <f t="shared" si="1290"/>
        <v/>
      </c>
      <c r="AC4146" s="198" t="str">
        <f t="shared" si="1291"/>
        <v/>
      </c>
      <c r="AD4146" s="162"/>
      <c r="AE4146" s="199" t="str">
        <f t="shared" si="1292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81"/>
        <v>0</v>
      </c>
      <c r="AJ4146" s="200">
        <f t="shared" si="1282"/>
        <v>0</v>
      </c>
      <c r="AK4146" s="201" t="str">
        <f t="shared" si="1293"/>
        <v/>
      </c>
      <c r="AL4146" s="24"/>
      <c r="AM4146" s="24"/>
      <c r="AN4146" s="24"/>
      <c r="AO4146" s="24"/>
      <c r="AP4146" s="165" t="str">
        <f t="shared" si="1294"/>
        <v/>
      </c>
      <c r="AQ4146" s="203" t="str">
        <f t="shared" si="1295"/>
        <v/>
      </c>
      <c r="AR4146" s="206">
        <f t="shared" si="1296"/>
        <v>0</v>
      </c>
      <c r="AS4146" s="22" t="str">
        <f t="shared" si="1297"/>
        <v/>
      </c>
      <c r="AT4146" s="24" t="str">
        <f t="shared" si="1298"/>
        <v/>
      </c>
      <c r="AU4146" s="22" t="s">
        <v>3240</v>
      </c>
    </row>
    <row r="4147" spans="1:47">
      <c r="A4147" s="246" t="str">
        <f t="shared" si="1288"/>
        <v/>
      </c>
      <c r="B4147" s="23"/>
      <c r="C4147" s="23"/>
      <c r="D4147" s="202" t="str">
        <f t="shared" si="1289"/>
        <v/>
      </c>
      <c r="E4147" s="33" t="str">
        <f t="shared" si="1283"/>
        <v/>
      </c>
      <c r="F4147" s="23"/>
      <c r="G4147" s="23"/>
      <c r="H4147" s="29"/>
      <c r="I4147" s="204" t="str">
        <f t="shared" si="1286"/>
        <v/>
      </c>
      <c r="J4147" s="188"/>
      <c r="K4147" s="29"/>
      <c r="L4147" s="24"/>
      <c r="M4147" s="22"/>
      <c r="N4147" s="22"/>
      <c r="O4147" s="22"/>
      <c r="P4147" s="202" t="str">
        <f t="shared" si="1287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284"/>
        <v/>
      </c>
      <c r="Z4147" s="196" t="str">
        <f t="shared" si="1285"/>
        <v/>
      </c>
      <c r="AA4147" s="22"/>
      <c r="AB4147" s="197" t="str">
        <f t="shared" si="1290"/>
        <v/>
      </c>
      <c r="AC4147" s="198" t="str">
        <f t="shared" si="1291"/>
        <v/>
      </c>
      <c r="AD4147" s="162"/>
      <c r="AE4147" s="199" t="str">
        <f t="shared" si="1292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81"/>
        <v>0</v>
      </c>
      <c r="AJ4147" s="200">
        <f t="shared" si="1282"/>
        <v>0</v>
      </c>
      <c r="AK4147" s="201" t="str">
        <f t="shared" si="1293"/>
        <v/>
      </c>
      <c r="AL4147" s="24"/>
      <c r="AM4147" s="24"/>
      <c r="AN4147" s="24"/>
      <c r="AO4147" s="24"/>
      <c r="AP4147" s="165" t="str">
        <f t="shared" si="1294"/>
        <v/>
      </c>
      <c r="AQ4147" s="203" t="str">
        <f t="shared" si="1295"/>
        <v/>
      </c>
      <c r="AR4147" s="206">
        <f t="shared" si="1296"/>
        <v>0</v>
      </c>
      <c r="AS4147" s="22" t="str">
        <f t="shared" si="1297"/>
        <v/>
      </c>
      <c r="AT4147" s="24" t="str">
        <f t="shared" si="1298"/>
        <v/>
      </c>
      <c r="AU4147" s="22" t="s">
        <v>3240</v>
      </c>
    </row>
    <row r="4148" spans="1:47">
      <c r="A4148" s="246" t="str">
        <f t="shared" si="1288"/>
        <v/>
      </c>
      <c r="B4148" s="23"/>
      <c r="C4148" s="23"/>
      <c r="D4148" s="202" t="str">
        <f t="shared" si="1289"/>
        <v/>
      </c>
      <c r="E4148" s="33" t="str">
        <f t="shared" si="1283"/>
        <v/>
      </c>
      <c r="F4148" s="23"/>
      <c r="G4148" s="23"/>
      <c r="H4148" s="29"/>
      <c r="I4148" s="204" t="str">
        <f t="shared" si="1286"/>
        <v/>
      </c>
      <c r="J4148" s="188"/>
      <c r="K4148" s="29"/>
      <c r="L4148" s="24"/>
      <c r="M4148" s="22"/>
      <c r="N4148" s="22"/>
      <c r="O4148" s="22"/>
      <c r="P4148" s="202" t="str">
        <f t="shared" si="1287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284"/>
        <v/>
      </c>
      <c r="Z4148" s="196" t="str">
        <f t="shared" si="1285"/>
        <v/>
      </c>
      <c r="AA4148" s="22"/>
      <c r="AB4148" s="197" t="str">
        <f t="shared" si="1290"/>
        <v/>
      </c>
      <c r="AC4148" s="198" t="str">
        <f t="shared" si="1291"/>
        <v/>
      </c>
      <c r="AD4148" s="162"/>
      <c r="AE4148" s="199" t="str">
        <f t="shared" si="1292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81"/>
        <v>0</v>
      </c>
      <c r="AJ4148" s="200">
        <f t="shared" si="1282"/>
        <v>0</v>
      </c>
      <c r="AK4148" s="201" t="str">
        <f t="shared" si="1293"/>
        <v/>
      </c>
      <c r="AL4148" s="24"/>
      <c r="AM4148" s="24"/>
      <c r="AN4148" s="24"/>
      <c r="AO4148" s="24"/>
      <c r="AP4148" s="165" t="str">
        <f t="shared" si="1294"/>
        <v/>
      </c>
      <c r="AQ4148" s="203" t="str">
        <f t="shared" si="1295"/>
        <v/>
      </c>
      <c r="AR4148" s="206">
        <f t="shared" si="1296"/>
        <v>0</v>
      </c>
      <c r="AS4148" s="22" t="str">
        <f t="shared" si="1297"/>
        <v/>
      </c>
      <c r="AT4148" s="24" t="str">
        <f t="shared" si="1298"/>
        <v/>
      </c>
      <c r="AU4148" s="22" t="s">
        <v>3240</v>
      </c>
    </row>
    <row r="4149" spans="1:47">
      <c r="A4149" s="246" t="str">
        <f t="shared" si="1288"/>
        <v/>
      </c>
      <c r="B4149" s="23"/>
      <c r="C4149" s="23"/>
      <c r="D4149" s="202" t="str">
        <f t="shared" si="1289"/>
        <v/>
      </c>
      <c r="E4149" s="33" t="str">
        <f t="shared" si="1283"/>
        <v/>
      </c>
      <c r="F4149" s="23"/>
      <c r="G4149" s="23"/>
      <c r="H4149" s="29"/>
      <c r="I4149" s="204" t="str">
        <f t="shared" si="1286"/>
        <v/>
      </c>
      <c r="J4149" s="188"/>
      <c r="K4149" s="29"/>
      <c r="L4149" s="24"/>
      <c r="M4149" s="22"/>
      <c r="N4149" s="22"/>
      <c r="O4149" s="22"/>
      <c r="P4149" s="202" t="str">
        <f t="shared" si="1287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284"/>
        <v/>
      </c>
      <c r="Z4149" s="196" t="str">
        <f t="shared" si="1285"/>
        <v/>
      </c>
      <c r="AA4149" s="22"/>
      <c r="AB4149" s="197" t="str">
        <f t="shared" si="1290"/>
        <v/>
      </c>
      <c r="AC4149" s="198" t="str">
        <f t="shared" si="1291"/>
        <v/>
      </c>
      <c r="AD4149" s="162"/>
      <c r="AE4149" s="199" t="str">
        <f t="shared" si="1292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81"/>
        <v>0</v>
      </c>
      <c r="AJ4149" s="200">
        <f t="shared" si="1282"/>
        <v>0</v>
      </c>
      <c r="AK4149" s="201" t="str">
        <f t="shared" si="1293"/>
        <v/>
      </c>
      <c r="AL4149" s="24"/>
      <c r="AM4149" s="24"/>
      <c r="AN4149" s="24"/>
      <c r="AO4149" s="24"/>
      <c r="AP4149" s="165" t="str">
        <f t="shared" si="1294"/>
        <v/>
      </c>
      <c r="AQ4149" s="203" t="str">
        <f t="shared" si="1295"/>
        <v/>
      </c>
      <c r="AR4149" s="206">
        <f t="shared" si="1296"/>
        <v>0</v>
      </c>
      <c r="AS4149" s="22" t="str">
        <f t="shared" si="1297"/>
        <v/>
      </c>
      <c r="AT4149" s="24" t="str">
        <f t="shared" si="1298"/>
        <v/>
      </c>
      <c r="AU4149" s="22" t="s">
        <v>3240</v>
      </c>
    </row>
    <row r="4150" spans="1:47">
      <c r="A4150" s="246" t="str">
        <f t="shared" si="1288"/>
        <v/>
      </c>
      <c r="B4150" s="23"/>
      <c r="C4150" s="23"/>
      <c r="D4150" s="202" t="str">
        <f t="shared" si="1289"/>
        <v/>
      </c>
      <c r="E4150" s="33" t="str">
        <f t="shared" si="1283"/>
        <v/>
      </c>
      <c r="F4150" s="23"/>
      <c r="G4150" s="23"/>
      <c r="H4150" s="29"/>
      <c r="I4150" s="204" t="str">
        <f t="shared" si="1286"/>
        <v/>
      </c>
      <c r="J4150" s="188"/>
      <c r="K4150" s="29"/>
      <c r="L4150" s="24"/>
      <c r="M4150" s="22"/>
      <c r="N4150" s="22"/>
      <c r="O4150" s="22"/>
      <c r="P4150" s="202" t="str">
        <f t="shared" si="1287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284"/>
        <v/>
      </c>
      <c r="Z4150" s="196" t="str">
        <f t="shared" si="1285"/>
        <v/>
      </c>
      <c r="AA4150" s="22"/>
      <c r="AB4150" s="197" t="str">
        <f t="shared" si="1290"/>
        <v/>
      </c>
      <c r="AC4150" s="198" t="str">
        <f t="shared" si="1291"/>
        <v/>
      </c>
      <c r="AD4150" s="162"/>
      <c r="AE4150" s="199" t="str">
        <f t="shared" si="1292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81"/>
        <v>0</v>
      </c>
      <c r="AJ4150" s="200">
        <f t="shared" si="1282"/>
        <v>0</v>
      </c>
      <c r="AK4150" s="201" t="str">
        <f t="shared" si="1293"/>
        <v/>
      </c>
      <c r="AL4150" s="24"/>
      <c r="AM4150" s="24"/>
      <c r="AN4150" s="24"/>
      <c r="AO4150" s="24"/>
      <c r="AP4150" s="165" t="str">
        <f t="shared" si="1294"/>
        <v/>
      </c>
      <c r="AQ4150" s="203" t="str">
        <f t="shared" si="1295"/>
        <v/>
      </c>
      <c r="AR4150" s="206">
        <f t="shared" si="1296"/>
        <v>0</v>
      </c>
      <c r="AS4150" s="22" t="str">
        <f t="shared" si="1297"/>
        <v/>
      </c>
      <c r="AT4150" s="24" t="str">
        <f t="shared" si="1298"/>
        <v/>
      </c>
      <c r="AU4150" s="22" t="s">
        <v>3240</v>
      </c>
    </row>
    <row r="4151" spans="1:47">
      <c r="A4151" s="246" t="str">
        <f t="shared" si="1288"/>
        <v/>
      </c>
      <c r="B4151" s="23"/>
      <c r="C4151" s="23"/>
      <c r="D4151" s="202" t="str">
        <f t="shared" si="1289"/>
        <v/>
      </c>
      <c r="E4151" s="33" t="str">
        <f t="shared" si="1283"/>
        <v/>
      </c>
      <c r="F4151" s="23"/>
      <c r="G4151" s="23"/>
      <c r="H4151" s="29"/>
      <c r="I4151" s="204" t="str">
        <f t="shared" si="1286"/>
        <v/>
      </c>
      <c r="J4151" s="188"/>
      <c r="K4151" s="29"/>
      <c r="L4151" s="24"/>
      <c r="M4151" s="22"/>
      <c r="N4151" s="22"/>
      <c r="O4151" s="22"/>
      <c r="P4151" s="202" t="str">
        <f t="shared" si="1287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284"/>
        <v/>
      </c>
      <c r="Z4151" s="196" t="str">
        <f t="shared" si="1285"/>
        <v/>
      </c>
      <c r="AA4151" s="22"/>
      <c r="AB4151" s="197" t="str">
        <f t="shared" si="1290"/>
        <v/>
      </c>
      <c r="AC4151" s="198" t="str">
        <f t="shared" si="1291"/>
        <v/>
      </c>
      <c r="AD4151" s="162"/>
      <c r="AE4151" s="199" t="str">
        <f t="shared" si="1292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81"/>
        <v>0</v>
      </c>
      <c r="AJ4151" s="200">
        <f t="shared" si="1282"/>
        <v>0</v>
      </c>
      <c r="AK4151" s="201" t="str">
        <f t="shared" si="1293"/>
        <v/>
      </c>
      <c r="AL4151" s="24"/>
      <c r="AM4151" s="24"/>
      <c r="AN4151" s="24"/>
      <c r="AO4151" s="24"/>
      <c r="AP4151" s="165" t="str">
        <f t="shared" si="1294"/>
        <v/>
      </c>
      <c r="AQ4151" s="203" t="str">
        <f t="shared" si="1295"/>
        <v/>
      </c>
      <c r="AR4151" s="206">
        <f t="shared" si="1296"/>
        <v>0</v>
      </c>
      <c r="AS4151" s="22" t="str">
        <f t="shared" si="1297"/>
        <v/>
      </c>
      <c r="AT4151" s="24" t="str">
        <f t="shared" si="1298"/>
        <v/>
      </c>
      <c r="AU4151" s="22" t="s">
        <v>3240</v>
      </c>
    </row>
    <row r="4152" spans="1:47">
      <c r="A4152" s="246" t="str">
        <f t="shared" si="1288"/>
        <v/>
      </c>
      <c r="B4152" s="23"/>
      <c r="C4152" s="23"/>
      <c r="D4152" s="202" t="str">
        <f t="shared" si="1289"/>
        <v/>
      </c>
      <c r="E4152" s="33" t="str">
        <f t="shared" si="1283"/>
        <v/>
      </c>
      <c r="F4152" s="23"/>
      <c r="G4152" s="23"/>
      <c r="H4152" s="29"/>
      <c r="I4152" s="204" t="str">
        <f t="shared" si="1286"/>
        <v/>
      </c>
      <c r="J4152" s="188"/>
      <c r="K4152" s="29"/>
      <c r="L4152" s="24"/>
      <c r="M4152" s="22"/>
      <c r="N4152" s="22"/>
      <c r="O4152" s="22"/>
      <c r="P4152" s="202" t="str">
        <f t="shared" si="1287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284"/>
        <v/>
      </c>
      <c r="Z4152" s="196" t="str">
        <f t="shared" si="1285"/>
        <v/>
      </c>
      <c r="AA4152" s="22"/>
      <c r="AB4152" s="197" t="str">
        <f t="shared" si="1290"/>
        <v/>
      </c>
      <c r="AC4152" s="198" t="str">
        <f t="shared" si="1291"/>
        <v/>
      </c>
      <c r="AD4152" s="162"/>
      <c r="AE4152" s="199" t="str">
        <f t="shared" si="1292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81"/>
        <v>0</v>
      </c>
      <c r="AJ4152" s="200">
        <f t="shared" si="1282"/>
        <v>0</v>
      </c>
      <c r="AK4152" s="201" t="str">
        <f t="shared" si="1293"/>
        <v/>
      </c>
      <c r="AL4152" s="24"/>
      <c r="AM4152" s="24"/>
      <c r="AN4152" s="24"/>
      <c r="AO4152" s="24"/>
      <c r="AP4152" s="165" t="str">
        <f t="shared" si="1294"/>
        <v/>
      </c>
      <c r="AQ4152" s="203" t="str">
        <f t="shared" si="1295"/>
        <v/>
      </c>
      <c r="AR4152" s="206">
        <f t="shared" si="1296"/>
        <v>0</v>
      </c>
      <c r="AS4152" s="22" t="str">
        <f t="shared" si="1297"/>
        <v/>
      </c>
      <c r="AT4152" s="24" t="str">
        <f t="shared" si="1298"/>
        <v/>
      </c>
      <c r="AU4152" s="22" t="s">
        <v>3240</v>
      </c>
    </row>
    <row r="4153" spans="1:47">
      <c r="A4153" s="246" t="str">
        <f t="shared" si="1288"/>
        <v/>
      </c>
      <c r="B4153" s="23"/>
      <c r="C4153" s="23"/>
      <c r="D4153" s="202" t="str">
        <f t="shared" si="1289"/>
        <v/>
      </c>
      <c r="E4153" s="33" t="str">
        <f t="shared" si="1283"/>
        <v/>
      </c>
      <c r="F4153" s="23"/>
      <c r="G4153" s="23"/>
      <c r="H4153" s="29"/>
      <c r="I4153" s="204" t="str">
        <f t="shared" si="1286"/>
        <v/>
      </c>
      <c r="J4153" s="188"/>
      <c r="K4153" s="29"/>
      <c r="L4153" s="24"/>
      <c r="M4153" s="22"/>
      <c r="N4153" s="22"/>
      <c r="O4153" s="22"/>
      <c r="P4153" s="202" t="str">
        <f t="shared" si="1287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284"/>
        <v/>
      </c>
      <c r="Z4153" s="196" t="str">
        <f t="shared" si="1285"/>
        <v/>
      </c>
      <c r="AA4153" s="22"/>
      <c r="AB4153" s="197" t="str">
        <f t="shared" si="1290"/>
        <v/>
      </c>
      <c r="AC4153" s="198" t="str">
        <f t="shared" si="1291"/>
        <v/>
      </c>
      <c r="AD4153" s="162"/>
      <c r="AE4153" s="199" t="str">
        <f t="shared" si="1292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81"/>
        <v>0</v>
      </c>
      <c r="AJ4153" s="200">
        <f t="shared" si="1282"/>
        <v>0</v>
      </c>
      <c r="AK4153" s="201" t="str">
        <f t="shared" si="1293"/>
        <v/>
      </c>
      <c r="AL4153" s="24"/>
      <c r="AM4153" s="24"/>
      <c r="AN4153" s="24"/>
      <c r="AO4153" s="24"/>
      <c r="AP4153" s="165" t="str">
        <f t="shared" si="1294"/>
        <v/>
      </c>
      <c r="AQ4153" s="203" t="str">
        <f t="shared" si="1295"/>
        <v/>
      </c>
      <c r="AR4153" s="206">
        <f t="shared" si="1296"/>
        <v>0</v>
      </c>
      <c r="AS4153" s="22" t="str">
        <f t="shared" si="1297"/>
        <v/>
      </c>
      <c r="AT4153" s="24" t="str">
        <f t="shared" si="1298"/>
        <v/>
      </c>
      <c r="AU4153" s="22" t="s">
        <v>3240</v>
      </c>
    </row>
    <row r="4154" spans="1:47">
      <c r="A4154" s="246" t="str">
        <f t="shared" si="1288"/>
        <v/>
      </c>
      <c r="B4154" s="23"/>
      <c r="C4154" s="23"/>
      <c r="D4154" s="202" t="str">
        <f t="shared" si="1289"/>
        <v/>
      </c>
      <c r="E4154" s="33" t="str">
        <f t="shared" si="1283"/>
        <v/>
      </c>
      <c r="F4154" s="23"/>
      <c r="G4154" s="23"/>
      <c r="H4154" s="29"/>
      <c r="I4154" s="204" t="str">
        <f t="shared" si="1286"/>
        <v/>
      </c>
      <c r="J4154" s="188"/>
      <c r="K4154" s="29"/>
      <c r="L4154" s="24"/>
      <c r="M4154" s="22"/>
      <c r="N4154" s="22"/>
      <c r="O4154" s="22"/>
      <c r="P4154" s="202" t="str">
        <f t="shared" si="1287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284"/>
        <v/>
      </c>
      <c r="Z4154" s="196" t="str">
        <f t="shared" si="1285"/>
        <v/>
      </c>
      <c r="AA4154" s="22"/>
      <c r="AB4154" s="197" t="str">
        <f t="shared" si="1290"/>
        <v/>
      </c>
      <c r="AC4154" s="198" t="str">
        <f t="shared" si="1291"/>
        <v/>
      </c>
      <c r="AD4154" s="162"/>
      <c r="AE4154" s="199" t="str">
        <f t="shared" si="1292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81"/>
        <v>0</v>
      </c>
      <c r="AJ4154" s="200">
        <f t="shared" si="1282"/>
        <v>0</v>
      </c>
      <c r="AK4154" s="201" t="str">
        <f t="shared" si="1293"/>
        <v/>
      </c>
      <c r="AL4154" s="24"/>
      <c r="AM4154" s="24"/>
      <c r="AN4154" s="24"/>
      <c r="AO4154" s="24"/>
      <c r="AP4154" s="165" t="str">
        <f t="shared" si="1294"/>
        <v/>
      </c>
      <c r="AQ4154" s="203" t="str">
        <f t="shared" si="1295"/>
        <v/>
      </c>
      <c r="AR4154" s="206">
        <f t="shared" si="1296"/>
        <v>0</v>
      </c>
      <c r="AS4154" s="22" t="str">
        <f t="shared" si="1297"/>
        <v/>
      </c>
      <c r="AT4154" s="24" t="str">
        <f t="shared" si="1298"/>
        <v/>
      </c>
      <c r="AU4154" s="22" t="s">
        <v>3240</v>
      </c>
    </row>
    <row r="4155" spans="1:47">
      <c r="A4155" s="246" t="str">
        <f t="shared" si="1288"/>
        <v/>
      </c>
      <c r="B4155" s="23"/>
      <c r="C4155" s="23"/>
      <c r="D4155" s="202" t="str">
        <f t="shared" si="1289"/>
        <v/>
      </c>
      <c r="E4155" s="33" t="str">
        <f t="shared" si="1283"/>
        <v/>
      </c>
      <c r="F4155" s="23"/>
      <c r="G4155" s="23"/>
      <c r="H4155" s="29"/>
      <c r="I4155" s="204" t="str">
        <f t="shared" si="1286"/>
        <v/>
      </c>
      <c r="J4155" s="188"/>
      <c r="K4155" s="29"/>
      <c r="L4155" s="24"/>
      <c r="M4155" s="22"/>
      <c r="N4155" s="22"/>
      <c r="O4155" s="22"/>
      <c r="P4155" s="202" t="str">
        <f t="shared" si="1287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284"/>
        <v/>
      </c>
      <c r="Z4155" s="196" t="str">
        <f t="shared" si="1285"/>
        <v/>
      </c>
      <c r="AA4155" s="22"/>
      <c r="AB4155" s="197" t="str">
        <f t="shared" si="1290"/>
        <v/>
      </c>
      <c r="AC4155" s="198" t="str">
        <f t="shared" si="1291"/>
        <v/>
      </c>
      <c r="AD4155" s="162"/>
      <c r="AE4155" s="199" t="str">
        <f t="shared" si="1292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81"/>
        <v>0</v>
      </c>
      <c r="AJ4155" s="200">
        <f t="shared" si="1282"/>
        <v>0</v>
      </c>
      <c r="AK4155" s="201" t="str">
        <f t="shared" si="1293"/>
        <v/>
      </c>
      <c r="AL4155" s="24"/>
      <c r="AM4155" s="24"/>
      <c r="AN4155" s="24"/>
      <c r="AO4155" s="24"/>
      <c r="AP4155" s="165" t="str">
        <f t="shared" si="1294"/>
        <v/>
      </c>
      <c r="AQ4155" s="203" t="str">
        <f t="shared" si="1295"/>
        <v/>
      </c>
      <c r="AR4155" s="206">
        <f t="shared" si="1296"/>
        <v>0</v>
      </c>
      <c r="AS4155" s="22" t="str">
        <f t="shared" si="1297"/>
        <v/>
      </c>
      <c r="AT4155" s="24" t="str">
        <f t="shared" si="1298"/>
        <v/>
      </c>
      <c r="AU4155" s="22" t="s">
        <v>3240</v>
      </c>
    </row>
    <row r="4156" spans="1:47">
      <c r="A4156" s="246" t="str">
        <f t="shared" si="1288"/>
        <v/>
      </c>
      <c r="B4156" s="23"/>
      <c r="C4156" s="23"/>
      <c r="D4156" s="202" t="str">
        <f t="shared" si="1289"/>
        <v/>
      </c>
      <c r="E4156" s="33" t="str">
        <f t="shared" si="1283"/>
        <v/>
      </c>
      <c r="F4156" s="23"/>
      <c r="G4156" s="23"/>
      <c r="H4156" s="29"/>
      <c r="I4156" s="204" t="str">
        <f t="shared" si="1286"/>
        <v/>
      </c>
      <c r="J4156" s="188"/>
      <c r="K4156" s="29"/>
      <c r="L4156" s="24"/>
      <c r="M4156" s="22"/>
      <c r="N4156" s="22"/>
      <c r="O4156" s="22"/>
      <c r="P4156" s="202" t="str">
        <f t="shared" si="1287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284"/>
        <v/>
      </c>
      <c r="Z4156" s="196" t="str">
        <f t="shared" si="1285"/>
        <v/>
      </c>
      <c r="AA4156" s="22"/>
      <c r="AB4156" s="197" t="str">
        <f t="shared" si="1290"/>
        <v/>
      </c>
      <c r="AC4156" s="198" t="str">
        <f t="shared" si="1291"/>
        <v/>
      </c>
      <c r="AD4156" s="162"/>
      <c r="AE4156" s="199" t="str">
        <f t="shared" si="1292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81"/>
        <v>0</v>
      </c>
      <c r="AJ4156" s="200">
        <f t="shared" si="1282"/>
        <v>0</v>
      </c>
      <c r="AK4156" s="201" t="str">
        <f t="shared" si="1293"/>
        <v/>
      </c>
      <c r="AL4156" s="24"/>
      <c r="AM4156" s="24"/>
      <c r="AN4156" s="24"/>
      <c r="AO4156" s="24"/>
      <c r="AP4156" s="165" t="str">
        <f t="shared" si="1294"/>
        <v/>
      </c>
      <c r="AQ4156" s="203" t="str">
        <f t="shared" si="1295"/>
        <v/>
      </c>
      <c r="AR4156" s="206">
        <f t="shared" si="1296"/>
        <v>0</v>
      </c>
      <c r="AS4156" s="22" t="str">
        <f t="shared" si="1297"/>
        <v/>
      </c>
      <c r="AT4156" s="24" t="str">
        <f t="shared" si="1298"/>
        <v/>
      </c>
      <c r="AU4156" s="22" t="s">
        <v>3240</v>
      </c>
    </row>
    <row r="4157" spans="1:47">
      <c r="A4157" s="246" t="str">
        <f t="shared" si="1288"/>
        <v/>
      </c>
      <c r="B4157" s="23"/>
      <c r="C4157" s="23"/>
      <c r="D4157" s="202" t="str">
        <f t="shared" si="1289"/>
        <v/>
      </c>
      <c r="E4157" s="33" t="str">
        <f t="shared" si="1283"/>
        <v/>
      </c>
      <c r="F4157" s="23"/>
      <c r="G4157" s="23"/>
      <c r="H4157" s="29"/>
      <c r="I4157" s="204" t="str">
        <f t="shared" si="1286"/>
        <v/>
      </c>
      <c r="J4157" s="188"/>
      <c r="K4157" s="29"/>
      <c r="L4157" s="24"/>
      <c r="M4157" s="22"/>
      <c r="N4157" s="22"/>
      <c r="O4157" s="22"/>
      <c r="P4157" s="202" t="str">
        <f t="shared" si="1287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284"/>
        <v/>
      </c>
      <c r="Z4157" s="196" t="str">
        <f t="shared" si="1285"/>
        <v/>
      </c>
      <c r="AA4157" s="22"/>
      <c r="AB4157" s="197" t="str">
        <f t="shared" si="1290"/>
        <v/>
      </c>
      <c r="AC4157" s="198" t="str">
        <f t="shared" si="1291"/>
        <v/>
      </c>
      <c r="AD4157" s="162"/>
      <c r="AE4157" s="199" t="str">
        <f t="shared" si="1292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81"/>
        <v>0</v>
      </c>
      <c r="AJ4157" s="200">
        <f t="shared" si="1282"/>
        <v>0</v>
      </c>
      <c r="AK4157" s="201" t="str">
        <f t="shared" si="1293"/>
        <v/>
      </c>
      <c r="AL4157" s="24"/>
      <c r="AM4157" s="24"/>
      <c r="AN4157" s="24"/>
      <c r="AO4157" s="24"/>
      <c r="AP4157" s="165" t="str">
        <f t="shared" si="1294"/>
        <v/>
      </c>
      <c r="AQ4157" s="203" t="str">
        <f t="shared" si="1295"/>
        <v/>
      </c>
      <c r="AR4157" s="206">
        <f t="shared" si="1296"/>
        <v>0</v>
      </c>
      <c r="AS4157" s="22" t="str">
        <f t="shared" si="1297"/>
        <v/>
      </c>
      <c r="AT4157" s="24" t="str">
        <f t="shared" si="1298"/>
        <v/>
      </c>
      <c r="AU4157" s="22" t="s">
        <v>3240</v>
      </c>
    </row>
    <row r="4158" spans="1:47">
      <c r="A4158" s="246" t="str">
        <f t="shared" si="1288"/>
        <v/>
      </c>
      <c r="B4158" s="23"/>
      <c r="C4158" s="23"/>
      <c r="D4158" s="202" t="str">
        <f t="shared" si="1289"/>
        <v/>
      </c>
      <c r="E4158" s="33" t="str">
        <f t="shared" si="1283"/>
        <v/>
      </c>
      <c r="F4158" s="23"/>
      <c r="G4158" s="23"/>
      <c r="H4158" s="29"/>
      <c r="I4158" s="204" t="str">
        <f t="shared" si="1286"/>
        <v/>
      </c>
      <c r="J4158" s="188"/>
      <c r="K4158" s="29"/>
      <c r="L4158" s="24"/>
      <c r="M4158" s="22"/>
      <c r="N4158" s="22"/>
      <c r="O4158" s="22"/>
      <c r="P4158" s="202" t="str">
        <f t="shared" si="1287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284"/>
        <v/>
      </c>
      <c r="Z4158" s="196" t="str">
        <f t="shared" si="1285"/>
        <v/>
      </c>
      <c r="AA4158" s="22"/>
      <c r="AB4158" s="197" t="str">
        <f t="shared" si="1290"/>
        <v/>
      </c>
      <c r="AC4158" s="198" t="str">
        <f t="shared" si="1291"/>
        <v/>
      </c>
      <c r="AD4158" s="162"/>
      <c r="AE4158" s="199" t="str">
        <f t="shared" si="1292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81"/>
        <v>0</v>
      </c>
      <c r="AJ4158" s="200">
        <f t="shared" si="1282"/>
        <v>0</v>
      </c>
      <c r="AK4158" s="201" t="str">
        <f t="shared" si="1293"/>
        <v/>
      </c>
      <c r="AL4158" s="24"/>
      <c r="AM4158" s="24"/>
      <c r="AN4158" s="24"/>
      <c r="AO4158" s="24"/>
      <c r="AP4158" s="165" t="str">
        <f t="shared" si="1294"/>
        <v/>
      </c>
      <c r="AQ4158" s="203" t="str">
        <f t="shared" si="1295"/>
        <v/>
      </c>
      <c r="AR4158" s="206">
        <f t="shared" si="1296"/>
        <v>0</v>
      </c>
      <c r="AS4158" s="22" t="str">
        <f t="shared" si="1297"/>
        <v/>
      </c>
      <c r="AT4158" s="24" t="str">
        <f t="shared" si="1298"/>
        <v/>
      </c>
      <c r="AU4158" s="22" t="s">
        <v>3240</v>
      </c>
    </row>
    <row r="4159" spans="1:47">
      <c r="A4159" s="246" t="str">
        <f t="shared" si="1288"/>
        <v/>
      </c>
      <c r="B4159" s="23"/>
      <c r="C4159" s="23"/>
      <c r="D4159" s="202" t="str">
        <f t="shared" si="1289"/>
        <v/>
      </c>
      <c r="E4159" s="33" t="str">
        <f t="shared" si="1283"/>
        <v/>
      </c>
      <c r="F4159" s="23"/>
      <c r="G4159" s="23"/>
      <c r="H4159" s="29"/>
      <c r="I4159" s="204" t="str">
        <f t="shared" si="1286"/>
        <v/>
      </c>
      <c r="J4159" s="188"/>
      <c r="K4159" s="29"/>
      <c r="L4159" s="24"/>
      <c r="M4159" s="22"/>
      <c r="N4159" s="22"/>
      <c r="O4159" s="22"/>
      <c r="P4159" s="202" t="str">
        <f t="shared" si="1287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284"/>
        <v/>
      </c>
      <c r="Z4159" s="196" t="str">
        <f t="shared" si="1285"/>
        <v/>
      </c>
      <c r="AA4159" s="22"/>
      <c r="AB4159" s="197" t="str">
        <f t="shared" si="1290"/>
        <v/>
      </c>
      <c r="AC4159" s="198" t="str">
        <f t="shared" si="1291"/>
        <v/>
      </c>
      <c r="AD4159" s="162"/>
      <c r="AE4159" s="199" t="str">
        <f t="shared" si="1292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81"/>
        <v>0</v>
      </c>
      <c r="AJ4159" s="200">
        <f t="shared" si="1282"/>
        <v>0</v>
      </c>
      <c r="AK4159" s="201" t="str">
        <f t="shared" si="1293"/>
        <v/>
      </c>
      <c r="AL4159" s="24"/>
      <c r="AM4159" s="24"/>
      <c r="AN4159" s="24"/>
      <c r="AO4159" s="24"/>
      <c r="AP4159" s="165" t="str">
        <f t="shared" si="1294"/>
        <v/>
      </c>
      <c r="AQ4159" s="203" t="str">
        <f t="shared" si="1295"/>
        <v/>
      </c>
      <c r="AR4159" s="206">
        <f t="shared" si="1296"/>
        <v>0</v>
      </c>
      <c r="AS4159" s="22" t="str">
        <f t="shared" si="1297"/>
        <v/>
      </c>
      <c r="AT4159" s="24" t="str">
        <f t="shared" si="1298"/>
        <v/>
      </c>
      <c r="AU4159" s="22" t="s">
        <v>3240</v>
      </c>
    </row>
    <row r="4160" spans="1:47">
      <c r="A4160" s="246" t="str">
        <f t="shared" si="1288"/>
        <v/>
      </c>
      <c r="B4160" s="23"/>
      <c r="C4160" s="23"/>
      <c r="D4160" s="202" t="str">
        <f t="shared" si="1289"/>
        <v/>
      </c>
      <c r="E4160" s="33" t="str">
        <f t="shared" si="1283"/>
        <v/>
      </c>
      <c r="F4160" s="23"/>
      <c r="G4160" s="23"/>
      <c r="H4160" s="29"/>
      <c r="I4160" s="204" t="str">
        <f t="shared" si="1286"/>
        <v/>
      </c>
      <c r="J4160" s="188"/>
      <c r="K4160" s="29"/>
      <c r="L4160" s="24"/>
      <c r="M4160" s="22"/>
      <c r="N4160" s="22"/>
      <c r="O4160" s="22"/>
      <c r="P4160" s="202" t="str">
        <f t="shared" si="1287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284"/>
        <v/>
      </c>
      <c r="Z4160" s="196" t="str">
        <f t="shared" si="1285"/>
        <v/>
      </c>
      <c r="AA4160" s="22"/>
      <c r="AB4160" s="197" t="str">
        <f t="shared" si="1290"/>
        <v/>
      </c>
      <c r="AC4160" s="198" t="str">
        <f t="shared" si="1291"/>
        <v/>
      </c>
      <c r="AD4160" s="162"/>
      <c r="AE4160" s="199" t="str">
        <f t="shared" si="1292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81"/>
        <v>0</v>
      </c>
      <c r="AJ4160" s="200">
        <f t="shared" si="1282"/>
        <v>0</v>
      </c>
      <c r="AK4160" s="201" t="str">
        <f t="shared" si="1293"/>
        <v/>
      </c>
      <c r="AL4160" s="24"/>
      <c r="AM4160" s="24"/>
      <c r="AN4160" s="24"/>
      <c r="AO4160" s="24"/>
      <c r="AP4160" s="165" t="str">
        <f t="shared" si="1294"/>
        <v/>
      </c>
      <c r="AQ4160" s="203" t="str">
        <f t="shared" si="1295"/>
        <v/>
      </c>
      <c r="AR4160" s="206">
        <f t="shared" si="1296"/>
        <v>0</v>
      </c>
      <c r="AS4160" s="22" t="str">
        <f t="shared" si="1297"/>
        <v/>
      </c>
      <c r="AT4160" s="24" t="str">
        <f t="shared" si="1298"/>
        <v/>
      </c>
      <c r="AU4160" s="22" t="s">
        <v>3240</v>
      </c>
    </row>
    <row r="4161" spans="1:47">
      <c r="A4161" s="246" t="str">
        <f t="shared" si="1288"/>
        <v/>
      </c>
      <c r="B4161" s="23"/>
      <c r="C4161" s="23"/>
      <c r="D4161" s="202" t="str">
        <f t="shared" si="1289"/>
        <v/>
      </c>
      <c r="E4161" s="33" t="str">
        <f t="shared" si="1283"/>
        <v/>
      </c>
      <c r="F4161" s="23"/>
      <c r="G4161" s="23"/>
      <c r="H4161" s="29"/>
      <c r="I4161" s="204" t="str">
        <f t="shared" si="1286"/>
        <v/>
      </c>
      <c r="J4161" s="188"/>
      <c r="K4161" s="29"/>
      <c r="L4161" s="24"/>
      <c r="M4161" s="22"/>
      <c r="N4161" s="22"/>
      <c r="O4161" s="22"/>
      <c r="P4161" s="202" t="str">
        <f t="shared" si="1287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284"/>
        <v/>
      </c>
      <c r="Z4161" s="196" t="str">
        <f t="shared" si="1285"/>
        <v/>
      </c>
      <c r="AA4161" s="22"/>
      <c r="AB4161" s="197" t="str">
        <f t="shared" si="1290"/>
        <v/>
      </c>
      <c r="AC4161" s="198" t="str">
        <f t="shared" si="1291"/>
        <v/>
      </c>
      <c r="AD4161" s="162"/>
      <c r="AE4161" s="199" t="str">
        <f t="shared" si="1292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81"/>
        <v>0</v>
      </c>
      <c r="AJ4161" s="200">
        <f t="shared" si="1282"/>
        <v>0</v>
      </c>
      <c r="AK4161" s="201" t="str">
        <f t="shared" si="1293"/>
        <v/>
      </c>
      <c r="AL4161" s="24"/>
      <c r="AM4161" s="24"/>
      <c r="AN4161" s="24"/>
      <c r="AO4161" s="24"/>
      <c r="AP4161" s="165" t="str">
        <f t="shared" si="1294"/>
        <v/>
      </c>
      <c r="AQ4161" s="203" t="str">
        <f t="shared" si="1295"/>
        <v/>
      </c>
      <c r="AR4161" s="206">
        <f t="shared" si="1296"/>
        <v>0</v>
      </c>
      <c r="AS4161" s="22" t="str">
        <f t="shared" si="1297"/>
        <v/>
      </c>
      <c r="AT4161" s="24" t="str">
        <f t="shared" si="1298"/>
        <v/>
      </c>
      <c r="AU4161" s="22" t="s">
        <v>3240</v>
      </c>
    </row>
    <row r="4162" spans="1:47">
      <c r="A4162" s="246" t="str">
        <f t="shared" si="1288"/>
        <v/>
      </c>
      <c r="B4162" s="23"/>
      <c r="C4162" s="23"/>
      <c r="D4162" s="202" t="str">
        <f t="shared" si="1289"/>
        <v/>
      </c>
      <c r="E4162" s="33" t="str">
        <f t="shared" si="1283"/>
        <v/>
      </c>
      <c r="F4162" s="23"/>
      <c r="G4162" s="23"/>
      <c r="H4162" s="29"/>
      <c r="I4162" s="204" t="str">
        <f t="shared" si="1286"/>
        <v/>
      </c>
      <c r="J4162" s="188"/>
      <c r="K4162" s="29"/>
      <c r="L4162" s="24"/>
      <c r="M4162" s="22"/>
      <c r="N4162" s="22"/>
      <c r="O4162" s="22"/>
      <c r="P4162" s="202" t="str">
        <f t="shared" si="1287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284"/>
        <v/>
      </c>
      <c r="Z4162" s="196" t="str">
        <f t="shared" si="1285"/>
        <v/>
      </c>
      <c r="AA4162" s="22"/>
      <c r="AB4162" s="197" t="str">
        <f t="shared" si="1290"/>
        <v/>
      </c>
      <c r="AC4162" s="198" t="str">
        <f t="shared" si="1291"/>
        <v/>
      </c>
      <c r="AD4162" s="162"/>
      <c r="AE4162" s="199" t="str">
        <f t="shared" si="1292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81"/>
        <v>0</v>
      </c>
      <c r="AJ4162" s="200">
        <f t="shared" si="1282"/>
        <v>0</v>
      </c>
      <c r="AK4162" s="201" t="str">
        <f t="shared" si="1293"/>
        <v/>
      </c>
      <c r="AL4162" s="24"/>
      <c r="AM4162" s="24"/>
      <c r="AN4162" s="24"/>
      <c r="AO4162" s="24"/>
      <c r="AP4162" s="165" t="str">
        <f t="shared" si="1294"/>
        <v/>
      </c>
      <c r="AQ4162" s="203" t="str">
        <f t="shared" si="1295"/>
        <v/>
      </c>
      <c r="AR4162" s="206">
        <f t="shared" si="1296"/>
        <v>0</v>
      </c>
      <c r="AS4162" s="22" t="str">
        <f t="shared" si="1297"/>
        <v/>
      </c>
      <c r="AT4162" s="24" t="str">
        <f t="shared" si="1298"/>
        <v/>
      </c>
      <c r="AU4162" s="22" t="s">
        <v>3240</v>
      </c>
    </row>
    <row r="4163" spans="1:47">
      <c r="A4163" s="246" t="str">
        <f t="shared" si="1288"/>
        <v/>
      </c>
      <c r="B4163" s="23"/>
      <c r="C4163" s="23"/>
      <c r="D4163" s="202" t="str">
        <f t="shared" si="1289"/>
        <v/>
      </c>
      <c r="E4163" s="33" t="str">
        <f t="shared" si="1283"/>
        <v/>
      </c>
      <c r="F4163" s="23"/>
      <c r="G4163" s="23"/>
      <c r="H4163" s="29"/>
      <c r="I4163" s="204" t="str">
        <f t="shared" si="1286"/>
        <v/>
      </c>
      <c r="J4163" s="188"/>
      <c r="K4163" s="29"/>
      <c r="L4163" s="24"/>
      <c r="M4163" s="22"/>
      <c r="N4163" s="22"/>
      <c r="O4163" s="22"/>
      <c r="P4163" s="202" t="str">
        <f t="shared" si="1287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284"/>
        <v/>
      </c>
      <c r="Z4163" s="196" t="str">
        <f t="shared" si="1285"/>
        <v/>
      </c>
      <c r="AA4163" s="22"/>
      <c r="AB4163" s="197" t="str">
        <f t="shared" si="1290"/>
        <v/>
      </c>
      <c r="AC4163" s="198" t="str">
        <f t="shared" si="1291"/>
        <v/>
      </c>
      <c r="AD4163" s="162"/>
      <c r="AE4163" s="199" t="str">
        <f t="shared" si="1292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81"/>
        <v>0</v>
      </c>
      <c r="AJ4163" s="200">
        <f t="shared" si="1282"/>
        <v>0</v>
      </c>
      <c r="AK4163" s="201" t="str">
        <f t="shared" si="1293"/>
        <v/>
      </c>
      <c r="AL4163" s="24"/>
      <c r="AM4163" s="24"/>
      <c r="AN4163" s="24"/>
      <c r="AO4163" s="24"/>
      <c r="AP4163" s="165" t="str">
        <f t="shared" si="1294"/>
        <v/>
      </c>
      <c r="AQ4163" s="203" t="str">
        <f t="shared" si="1295"/>
        <v/>
      </c>
      <c r="AR4163" s="206">
        <f t="shared" si="1296"/>
        <v>0</v>
      </c>
      <c r="AS4163" s="22" t="str">
        <f t="shared" si="1297"/>
        <v/>
      </c>
      <c r="AT4163" s="24" t="str">
        <f t="shared" si="1298"/>
        <v/>
      </c>
      <c r="AU4163" s="22" t="s">
        <v>3240</v>
      </c>
    </row>
    <row r="4164" spans="1:47">
      <c r="A4164" s="246" t="str">
        <f t="shared" si="1288"/>
        <v/>
      </c>
      <c r="B4164" s="23"/>
      <c r="C4164" s="23"/>
      <c r="D4164" s="202" t="str">
        <f t="shared" si="1289"/>
        <v/>
      </c>
      <c r="E4164" s="33" t="str">
        <f t="shared" si="1283"/>
        <v/>
      </c>
      <c r="F4164" s="23"/>
      <c r="G4164" s="23"/>
      <c r="H4164" s="29"/>
      <c r="I4164" s="204" t="str">
        <f t="shared" si="1286"/>
        <v/>
      </c>
      <c r="J4164" s="188"/>
      <c r="K4164" s="29"/>
      <c r="L4164" s="24"/>
      <c r="M4164" s="22"/>
      <c r="N4164" s="22"/>
      <c r="O4164" s="22"/>
      <c r="P4164" s="202" t="str">
        <f t="shared" si="1287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284"/>
        <v/>
      </c>
      <c r="Z4164" s="196" t="str">
        <f t="shared" si="1285"/>
        <v/>
      </c>
      <c r="AA4164" s="22"/>
      <c r="AB4164" s="197" t="str">
        <f t="shared" si="1290"/>
        <v/>
      </c>
      <c r="AC4164" s="198" t="str">
        <f t="shared" si="1291"/>
        <v/>
      </c>
      <c r="AD4164" s="162"/>
      <c r="AE4164" s="199" t="str">
        <f t="shared" si="1292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81"/>
        <v>0</v>
      </c>
      <c r="AJ4164" s="200">
        <f t="shared" si="1282"/>
        <v>0</v>
      </c>
      <c r="AK4164" s="201" t="str">
        <f t="shared" si="1293"/>
        <v/>
      </c>
      <c r="AL4164" s="24"/>
      <c r="AM4164" s="24"/>
      <c r="AN4164" s="24"/>
      <c r="AO4164" s="24"/>
      <c r="AP4164" s="165" t="str">
        <f t="shared" si="1294"/>
        <v/>
      </c>
      <c r="AQ4164" s="203" t="str">
        <f t="shared" si="1295"/>
        <v/>
      </c>
      <c r="AR4164" s="206">
        <f t="shared" si="1296"/>
        <v>0</v>
      </c>
      <c r="AS4164" s="22" t="str">
        <f t="shared" si="1297"/>
        <v/>
      </c>
      <c r="AT4164" s="24" t="str">
        <f t="shared" si="1298"/>
        <v/>
      </c>
      <c r="AU4164" s="22" t="s">
        <v>3240</v>
      </c>
    </row>
    <row r="4165" spans="1:47">
      <c r="A4165" s="246" t="str">
        <f t="shared" si="1288"/>
        <v/>
      </c>
      <c r="B4165" s="23"/>
      <c r="C4165" s="23"/>
      <c r="D4165" s="202" t="str">
        <f t="shared" si="1289"/>
        <v/>
      </c>
      <c r="E4165" s="33" t="str">
        <f t="shared" si="1283"/>
        <v/>
      </c>
      <c r="F4165" s="23"/>
      <c r="G4165" s="23"/>
      <c r="H4165" s="29"/>
      <c r="I4165" s="204" t="str">
        <f t="shared" si="1286"/>
        <v/>
      </c>
      <c r="J4165" s="188"/>
      <c r="K4165" s="29"/>
      <c r="L4165" s="24"/>
      <c r="M4165" s="22"/>
      <c r="N4165" s="22"/>
      <c r="O4165" s="22"/>
      <c r="P4165" s="202" t="str">
        <f t="shared" si="1287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284"/>
        <v/>
      </c>
      <c r="Z4165" s="196" t="str">
        <f t="shared" si="1285"/>
        <v/>
      </c>
      <c r="AA4165" s="22"/>
      <c r="AB4165" s="197" t="str">
        <f t="shared" si="1290"/>
        <v/>
      </c>
      <c r="AC4165" s="198" t="str">
        <f t="shared" si="1291"/>
        <v/>
      </c>
      <c r="AD4165" s="162"/>
      <c r="AE4165" s="199" t="str">
        <f t="shared" si="1292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81"/>
        <v>0</v>
      </c>
      <c r="AJ4165" s="200">
        <f t="shared" si="1282"/>
        <v>0</v>
      </c>
      <c r="AK4165" s="201" t="str">
        <f t="shared" si="1293"/>
        <v/>
      </c>
      <c r="AL4165" s="24"/>
      <c r="AM4165" s="24"/>
      <c r="AN4165" s="24"/>
      <c r="AO4165" s="24"/>
      <c r="AP4165" s="165" t="str">
        <f t="shared" si="1294"/>
        <v/>
      </c>
      <c r="AQ4165" s="203" t="str">
        <f t="shared" si="1295"/>
        <v/>
      </c>
      <c r="AR4165" s="206">
        <f t="shared" si="1296"/>
        <v>0</v>
      </c>
      <c r="AS4165" s="22" t="str">
        <f t="shared" si="1297"/>
        <v/>
      </c>
      <c r="AT4165" s="24" t="str">
        <f t="shared" si="1298"/>
        <v/>
      </c>
      <c r="AU4165" s="22" t="s">
        <v>3240</v>
      </c>
    </row>
    <row r="4166" spans="1:47">
      <c r="A4166" s="246" t="str">
        <f t="shared" si="1288"/>
        <v/>
      </c>
      <c r="B4166" s="23"/>
      <c r="C4166" s="23"/>
      <c r="D4166" s="202" t="str">
        <f t="shared" si="1289"/>
        <v/>
      </c>
      <c r="E4166" s="33" t="str">
        <f t="shared" si="1283"/>
        <v/>
      </c>
      <c r="F4166" s="23"/>
      <c r="G4166" s="23"/>
      <c r="H4166" s="29"/>
      <c r="I4166" s="204" t="str">
        <f t="shared" si="1286"/>
        <v/>
      </c>
      <c r="J4166" s="188"/>
      <c r="K4166" s="29"/>
      <c r="L4166" s="24"/>
      <c r="M4166" s="22"/>
      <c r="N4166" s="22"/>
      <c r="O4166" s="22"/>
      <c r="P4166" s="202" t="str">
        <f t="shared" si="1287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284"/>
        <v/>
      </c>
      <c r="Z4166" s="196" t="str">
        <f t="shared" si="1285"/>
        <v/>
      </c>
      <c r="AA4166" s="22"/>
      <c r="AB4166" s="197" t="str">
        <f t="shared" si="1290"/>
        <v/>
      </c>
      <c r="AC4166" s="198" t="str">
        <f t="shared" si="1291"/>
        <v/>
      </c>
      <c r="AD4166" s="162"/>
      <c r="AE4166" s="199" t="str">
        <f t="shared" si="1292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81"/>
        <v>0</v>
      </c>
      <c r="AJ4166" s="200">
        <f t="shared" si="1282"/>
        <v>0</v>
      </c>
      <c r="AK4166" s="201" t="str">
        <f t="shared" si="1293"/>
        <v/>
      </c>
      <c r="AL4166" s="24"/>
      <c r="AM4166" s="24"/>
      <c r="AN4166" s="24"/>
      <c r="AO4166" s="24"/>
      <c r="AP4166" s="165" t="str">
        <f t="shared" si="1294"/>
        <v/>
      </c>
      <c r="AQ4166" s="203" t="str">
        <f t="shared" si="1295"/>
        <v/>
      </c>
      <c r="AR4166" s="206">
        <f t="shared" si="1296"/>
        <v>0</v>
      </c>
      <c r="AS4166" s="22" t="str">
        <f t="shared" si="1297"/>
        <v/>
      </c>
      <c r="AT4166" s="24" t="str">
        <f t="shared" si="1298"/>
        <v/>
      </c>
      <c r="AU4166" s="22" t="s">
        <v>3240</v>
      </c>
    </row>
    <row r="4167" spans="1:47">
      <c r="A4167" s="246" t="str">
        <f t="shared" si="1288"/>
        <v/>
      </c>
      <c r="B4167" s="23"/>
      <c r="C4167" s="23"/>
      <c r="D4167" s="202" t="str">
        <f t="shared" si="1289"/>
        <v/>
      </c>
      <c r="E4167" s="33" t="str">
        <f t="shared" si="1283"/>
        <v/>
      </c>
      <c r="F4167" s="23"/>
      <c r="G4167" s="23"/>
      <c r="H4167" s="29"/>
      <c r="I4167" s="204" t="str">
        <f t="shared" si="1286"/>
        <v/>
      </c>
      <c r="J4167" s="188"/>
      <c r="K4167" s="29"/>
      <c r="L4167" s="24"/>
      <c r="M4167" s="22"/>
      <c r="N4167" s="22"/>
      <c r="O4167" s="22"/>
      <c r="P4167" s="202" t="str">
        <f t="shared" si="1287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284"/>
        <v/>
      </c>
      <c r="Z4167" s="196" t="str">
        <f t="shared" si="1285"/>
        <v/>
      </c>
      <c r="AA4167" s="22"/>
      <c r="AB4167" s="197" t="str">
        <f t="shared" si="1290"/>
        <v/>
      </c>
      <c r="AC4167" s="198" t="str">
        <f t="shared" si="1291"/>
        <v/>
      </c>
      <c r="AD4167" s="162"/>
      <c r="AE4167" s="199" t="str">
        <f t="shared" si="1292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81"/>
        <v>0</v>
      </c>
      <c r="AJ4167" s="200">
        <f t="shared" si="1282"/>
        <v>0</v>
      </c>
      <c r="AK4167" s="201" t="str">
        <f t="shared" si="1293"/>
        <v/>
      </c>
      <c r="AL4167" s="24"/>
      <c r="AM4167" s="24"/>
      <c r="AN4167" s="24"/>
      <c r="AO4167" s="24"/>
      <c r="AP4167" s="165" t="str">
        <f t="shared" si="1294"/>
        <v/>
      </c>
      <c r="AQ4167" s="203" t="str">
        <f t="shared" si="1295"/>
        <v/>
      </c>
      <c r="AR4167" s="206">
        <f t="shared" si="1296"/>
        <v>0</v>
      </c>
      <c r="AS4167" s="22" t="str">
        <f t="shared" si="1297"/>
        <v/>
      </c>
      <c r="AT4167" s="24" t="str">
        <f t="shared" si="1298"/>
        <v/>
      </c>
      <c r="AU4167" s="22" t="s">
        <v>3240</v>
      </c>
    </row>
    <row r="4168" spans="1:47">
      <c r="A4168" s="246" t="str">
        <f t="shared" si="1288"/>
        <v/>
      </c>
      <c r="B4168" s="23"/>
      <c r="C4168" s="23"/>
      <c r="D4168" s="202" t="str">
        <f t="shared" si="1289"/>
        <v/>
      </c>
      <c r="E4168" s="33" t="str">
        <f t="shared" si="1283"/>
        <v/>
      </c>
      <c r="F4168" s="23"/>
      <c r="G4168" s="23"/>
      <c r="H4168" s="29"/>
      <c r="I4168" s="204" t="str">
        <f t="shared" si="1286"/>
        <v/>
      </c>
      <c r="J4168" s="188"/>
      <c r="K4168" s="29"/>
      <c r="L4168" s="24"/>
      <c r="M4168" s="22"/>
      <c r="N4168" s="22"/>
      <c r="O4168" s="22"/>
      <c r="P4168" s="202" t="str">
        <f t="shared" si="1287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284"/>
        <v/>
      </c>
      <c r="Z4168" s="196" t="str">
        <f t="shared" si="1285"/>
        <v/>
      </c>
      <c r="AA4168" s="22"/>
      <c r="AB4168" s="197" t="str">
        <f t="shared" si="1290"/>
        <v/>
      </c>
      <c r="AC4168" s="198" t="str">
        <f t="shared" si="1291"/>
        <v/>
      </c>
      <c r="AD4168" s="162"/>
      <c r="AE4168" s="199" t="str">
        <f t="shared" si="1292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81"/>
        <v>0</v>
      </c>
      <c r="AJ4168" s="200">
        <f t="shared" si="1282"/>
        <v>0</v>
      </c>
      <c r="AK4168" s="201" t="str">
        <f t="shared" si="1293"/>
        <v/>
      </c>
      <c r="AL4168" s="24"/>
      <c r="AM4168" s="24"/>
      <c r="AN4168" s="24"/>
      <c r="AO4168" s="24"/>
      <c r="AP4168" s="165" t="str">
        <f t="shared" si="1294"/>
        <v/>
      </c>
      <c r="AQ4168" s="203" t="str">
        <f t="shared" si="1295"/>
        <v/>
      </c>
      <c r="AR4168" s="206">
        <f t="shared" si="1296"/>
        <v>0</v>
      </c>
      <c r="AS4168" s="22" t="str">
        <f t="shared" si="1297"/>
        <v/>
      </c>
      <c r="AT4168" s="24" t="str">
        <f t="shared" si="1298"/>
        <v/>
      </c>
      <c r="AU4168" s="22" t="s">
        <v>3240</v>
      </c>
    </row>
    <row r="4169" spans="1:47">
      <c r="A4169" s="246" t="str">
        <f t="shared" si="1288"/>
        <v/>
      </c>
      <c r="B4169" s="23"/>
      <c r="C4169" s="23"/>
      <c r="D4169" s="202" t="str">
        <f t="shared" si="1289"/>
        <v/>
      </c>
      <c r="E4169" s="33" t="str">
        <f t="shared" si="1283"/>
        <v/>
      </c>
      <c r="F4169" s="23"/>
      <c r="G4169" s="23"/>
      <c r="H4169" s="29"/>
      <c r="I4169" s="204" t="str">
        <f t="shared" si="1286"/>
        <v/>
      </c>
      <c r="J4169" s="188"/>
      <c r="K4169" s="29"/>
      <c r="L4169" s="24"/>
      <c r="M4169" s="22"/>
      <c r="N4169" s="22"/>
      <c r="O4169" s="22"/>
      <c r="P4169" s="202" t="str">
        <f t="shared" si="1287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284"/>
        <v/>
      </c>
      <c r="Z4169" s="196" t="str">
        <f t="shared" si="1285"/>
        <v/>
      </c>
      <c r="AA4169" s="22"/>
      <c r="AB4169" s="197" t="str">
        <f t="shared" si="1290"/>
        <v/>
      </c>
      <c r="AC4169" s="198" t="str">
        <f t="shared" si="1291"/>
        <v/>
      </c>
      <c r="AD4169" s="162"/>
      <c r="AE4169" s="199" t="str">
        <f t="shared" si="1292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81"/>
        <v>0</v>
      </c>
      <c r="AJ4169" s="200">
        <f t="shared" si="1282"/>
        <v>0</v>
      </c>
      <c r="AK4169" s="201" t="str">
        <f t="shared" si="1293"/>
        <v/>
      </c>
      <c r="AL4169" s="24"/>
      <c r="AM4169" s="24"/>
      <c r="AN4169" s="24"/>
      <c r="AO4169" s="24"/>
      <c r="AP4169" s="165" t="str">
        <f t="shared" si="1294"/>
        <v/>
      </c>
      <c r="AQ4169" s="203" t="str">
        <f t="shared" si="1295"/>
        <v/>
      </c>
      <c r="AR4169" s="206">
        <f t="shared" si="1296"/>
        <v>0</v>
      </c>
      <c r="AS4169" s="22" t="str">
        <f t="shared" si="1297"/>
        <v/>
      </c>
      <c r="AT4169" s="24" t="str">
        <f t="shared" si="1298"/>
        <v/>
      </c>
      <c r="AU4169" s="22" t="s">
        <v>3240</v>
      </c>
    </row>
    <row r="4170" spans="1:47">
      <c r="A4170" s="246" t="str">
        <f t="shared" si="1288"/>
        <v/>
      </c>
      <c r="B4170" s="23"/>
      <c r="C4170" s="23"/>
      <c r="D4170" s="202" t="str">
        <f t="shared" si="1289"/>
        <v/>
      </c>
      <c r="E4170" s="33" t="str">
        <f t="shared" si="1283"/>
        <v/>
      </c>
      <c r="F4170" s="23"/>
      <c r="G4170" s="23"/>
      <c r="H4170" s="29"/>
      <c r="I4170" s="204" t="str">
        <f t="shared" si="1286"/>
        <v/>
      </c>
      <c r="J4170" s="188"/>
      <c r="K4170" s="29"/>
      <c r="L4170" s="24"/>
      <c r="M4170" s="22"/>
      <c r="N4170" s="22"/>
      <c r="O4170" s="22"/>
      <c r="P4170" s="202" t="str">
        <f t="shared" si="1287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284"/>
        <v/>
      </c>
      <c r="Z4170" s="196" t="str">
        <f t="shared" si="1285"/>
        <v/>
      </c>
      <c r="AA4170" s="22"/>
      <c r="AB4170" s="197" t="str">
        <f t="shared" si="1290"/>
        <v/>
      </c>
      <c r="AC4170" s="198" t="str">
        <f t="shared" si="1291"/>
        <v/>
      </c>
      <c r="AD4170" s="162"/>
      <c r="AE4170" s="199" t="str">
        <f t="shared" si="1292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81"/>
        <v>0</v>
      </c>
      <c r="AJ4170" s="200">
        <f t="shared" si="1282"/>
        <v>0</v>
      </c>
      <c r="AK4170" s="201" t="str">
        <f t="shared" si="1293"/>
        <v/>
      </c>
      <c r="AL4170" s="24"/>
      <c r="AM4170" s="24"/>
      <c r="AN4170" s="24"/>
      <c r="AO4170" s="24"/>
      <c r="AP4170" s="165" t="str">
        <f t="shared" si="1294"/>
        <v/>
      </c>
      <c r="AQ4170" s="203" t="str">
        <f t="shared" si="1295"/>
        <v/>
      </c>
      <c r="AR4170" s="206">
        <f t="shared" si="1296"/>
        <v>0</v>
      </c>
      <c r="AS4170" s="22" t="str">
        <f t="shared" si="1297"/>
        <v/>
      </c>
      <c r="AT4170" s="24" t="str">
        <f t="shared" si="1298"/>
        <v/>
      </c>
      <c r="AU4170" s="22" t="s">
        <v>3240</v>
      </c>
    </row>
    <row r="4171" spans="1:47">
      <c r="A4171" s="246" t="str">
        <f t="shared" si="1288"/>
        <v/>
      </c>
      <c r="B4171" s="23"/>
      <c r="C4171" s="23"/>
      <c r="D4171" s="202" t="str">
        <f t="shared" si="1289"/>
        <v/>
      </c>
      <c r="E4171" s="33" t="str">
        <f t="shared" si="1283"/>
        <v/>
      </c>
      <c r="F4171" s="23"/>
      <c r="G4171" s="23"/>
      <c r="H4171" s="29"/>
      <c r="I4171" s="204" t="str">
        <f t="shared" si="1286"/>
        <v/>
      </c>
      <c r="J4171" s="188"/>
      <c r="K4171" s="29"/>
      <c r="L4171" s="24"/>
      <c r="M4171" s="22"/>
      <c r="N4171" s="22"/>
      <c r="O4171" s="22"/>
      <c r="P4171" s="202" t="str">
        <f t="shared" si="1287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284"/>
        <v/>
      </c>
      <c r="Z4171" s="196" t="str">
        <f t="shared" si="1285"/>
        <v/>
      </c>
      <c r="AA4171" s="22"/>
      <c r="AB4171" s="197" t="str">
        <f t="shared" si="1290"/>
        <v/>
      </c>
      <c r="AC4171" s="198" t="str">
        <f t="shared" si="1291"/>
        <v/>
      </c>
      <c r="AD4171" s="162"/>
      <c r="AE4171" s="199" t="str">
        <f t="shared" si="1292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ref="AI4171:AI4234" si="1299">IF(P4171="C66 SERVICE","",SUMIFS(AB:AB,F:F,F4171,G:G,G4171,E:E,E4171))</f>
        <v>0</v>
      </c>
      <c r="AJ4171" s="200">
        <f t="shared" ref="AJ4171:AJ4234" si="1300">IF(P4171="C66 SERVICE","",SUMIFS(AC:AC,F:F,F4171,G:G,G4171,E:E,E4171))</f>
        <v>0</v>
      </c>
      <c r="AK4171" s="201" t="str">
        <f t="shared" si="1293"/>
        <v/>
      </c>
      <c r="AL4171" s="24"/>
      <c r="AM4171" s="24"/>
      <c r="AN4171" s="24"/>
      <c r="AO4171" s="24"/>
      <c r="AP4171" s="165" t="str">
        <f t="shared" si="1294"/>
        <v/>
      </c>
      <c r="AQ4171" s="203" t="str">
        <f t="shared" si="1295"/>
        <v/>
      </c>
      <c r="AR4171" s="206">
        <f t="shared" si="1296"/>
        <v>0</v>
      </c>
      <c r="AS4171" s="22" t="str">
        <f t="shared" si="1297"/>
        <v/>
      </c>
      <c r="AT4171" s="24" t="str">
        <f t="shared" si="1298"/>
        <v/>
      </c>
      <c r="AU4171" s="22" t="s">
        <v>3240</v>
      </c>
    </row>
    <row r="4172" spans="1:47">
      <c r="A4172" s="246" t="str">
        <f t="shared" si="1288"/>
        <v/>
      </c>
      <c r="B4172" s="23"/>
      <c r="C4172" s="23"/>
      <c r="D4172" s="202" t="str">
        <f t="shared" si="1289"/>
        <v/>
      </c>
      <c r="E4172" s="33" t="str">
        <f t="shared" si="1283"/>
        <v/>
      </c>
      <c r="F4172" s="23"/>
      <c r="G4172" s="23"/>
      <c r="H4172" s="29"/>
      <c r="I4172" s="204" t="str">
        <f t="shared" si="1286"/>
        <v/>
      </c>
      <c r="J4172" s="188"/>
      <c r="K4172" s="29"/>
      <c r="L4172" s="24"/>
      <c r="M4172" s="22"/>
      <c r="N4172" s="22"/>
      <c r="O4172" s="22"/>
      <c r="P4172" s="202" t="str">
        <f t="shared" si="1287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284"/>
        <v/>
      </c>
      <c r="Z4172" s="196" t="str">
        <f t="shared" si="1285"/>
        <v/>
      </c>
      <c r="AA4172" s="22"/>
      <c r="AB4172" s="197" t="str">
        <f t="shared" si="1290"/>
        <v/>
      </c>
      <c r="AC4172" s="198" t="str">
        <f t="shared" si="1291"/>
        <v/>
      </c>
      <c r="AD4172" s="162"/>
      <c r="AE4172" s="199" t="str">
        <f t="shared" si="1292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9"/>
        <v>0</v>
      </c>
      <c r="AJ4172" s="200">
        <f t="shared" si="1300"/>
        <v>0</v>
      </c>
      <c r="AK4172" s="201" t="str">
        <f t="shared" si="1293"/>
        <v/>
      </c>
      <c r="AL4172" s="24"/>
      <c r="AM4172" s="24"/>
      <c r="AN4172" s="24"/>
      <c r="AO4172" s="24"/>
      <c r="AP4172" s="165" t="str">
        <f t="shared" si="1294"/>
        <v/>
      </c>
      <c r="AQ4172" s="203" t="str">
        <f t="shared" si="1295"/>
        <v/>
      </c>
      <c r="AR4172" s="206">
        <f t="shared" si="1296"/>
        <v>0</v>
      </c>
      <c r="AS4172" s="22" t="str">
        <f t="shared" si="1297"/>
        <v/>
      </c>
      <c r="AT4172" s="24" t="str">
        <f t="shared" si="1298"/>
        <v/>
      </c>
      <c r="AU4172" s="22" t="s">
        <v>3240</v>
      </c>
    </row>
    <row r="4173" spans="1:47">
      <c r="A4173" s="246" t="str">
        <f t="shared" si="1288"/>
        <v/>
      </c>
      <c r="B4173" s="23"/>
      <c r="C4173" s="23"/>
      <c r="D4173" s="202" t="str">
        <f t="shared" si="1289"/>
        <v/>
      </c>
      <c r="E4173" s="33" t="str">
        <f t="shared" si="1283"/>
        <v/>
      </c>
      <c r="F4173" s="23"/>
      <c r="G4173" s="23"/>
      <c r="H4173" s="29"/>
      <c r="I4173" s="204" t="str">
        <f t="shared" si="1286"/>
        <v/>
      </c>
      <c r="J4173" s="188"/>
      <c r="K4173" s="29"/>
      <c r="L4173" s="24"/>
      <c r="M4173" s="22"/>
      <c r="N4173" s="22"/>
      <c r="O4173" s="22"/>
      <c r="P4173" s="202" t="str">
        <f t="shared" si="1287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284"/>
        <v/>
      </c>
      <c r="Z4173" s="196" t="str">
        <f t="shared" si="1285"/>
        <v/>
      </c>
      <c r="AA4173" s="22"/>
      <c r="AB4173" s="197" t="str">
        <f t="shared" si="1290"/>
        <v/>
      </c>
      <c r="AC4173" s="198" t="str">
        <f t="shared" si="1291"/>
        <v/>
      </c>
      <c r="AD4173" s="162"/>
      <c r="AE4173" s="199" t="str">
        <f t="shared" si="1292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9"/>
        <v>0</v>
      </c>
      <c r="AJ4173" s="200">
        <f t="shared" si="1300"/>
        <v>0</v>
      </c>
      <c r="AK4173" s="201" t="str">
        <f t="shared" si="1293"/>
        <v/>
      </c>
      <c r="AL4173" s="24"/>
      <c r="AM4173" s="24"/>
      <c r="AN4173" s="24"/>
      <c r="AO4173" s="24"/>
      <c r="AP4173" s="165" t="str">
        <f t="shared" si="1294"/>
        <v/>
      </c>
      <c r="AQ4173" s="203" t="str">
        <f t="shared" si="1295"/>
        <v/>
      </c>
      <c r="AR4173" s="206">
        <f t="shared" si="1296"/>
        <v>0</v>
      </c>
      <c r="AS4173" s="22" t="str">
        <f t="shared" si="1297"/>
        <v/>
      </c>
      <c r="AT4173" s="24" t="str">
        <f t="shared" si="1298"/>
        <v/>
      </c>
      <c r="AU4173" s="22" t="s">
        <v>3240</v>
      </c>
    </row>
    <row r="4174" spans="1:47">
      <c r="A4174" s="246" t="str">
        <f t="shared" si="1288"/>
        <v/>
      </c>
      <c r="B4174" s="23"/>
      <c r="C4174" s="23"/>
      <c r="D4174" s="202" t="str">
        <f t="shared" si="1289"/>
        <v/>
      </c>
      <c r="E4174" s="33" t="str">
        <f t="shared" si="1283"/>
        <v/>
      </c>
      <c r="F4174" s="23"/>
      <c r="G4174" s="23"/>
      <c r="H4174" s="29"/>
      <c r="I4174" s="204" t="str">
        <f t="shared" si="1286"/>
        <v/>
      </c>
      <c r="J4174" s="188"/>
      <c r="K4174" s="29"/>
      <c r="L4174" s="24"/>
      <c r="M4174" s="22"/>
      <c r="N4174" s="22"/>
      <c r="O4174" s="22"/>
      <c r="P4174" s="202" t="str">
        <f t="shared" si="1287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284"/>
        <v/>
      </c>
      <c r="Z4174" s="196" t="str">
        <f t="shared" si="1285"/>
        <v/>
      </c>
      <c r="AA4174" s="22"/>
      <c r="AB4174" s="197" t="str">
        <f t="shared" si="1290"/>
        <v/>
      </c>
      <c r="AC4174" s="198" t="str">
        <f t="shared" si="1291"/>
        <v/>
      </c>
      <c r="AD4174" s="162"/>
      <c r="AE4174" s="199" t="str">
        <f t="shared" si="1292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9"/>
        <v>0</v>
      </c>
      <c r="AJ4174" s="200">
        <f t="shared" si="1300"/>
        <v>0</v>
      </c>
      <c r="AK4174" s="201" t="str">
        <f t="shared" si="1293"/>
        <v/>
      </c>
      <c r="AL4174" s="24"/>
      <c r="AM4174" s="24"/>
      <c r="AN4174" s="24"/>
      <c r="AO4174" s="24"/>
      <c r="AP4174" s="165" t="str">
        <f t="shared" si="1294"/>
        <v/>
      </c>
      <c r="AQ4174" s="203" t="str">
        <f t="shared" si="1295"/>
        <v/>
      </c>
      <c r="AR4174" s="206">
        <f t="shared" si="1296"/>
        <v>0</v>
      </c>
      <c r="AS4174" s="22" t="str">
        <f t="shared" si="1297"/>
        <v/>
      </c>
      <c r="AT4174" s="24" t="str">
        <f t="shared" si="1298"/>
        <v/>
      </c>
      <c r="AU4174" s="22" t="s">
        <v>3240</v>
      </c>
    </row>
    <row r="4175" spans="1:47">
      <c r="A4175" s="246" t="str">
        <f t="shared" si="1288"/>
        <v/>
      </c>
      <c r="B4175" s="23"/>
      <c r="C4175" s="23"/>
      <c r="D4175" s="202" t="str">
        <f t="shared" si="1289"/>
        <v/>
      </c>
      <c r="E4175" s="33" t="str">
        <f t="shared" si="1283"/>
        <v/>
      </c>
      <c r="F4175" s="23"/>
      <c r="G4175" s="23"/>
      <c r="H4175" s="29"/>
      <c r="I4175" s="204" t="str">
        <f t="shared" si="1286"/>
        <v/>
      </c>
      <c r="J4175" s="188"/>
      <c r="K4175" s="29"/>
      <c r="L4175" s="24"/>
      <c r="M4175" s="22"/>
      <c r="N4175" s="22"/>
      <c r="O4175" s="22"/>
      <c r="P4175" s="202" t="str">
        <f t="shared" si="1287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284"/>
        <v/>
      </c>
      <c r="Z4175" s="196" t="str">
        <f t="shared" si="1285"/>
        <v/>
      </c>
      <c r="AA4175" s="22"/>
      <c r="AB4175" s="197" t="str">
        <f t="shared" si="1290"/>
        <v/>
      </c>
      <c r="AC4175" s="198" t="str">
        <f t="shared" si="1291"/>
        <v/>
      </c>
      <c r="AD4175" s="162"/>
      <c r="AE4175" s="199" t="str">
        <f t="shared" si="1292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9"/>
        <v>0</v>
      </c>
      <c r="AJ4175" s="200">
        <f t="shared" si="1300"/>
        <v>0</v>
      </c>
      <c r="AK4175" s="201" t="str">
        <f t="shared" si="1293"/>
        <v/>
      </c>
      <c r="AL4175" s="24"/>
      <c r="AM4175" s="24"/>
      <c r="AN4175" s="24"/>
      <c r="AO4175" s="24"/>
      <c r="AP4175" s="165" t="str">
        <f t="shared" si="1294"/>
        <v/>
      </c>
      <c r="AQ4175" s="203" t="str">
        <f t="shared" si="1295"/>
        <v/>
      </c>
      <c r="AR4175" s="206">
        <f t="shared" si="1296"/>
        <v>0</v>
      </c>
      <c r="AS4175" s="22" t="str">
        <f t="shared" si="1297"/>
        <v/>
      </c>
      <c r="AT4175" s="24" t="str">
        <f t="shared" si="1298"/>
        <v/>
      </c>
      <c r="AU4175" s="22" t="s">
        <v>3240</v>
      </c>
    </row>
    <row r="4176" spans="1:47">
      <c r="A4176" s="246" t="str">
        <f t="shared" si="1288"/>
        <v/>
      </c>
      <c r="B4176" s="23"/>
      <c r="C4176" s="23"/>
      <c r="D4176" s="202" t="str">
        <f t="shared" si="1289"/>
        <v/>
      </c>
      <c r="E4176" s="33" t="str">
        <f t="shared" si="1283"/>
        <v/>
      </c>
      <c r="F4176" s="23"/>
      <c r="G4176" s="23"/>
      <c r="H4176" s="29"/>
      <c r="I4176" s="204" t="str">
        <f t="shared" si="1286"/>
        <v/>
      </c>
      <c r="J4176" s="188"/>
      <c r="K4176" s="29"/>
      <c r="L4176" s="24"/>
      <c r="M4176" s="22"/>
      <c r="N4176" s="22"/>
      <c r="O4176" s="22"/>
      <c r="P4176" s="202" t="str">
        <f t="shared" si="1287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284"/>
        <v/>
      </c>
      <c r="Z4176" s="196" t="str">
        <f t="shared" si="1285"/>
        <v/>
      </c>
      <c r="AA4176" s="22"/>
      <c r="AB4176" s="197" t="str">
        <f t="shared" si="1290"/>
        <v/>
      </c>
      <c r="AC4176" s="198" t="str">
        <f t="shared" si="1291"/>
        <v/>
      </c>
      <c r="AD4176" s="162"/>
      <c r="AE4176" s="199" t="str">
        <f t="shared" si="1292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9"/>
        <v>0</v>
      </c>
      <c r="AJ4176" s="200">
        <f t="shared" si="1300"/>
        <v>0</v>
      </c>
      <c r="AK4176" s="201" t="str">
        <f t="shared" si="1293"/>
        <v/>
      </c>
      <c r="AL4176" s="24"/>
      <c r="AM4176" s="24"/>
      <c r="AN4176" s="24"/>
      <c r="AO4176" s="24"/>
      <c r="AP4176" s="165" t="str">
        <f t="shared" si="1294"/>
        <v/>
      </c>
      <c r="AQ4176" s="203" t="str">
        <f t="shared" si="1295"/>
        <v/>
      </c>
      <c r="AR4176" s="206">
        <f t="shared" si="1296"/>
        <v>0</v>
      </c>
      <c r="AS4176" s="22" t="str">
        <f t="shared" si="1297"/>
        <v/>
      </c>
      <c r="AT4176" s="24" t="str">
        <f t="shared" si="1298"/>
        <v/>
      </c>
      <c r="AU4176" s="22" t="s">
        <v>3240</v>
      </c>
    </row>
    <row r="4177" spans="1:47">
      <c r="A4177" s="246" t="str">
        <f t="shared" si="1288"/>
        <v/>
      </c>
      <c r="B4177" s="23"/>
      <c r="C4177" s="23"/>
      <c r="D4177" s="202" t="str">
        <f t="shared" si="1289"/>
        <v/>
      </c>
      <c r="E4177" s="33" t="str">
        <f t="shared" si="1283"/>
        <v/>
      </c>
      <c r="F4177" s="23"/>
      <c r="G4177" s="23"/>
      <c r="H4177" s="29"/>
      <c r="I4177" s="204" t="str">
        <f t="shared" si="1286"/>
        <v/>
      </c>
      <c r="J4177" s="188"/>
      <c r="K4177" s="29"/>
      <c r="L4177" s="24"/>
      <c r="M4177" s="22"/>
      <c r="N4177" s="22"/>
      <c r="O4177" s="22"/>
      <c r="P4177" s="202" t="str">
        <f t="shared" si="1287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284"/>
        <v/>
      </c>
      <c r="Z4177" s="196" t="str">
        <f t="shared" si="1285"/>
        <v/>
      </c>
      <c r="AA4177" s="22"/>
      <c r="AB4177" s="197" t="str">
        <f t="shared" si="1290"/>
        <v/>
      </c>
      <c r="AC4177" s="198" t="str">
        <f t="shared" si="1291"/>
        <v/>
      </c>
      <c r="AD4177" s="162"/>
      <c r="AE4177" s="199" t="str">
        <f t="shared" si="1292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9"/>
        <v>0</v>
      </c>
      <c r="AJ4177" s="200">
        <f t="shared" si="1300"/>
        <v>0</v>
      </c>
      <c r="AK4177" s="201" t="str">
        <f t="shared" si="1293"/>
        <v/>
      </c>
      <c r="AL4177" s="24"/>
      <c r="AM4177" s="24"/>
      <c r="AN4177" s="24"/>
      <c r="AO4177" s="24"/>
      <c r="AP4177" s="165" t="str">
        <f t="shared" si="1294"/>
        <v/>
      </c>
      <c r="AQ4177" s="203" t="str">
        <f t="shared" si="1295"/>
        <v/>
      </c>
      <c r="AR4177" s="206">
        <f t="shared" si="1296"/>
        <v>0</v>
      </c>
      <c r="AS4177" s="22" t="str">
        <f t="shared" si="1297"/>
        <v/>
      </c>
      <c r="AT4177" s="24" t="str">
        <f t="shared" si="1298"/>
        <v/>
      </c>
      <c r="AU4177" s="22" t="s">
        <v>3240</v>
      </c>
    </row>
    <row r="4178" spans="1:47">
      <c r="A4178" s="246" t="str">
        <f t="shared" si="1288"/>
        <v/>
      </c>
      <c r="B4178" s="23"/>
      <c r="C4178" s="23"/>
      <c r="D4178" s="202" t="str">
        <f t="shared" si="1289"/>
        <v/>
      </c>
      <c r="E4178" s="33" t="str">
        <f t="shared" si="1283"/>
        <v/>
      </c>
      <c r="F4178" s="23"/>
      <c r="G4178" s="23"/>
      <c r="H4178" s="29"/>
      <c r="I4178" s="204" t="str">
        <f t="shared" si="1286"/>
        <v/>
      </c>
      <c r="J4178" s="188"/>
      <c r="K4178" s="29"/>
      <c r="L4178" s="24"/>
      <c r="M4178" s="22"/>
      <c r="N4178" s="22"/>
      <c r="O4178" s="22"/>
      <c r="P4178" s="202" t="str">
        <f t="shared" si="1287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284"/>
        <v/>
      </c>
      <c r="Z4178" s="196" t="str">
        <f t="shared" si="1285"/>
        <v/>
      </c>
      <c r="AA4178" s="22"/>
      <c r="AB4178" s="197" t="str">
        <f t="shared" si="1290"/>
        <v/>
      </c>
      <c r="AC4178" s="198" t="str">
        <f t="shared" si="1291"/>
        <v/>
      </c>
      <c r="AD4178" s="162"/>
      <c r="AE4178" s="199" t="str">
        <f t="shared" si="1292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9"/>
        <v>0</v>
      </c>
      <c r="AJ4178" s="200">
        <f t="shared" si="1300"/>
        <v>0</v>
      </c>
      <c r="AK4178" s="201" t="str">
        <f t="shared" si="1293"/>
        <v/>
      </c>
      <c r="AL4178" s="24"/>
      <c r="AM4178" s="24"/>
      <c r="AN4178" s="24"/>
      <c r="AO4178" s="24"/>
      <c r="AP4178" s="165" t="str">
        <f t="shared" si="1294"/>
        <v/>
      </c>
      <c r="AQ4178" s="203" t="str">
        <f t="shared" si="1295"/>
        <v/>
      </c>
      <c r="AR4178" s="206">
        <f t="shared" si="1296"/>
        <v>0</v>
      </c>
      <c r="AS4178" s="22" t="str">
        <f t="shared" si="1297"/>
        <v/>
      </c>
      <c r="AT4178" s="24" t="str">
        <f t="shared" si="1298"/>
        <v/>
      </c>
      <c r="AU4178" s="22" t="s">
        <v>3240</v>
      </c>
    </row>
    <row r="4179" spans="1:47">
      <c r="A4179" s="246" t="str">
        <f t="shared" si="1288"/>
        <v/>
      </c>
      <c r="B4179" s="23"/>
      <c r="C4179" s="23"/>
      <c r="D4179" s="202" t="str">
        <f t="shared" si="1289"/>
        <v/>
      </c>
      <c r="E4179" s="33" t="str">
        <f t="shared" si="1283"/>
        <v/>
      </c>
      <c r="F4179" s="23"/>
      <c r="G4179" s="23"/>
      <c r="H4179" s="29"/>
      <c r="I4179" s="204" t="str">
        <f t="shared" si="1286"/>
        <v/>
      </c>
      <c r="J4179" s="188"/>
      <c r="K4179" s="29"/>
      <c r="L4179" s="24"/>
      <c r="M4179" s="22"/>
      <c r="N4179" s="22"/>
      <c r="O4179" s="22"/>
      <c r="P4179" s="202" t="str">
        <f t="shared" si="1287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284"/>
        <v/>
      </c>
      <c r="Z4179" s="196" t="str">
        <f t="shared" si="1285"/>
        <v/>
      </c>
      <c r="AA4179" s="22"/>
      <c r="AB4179" s="197" t="str">
        <f t="shared" si="1290"/>
        <v/>
      </c>
      <c r="AC4179" s="198" t="str">
        <f t="shared" si="1291"/>
        <v/>
      </c>
      <c r="AD4179" s="162"/>
      <c r="AE4179" s="199" t="str">
        <f t="shared" si="1292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9"/>
        <v>0</v>
      </c>
      <c r="AJ4179" s="200">
        <f t="shared" si="1300"/>
        <v>0</v>
      </c>
      <c r="AK4179" s="201" t="str">
        <f t="shared" si="1293"/>
        <v/>
      </c>
      <c r="AL4179" s="24"/>
      <c r="AM4179" s="24"/>
      <c r="AN4179" s="24"/>
      <c r="AO4179" s="24"/>
      <c r="AP4179" s="165" t="str">
        <f t="shared" si="1294"/>
        <v/>
      </c>
      <c r="AQ4179" s="203" t="str">
        <f t="shared" si="1295"/>
        <v/>
      </c>
      <c r="AR4179" s="206">
        <f t="shared" si="1296"/>
        <v>0</v>
      </c>
      <c r="AS4179" s="22" t="str">
        <f t="shared" si="1297"/>
        <v/>
      </c>
      <c r="AT4179" s="24" t="str">
        <f t="shared" si="1298"/>
        <v/>
      </c>
      <c r="AU4179" s="22" t="s">
        <v>3240</v>
      </c>
    </row>
    <row r="4180" spans="1:47">
      <c r="A4180" s="246" t="str">
        <f t="shared" si="1288"/>
        <v/>
      </c>
      <c r="B4180" s="23"/>
      <c r="C4180" s="23"/>
      <c r="D4180" s="202" t="str">
        <f t="shared" si="1289"/>
        <v/>
      </c>
      <c r="E4180" s="33" t="str">
        <f t="shared" si="1283"/>
        <v/>
      </c>
      <c r="F4180" s="23"/>
      <c r="G4180" s="23"/>
      <c r="H4180" s="29"/>
      <c r="I4180" s="204" t="str">
        <f t="shared" si="1286"/>
        <v/>
      </c>
      <c r="J4180" s="188"/>
      <c r="K4180" s="29"/>
      <c r="L4180" s="24"/>
      <c r="M4180" s="22"/>
      <c r="N4180" s="22"/>
      <c r="O4180" s="22"/>
      <c r="P4180" s="202" t="str">
        <f t="shared" si="1287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284"/>
        <v/>
      </c>
      <c r="Z4180" s="196" t="str">
        <f t="shared" si="1285"/>
        <v/>
      </c>
      <c r="AA4180" s="22"/>
      <c r="AB4180" s="197" t="str">
        <f t="shared" si="1290"/>
        <v/>
      </c>
      <c r="AC4180" s="198" t="str">
        <f t="shared" si="1291"/>
        <v/>
      </c>
      <c r="AD4180" s="162"/>
      <c r="AE4180" s="199" t="str">
        <f t="shared" si="1292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9"/>
        <v>0</v>
      </c>
      <c r="AJ4180" s="200">
        <f t="shared" si="1300"/>
        <v>0</v>
      </c>
      <c r="AK4180" s="201" t="str">
        <f t="shared" si="1293"/>
        <v/>
      </c>
      <c r="AL4180" s="24"/>
      <c r="AM4180" s="24"/>
      <c r="AN4180" s="24"/>
      <c r="AO4180" s="24"/>
      <c r="AP4180" s="165" t="str">
        <f t="shared" si="1294"/>
        <v/>
      </c>
      <c r="AQ4180" s="203" t="str">
        <f t="shared" si="1295"/>
        <v/>
      </c>
      <c r="AR4180" s="206">
        <f t="shared" si="1296"/>
        <v>0</v>
      </c>
      <c r="AS4180" s="22" t="str">
        <f t="shared" si="1297"/>
        <v/>
      </c>
      <c r="AT4180" s="24" t="str">
        <f t="shared" si="1298"/>
        <v/>
      </c>
      <c r="AU4180" s="22" t="s">
        <v>3240</v>
      </c>
    </row>
    <row r="4181" spans="1:47">
      <c r="A4181" s="246" t="str">
        <f t="shared" si="1288"/>
        <v/>
      </c>
      <c r="B4181" s="23"/>
      <c r="C4181" s="23"/>
      <c r="D4181" s="202" t="str">
        <f t="shared" si="1289"/>
        <v/>
      </c>
      <c r="E4181" s="33" t="str">
        <f t="shared" si="1283"/>
        <v/>
      </c>
      <c r="F4181" s="23"/>
      <c r="G4181" s="23"/>
      <c r="H4181" s="29"/>
      <c r="I4181" s="204" t="str">
        <f t="shared" si="1286"/>
        <v/>
      </c>
      <c r="J4181" s="188"/>
      <c r="K4181" s="29"/>
      <c r="L4181" s="24"/>
      <c r="M4181" s="22"/>
      <c r="N4181" s="22"/>
      <c r="O4181" s="22"/>
      <c r="P4181" s="202" t="str">
        <f t="shared" si="1287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284"/>
        <v/>
      </c>
      <c r="Z4181" s="196" t="str">
        <f t="shared" si="1285"/>
        <v/>
      </c>
      <c r="AA4181" s="22"/>
      <c r="AB4181" s="197" t="str">
        <f t="shared" si="1290"/>
        <v/>
      </c>
      <c r="AC4181" s="198" t="str">
        <f t="shared" si="1291"/>
        <v/>
      </c>
      <c r="AD4181" s="162"/>
      <c r="AE4181" s="199" t="str">
        <f t="shared" si="1292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9"/>
        <v>0</v>
      </c>
      <c r="AJ4181" s="200">
        <f t="shared" si="1300"/>
        <v>0</v>
      </c>
      <c r="AK4181" s="201" t="str">
        <f t="shared" si="1293"/>
        <v/>
      </c>
      <c r="AL4181" s="24"/>
      <c r="AM4181" s="24"/>
      <c r="AN4181" s="24"/>
      <c r="AO4181" s="24"/>
      <c r="AP4181" s="165" t="str">
        <f t="shared" si="1294"/>
        <v/>
      </c>
      <c r="AQ4181" s="203" t="str">
        <f t="shared" si="1295"/>
        <v/>
      </c>
      <c r="AR4181" s="206">
        <f t="shared" si="1296"/>
        <v>0</v>
      </c>
      <c r="AS4181" s="22" t="str">
        <f t="shared" si="1297"/>
        <v/>
      </c>
      <c r="AT4181" s="24" t="str">
        <f t="shared" si="1298"/>
        <v/>
      </c>
      <c r="AU4181" s="22" t="s">
        <v>3240</v>
      </c>
    </row>
    <row r="4182" spans="1:47">
      <c r="A4182" s="246" t="str">
        <f t="shared" si="1288"/>
        <v/>
      </c>
      <c r="B4182" s="23"/>
      <c r="C4182" s="23"/>
      <c r="D4182" s="202" t="str">
        <f t="shared" si="1289"/>
        <v/>
      </c>
      <c r="E4182" s="33" t="str">
        <f t="shared" ref="E4182:E4245" si="1301">IF(G4182="Cancel","Cancel",IF(G4182="TBA","TBA",IFERROR(IF(I4182="Q4","FY "&amp;RIGHT(F4182,2)-1&amp;"/"&amp;RIGHT(F4182,2),"FY "&amp;RIGHT(F4182,2)&amp;"/"&amp;RIGHT(F4182,2)+1),"")))</f>
        <v/>
      </c>
      <c r="F4182" s="23"/>
      <c r="G4182" s="23"/>
      <c r="H4182" s="29"/>
      <c r="I4182" s="204" t="str">
        <f t="shared" si="1286"/>
        <v/>
      </c>
      <c r="J4182" s="188"/>
      <c r="K4182" s="29"/>
      <c r="L4182" s="24"/>
      <c r="M4182" s="22"/>
      <c r="N4182" s="22"/>
      <c r="O4182" s="22"/>
      <c r="P4182" s="202" t="str">
        <f t="shared" si="1287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284"/>
        <v/>
      </c>
      <c r="Z4182" s="196" t="str">
        <f t="shared" si="1285"/>
        <v/>
      </c>
      <c r="AA4182" s="22"/>
      <c r="AB4182" s="197" t="str">
        <f t="shared" si="1290"/>
        <v/>
      </c>
      <c r="AC4182" s="198" t="str">
        <f t="shared" si="1291"/>
        <v/>
      </c>
      <c r="AD4182" s="162"/>
      <c r="AE4182" s="199" t="str">
        <f t="shared" si="1292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9"/>
        <v>0</v>
      </c>
      <c r="AJ4182" s="200">
        <f t="shared" si="1300"/>
        <v>0</v>
      </c>
      <c r="AK4182" s="201" t="str">
        <f t="shared" si="1293"/>
        <v/>
      </c>
      <c r="AL4182" s="24"/>
      <c r="AM4182" s="24"/>
      <c r="AN4182" s="24"/>
      <c r="AO4182" s="24"/>
      <c r="AP4182" s="165" t="str">
        <f t="shared" si="1294"/>
        <v/>
      </c>
      <c r="AQ4182" s="203" t="str">
        <f t="shared" si="1295"/>
        <v/>
      </c>
      <c r="AR4182" s="206">
        <f t="shared" si="1296"/>
        <v>0</v>
      </c>
      <c r="AS4182" s="22" t="str">
        <f t="shared" si="1297"/>
        <v/>
      </c>
      <c r="AT4182" s="24" t="str">
        <f t="shared" si="1298"/>
        <v/>
      </c>
      <c r="AU4182" s="22" t="s">
        <v>3240</v>
      </c>
    </row>
    <row r="4183" spans="1:47">
      <c r="A4183" s="246" t="str">
        <f t="shared" si="1288"/>
        <v/>
      </c>
      <c r="B4183" s="23"/>
      <c r="C4183" s="23"/>
      <c r="D4183" s="202" t="str">
        <f t="shared" si="1289"/>
        <v/>
      </c>
      <c r="E4183" s="33" t="str">
        <f t="shared" si="1301"/>
        <v/>
      </c>
      <c r="F4183" s="23"/>
      <c r="G4183" s="23"/>
      <c r="H4183" s="29"/>
      <c r="I4183" s="204" t="str">
        <f t="shared" si="1286"/>
        <v/>
      </c>
      <c r="J4183" s="188"/>
      <c r="K4183" s="29"/>
      <c r="L4183" s="24"/>
      <c r="M4183" s="22"/>
      <c r="N4183" s="22"/>
      <c r="O4183" s="22"/>
      <c r="P4183" s="202" t="str">
        <f t="shared" si="1287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284"/>
        <v/>
      </c>
      <c r="Z4183" s="196" t="str">
        <f t="shared" si="1285"/>
        <v/>
      </c>
      <c r="AA4183" s="22"/>
      <c r="AB4183" s="197" t="str">
        <f t="shared" si="1290"/>
        <v/>
      </c>
      <c r="AC4183" s="198" t="str">
        <f t="shared" si="1291"/>
        <v/>
      </c>
      <c r="AD4183" s="162"/>
      <c r="AE4183" s="199" t="str">
        <f t="shared" si="1292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9"/>
        <v>0</v>
      </c>
      <c r="AJ4183" s="200">
        <f t="shared" si="1300"/>
        <v>0</v>
      </c>
      <c r="AK4183" s="201" t="str">
        <f t="shared" si="1293"/>
        <v/>
      </c>
      <c r="AL4183" s="24"/>
      <c r="AM4183" s="24"/>
      <c r="AN4183" s="24"/>
      <c r="AO4183" s="24"/>
      <c r="AP4183" s="165" t="str">
        <f t="shared" si="1294"/>
        <v/>
      </c>
      <c r="AQ4183" s="203" t="str">
        <f t="shared" si="1295"/>
        <v/>
      </c>
      <c r="AR4183" s="206">
        <f t="shared" si="1296"/>
        <v>0</v>
      </c>
      <c r="AS4183" s="22" t="str">
        <f t="shared" si="1297"/>
        <v/>
      </c>
      <c r="AT4183" s="24" t="str">
        <f t="shared" si="1298"/>
        <v/>
      </c>
      <c r="AU4183" s="22" t="s">
        <v>3240</v>
      </c>
    </row>
    <row r="4184" spans="1:47">
      <c r="A4184" s="246" t="str">
        <f t="shared" si="1288"/>
        <v/>
      </c>
      <c r="B4184" s="23"/>
      <c r="C4184" s="23"/>
      <c r="D4184" s="202" t="str">
        <f t="shared" si="1289"/>
        <v/>
      </c>
      <c r="E4184" s="33" t="str">
        <f t="shared" si="1301"/>
        <v/>
      </c>
      <c r="F4184" s="23"/>
      <c r="G4184" s="23"/>
      <c r="H4184" s="29"/>
      <c r="I4184" s="204" t="str">
        <f t="shared" si="1286"/>
        <v/>
      </c>
      <c r="J4184" s="188"/>
      <c r="K4184" s="29"/>
      <c r="L4184" s="24"/>
      <c r="M4184" s="22"/>
      <c r="N4184" s="22"/>
      <c r="O4184" s="22"/>
      <c r="P4184" s="202" t="str">
        <f t="shared" si="1287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284"/>
        <v/>
      </c>
      <c r="Z4184" s="196" t="str">
        <f t="shared" si="1285"/>
        <v/>
      </c>
      <c r="AA4184" s="22"/>
      <c r="AB4184" s="197" t="str">
        <f t="shared" si="1290"/>
        <v/>
      </c>
      <c r="AC4184" s="198" t="str">
        <f t="shared" si="1291"/>
        <v/>
      </c>
      <c r="AD4184" s="162"/>
      <c r="AE4184" s="199" t="str">
        <f t="shared" si="1292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9"/>
        <v>0</v>
      </c>
      <c r="AJ4184" s="200">
        <f t="shared" si="1300"/>
        <v>0</v>
      </c>
      <c r="AK4184" s="201" t="str">
        <f t="shared" si="1293"/>
        <v/>
      </c>
      <c r="AL4184" s="24"/>
      <c r="AM4184" s="24"/>
      <c r="AN4184" s="24"/>
      <c r="AO4184" s="24"/>
      <c r="AP4184" s="165" t="str">
        <f t="shared" si="1294"/>
        <v/>
      </c>
      <c r="AQ4184" s="203" t="str">
        <f t="shared" si="1295"/>
        <v/>
      </c>
      <c r="AR4184" s="206">
        <f t="shared" si="1296"/>
        <v>0</v>
      </c>
      <c r="AS4184" s="22" t="str">
        <f t="shared" si="1297"/>
        <v/>
      </c>
      <c r="AT4184" s="24" t="str">
        <f t="shared" si="1298"/>
        <v/>
      </c>
      <c r="AU4184" s="22" t="s">
        <v>3240</v>
      </c>
    </row>
    <row r="4185" spans="1:47">
      <c r="A4185" s="246" t="str">
        <f t="shared" si="1288"/>
        <v/>
      </c>
      <c r="B4185" s="23"/>
      <c r="C4185" s="23"/>
      <c r="D4185" s="202" t="str">
        <f t="shared" si="1289"/>
        <v/>
      </c>
      <c r="E4185" s="33" t="str">
        <f t="shared" si="1301"/>
        <v/>
      </c>
      <c r="F4185" s="23"/>
      <c r="G4185" s="23"/>
      <c r="H4185" s="29"/>
      <c r="I4185" s="204" t="str">
        <f t="shared" si="1286"/>
        <v/>
      </c>
      <c r="J4185" s="188"/>
      <c r="K4185" s="29"/>
      <c r="L4185" s="24"/>
      <c r="M4185" s="22"/>
      <c r="N4185" s="22"/>
      <c r="O4185" s="22"/>
      <c r="P4185" s="202" t="str">
        <f t="shared" si="1287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ref="Y4185:Y4248" si="1302">IF(W4185="","",IF(W4185="RMB","1.13", "1"))</f>
        <v/>
      </c>
      <c r="Z4185" s="196" t="str">
        <f t="shared" ref="Z4185:Z4248" si="1303">IF(X4185="","",X4185*MAX(O4185,N4185))</f>
        <v/>
      </c>
      <c r="AA4185" s="22"/>
      <c r="AB4185" s="197" t="str">
        <f t="shared" si="1290"/>
        <v/>
      </c>
      <c r="AC4185" s="198" t="str">
        <f t="shared" si="1291"/>
        <v/>
      </c>
      <c r="AD4185" s="162"/>
      <c r="AE4185" s="199" t="str">
        <f t="shared" si="1292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9"/>
        <v>0</v>
      </c>
      <c r="AJ4185" s="200">
        <f t="shared" si="1300"/>
        <v>0</v>
      </c>
      <c r="AK4185" s="201" t="str">
        <f t="shared" si="1293"/>
        <v/>
      </c>
      <c r="AL4185" s="24"/>
      <c r="AM4185" s="24"/>
      <c r="AN4185" s="24"/>
      <c r="AO4185" s="24"/>
      <c r="AP4185" s="165" t="str">
        <f t="shared" si="1294"/>
        <v/>
      </c>
      <c r="AQ4185" s="203" t="str">
        <f t="shared" si="1295"/>
        <v/>
      </c>
      <c r="AR4185" s="206">
        <f t="shared" si="1296"/>
        <v>0</v>
      </c>
      <c r="AS4185" s="22" t="str">
        <f t="shared" si="1297"/>
        <v/>
      </c>
      <c r="AT4185" s="24" t="str">
        <f t="shared" si="1298"/>
        <v/>
      </c>
      <c r="AU4185" s="22" t="s">
        <v>3240</v>
      </c>
    </row>
    <row r="4186" spans="1:47">
      <c r="A4186" s="246" t="str">
        <f t="shared" si="1288"/>
        <v/>
      </c>
      <c r="B4186" s="23"/>
      <c r="C4186" s="23"/>
      <c r="D4186" s="202" t="str">
        <f t="shared" si="1289"/>
        <v/>
      </c>
      <c r="E4186" s="33" t="str">
        <f t="shared" si="1301"/>
        <v/>
      </c>
      <c r="F4186" s="23"/>
      <c r="G4186" s="23"/>
      <c r="H4186" s="29"/>
      <c r="I4186" s="204" t="str">
        <f t="shared" si="1286"/>
        <v/>
      </c>
      <c r="J4186" s="188"/>
      <c r="K4186" s="29"/>
      <c r="L4186" s="24"/>
      <c r="M4186" s="22"/>
      <c r="N4186" s="22"/>
      <c r="O4186" s="22"/>
      <c r="P4186" s="202" t="str">
        <f t="shared" si="1287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302"/>
        <v/>
      </c>
      <c r="Z4186" s="196" t="str">
        <f t="shared" si="1303"/>
        <v/>
      </c>
      <c r="AA4186" s="22"/>
      <c r="AB4186" s="197" t="str">
        <f t="shared" si="1290"/>
        <v/>
      </c>
      <c r="AC4186" s="198" t="str">
        <f t="shared" si="1291"/>
        <v/>
      </c>
      <c r="AD4186" s="162"/>
      <c r="AE4186" s="199" t="str">
        <f t="shared" si="1292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9"/>
        <v>0</v>
      </c>
      <c r="AJ4186" s="200">
        <f t="shared" si="1300"/>
        <v>0</v>
      </c>
      <c r="AK4186" s="201" t="str">
        <f t="shared" si="1293"/>
        <v/>
      </c>
      <c r="AL4186" s="24"/>
      <c r="AM4186" s="24"/>
      <c r="AN4186" s="24"/>
      <c r="AO4186" s="24"/>
      <c r="AP4186" s="165" t="str">
        <f t="shared" si="1294"/>
        <v/>
      </c>
      <c r="AQ4186" s="203" t="str">
        <f t="shared" si="1295"/>
        <v/>
      </c>
      <c r="AR4186" s="206">
        <f t="shared" si="1296"/>
        <v>0</v>
      </c>
      <c r="AS4186" s="22" t="str">
        <f t="shared" si="1297"/>
        <v/>
      </c>
      <c r="AT4186" s="24" t="str">
        <f t="shared" si="1298"/>
        <v/>
      </c>
      <c r="AU4186" s="22" t="s">
        <v>3240</v>
      </c>
    </row>
    <row r="4187" spans="1:47">
      <c r="A4187" s="246" t="str">
        <f t="shared" si="1288"/>
        <v/>
      </c>
      <c r="B4187" s="23"/>
      <c r="C4187" s="23"/>
      <c r="D4187" s="202" t="str">
        <f t="shared" si="1289"/>
        <v/>
      </c>
      <c r="E4187" s="33" t="str">
        <f t="shared" si="1301"/>
        <v/>
      </c>
      <c r="F4187" s="23"/>
      <c r="G4187" s="23"/>
      <c r="H4187" s="29"/>
      <c r="I4187" s="204" t="str">
        <f t="shared" si="1286"/>
        <v/>
      </c>
      <c r="J4187" s="188"/>
      <c r="K4187" s="29"/>
      <c r="L4187" s="24"/>
      <c r="M4187" s="22"/>
      <c r="N4187" s="22"/>
      <c r="O4187" s="22"/>
      <c r="P4187" s="202" t="str">
        <f t="shared" si="1287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si="1302"/>
        <v/>
      </c>
      <c r="Z4187" s="196" t="str">
        <f t="shared" si="1303"/>
        <v/>
      </c>
      <c r="AA4187" s="22"/>
      <c r="AB4187" s="197" t="str">
        <f t="shared" si="1290"/>
        <v/>
      </c>
      <c r="AC4187" s="198" t="str">
        <f t="shared" si="1291"/>
        <v/>
      </c>
      <c r="AD4187" s="162"/>
      <c r="AE4187" s="199" t="str">
        <f t="shared" si="1292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9"/>
        <v>0</v>
      </c>
      <c r="AJ4187" s="200">
        <f t="shared" si="1300"/>
        <v>0</v>
      </c>
      <c r="AK4187" s="201" t="str">
        <f t="shared" si="1293"/>
        <v/>
      </c>
      <c r="AL4187" s="24"/>
      <c r="AM4187" s="24"/>
      <c r="AN4187" s="24"/>
      <c r="AO4187" s="24"/>
      <c r="AP4187" s="165" t="str">
        <f t="shared" si="1294"/>
        <v/>
      </c>
      <c r="AQ4187" s="203" t="str">
        <f t="shared" si="1295"/>
        <v/>
      </c>
      <c r="AR4187" s="206">
        <f t="shared" si="1296"/>
        <v>0</v>
      </c>
      <c r="AS4187" s="22" t="str">
        <f t="shared" si="1297"/>
        <v/>
      </c>
      <c r="AT4187" s="24" t="str">
        <f t="shared" si="1298"/>
        <v/>
      </c>
      <c r="AU4187" s="22" t="s">
        <v>3240</v>
      </c>
    </row>
    <row r="4188" spans="1:47">
      <c r="A4188" s="246" t="str">
        <f t="shared" si="1288"/>
        <v/>
      </c>
      <c r="B4188" s="23"/>
      <c r="C4188" s="23"/>
      <c r="D4188" s="202" t="str">
        <f t="shared" si="1289"/>
        <v/>
      </c>
      <c r="E4188" s="33" t="str">
        <f t="shared" si="1301"/>
        <v/>
      </c>
      <c r="F4188" s="23"/>
      <c r="G4188" s="23"/>
      <c r="H4188" s="29"/>
      <c r="I4188" s="204" t="str">
        <f t="shared" si="1286"/>
        <v/>
      </c>
      <c r="J4188" s="188"/>
      <c r="K4188" s="29"/>
      <c r="L4188" s="24"/>
      <c r="M4188" s="22"/>
      <c r="N4188" s="22"/>
      <c r="O4188" s="22"/>
      <c r="P4188" s="202" t="str">
        <f t="shared" si="1287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302"/>
        <v/>
      </c>
      <c r="Z4188" s="196" t="str">
        <f t="shared" si="1303"/>
        <v/>
      </c>
      <c r="AA4188" s="22"/>
      <c r="AB4188" s="197" t="str">
        <f t="shared" si="1290"/>
        <v/>
      </c>
      <c r="AC4188" s="198" t="str">
        <f t="shared" si="1291"/>
        <v/>
      </c>
      <c r="AD4188" s="162"/>
      <c r="AE4188" s="199" t="str">
        <f t="shared" si="1292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9"/>
        <v>0</v>
      </c>
      <c r="AJ4188" s="200">
        <f t="shared" si="1300"/>
        <v>0</v>
      </c>
      <c r="AK4188" s="201" t="str">
        <f t="shared" si="1293"/>
        <v/>
      </c>
      <c r="AL4188" s="24"/>
      <c r="AM4188" s="24"/>
      <c r="AN4188" s="24"/>
      <c r="AO4188" s="24"/>
      <c r="AP4188" s="165" t="str">
        <f t="shared" si="1294"/>
        <v/>
      </c>
      <c r="AQ4188" s="203" t="str">
        <f t="shared" si="1295"/>
        <v/>
      </c>
      <c r="AR4188" s="206">
        <f t="shared" si="1296"/>
        <v>0</v>
      </c>
      <c r="AS4188" s="22" t="str">
        <f t="shared" si="1297"/>
        <v/>
      </c>
      <c r="AT4188" s="24" t="str">
        <f t="shared" si="1298"/>
        <v/>
      </c>
      <c r="AU4188" s="22" t="s">
        <v>3240</v>
      </c>
    </row>
    <row r="4189" spans="1:47">
      <c r="A4189" s="246" t="str">
        <f t="shared" si="1288"/>
        <v/>
      </c>
      <c r="B4189" s="23"/>
      <c r="C4189" s="23"/>
      <c r="D4189" s="202" t="str">
        <f t="shared" si="1289"/>
        <v/>
      </c>
      <c r="E4189" s="33" t="str">
        <f t="shared" si="1301"/>
        <v/>
      </c>
      <c r="F4189" s="23"/>
      <c r="G4189" s="23"/>
      <c r="H4189" s="29"/>
      <c r="I4189" s="204" t="str">
        <f t="shared" si="1286"/>
        <v/>
      </c>
      <c r="J4189" s="188"/>
      <c r="K4189" s="29"/>
      <c r="L4189" s="24"/>
      <c r="M4189" s="22"/>
      <c r="N4189" s="22"/>
      <c r="O4189" s="22"/>
      <c r="P4189" s="202" t="str">
        <f t="shared" si="1287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302"/>
        <v/>
      </c>
      <c r="Z4189" s="196" t="str">
        <f t="shared" si="1303"/>
        <v/>
      </c>
      <c r="AA4189" s="22"/>
      <c r="AB4189" s="197" t="str">
        <f t="shared" si="1290"/>
        <v/>
      </c>
      <c r="AC4189" s="198" t="str">
        <f t="shared" si="1291"/>
        <v/>
      </c>
      <c r="AD4189" s="162"/>
      <c r="AE4189" s="199" t="str">
        <f t="shared" si="1292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9"/>
        <v>0</v>
      </c>
      <c r="AJ4189" s="200">
        <f t="shared" si="1300"/>
        <v>0</v>
      </c>
      <c r="AK4189" s="201" t="str">
        <f t="shared" si="1293"/>
        <v/>
      </c>
      <c r="AL4189" s="24"/>
      <c r="AM4189" s="24"/>
      <c r="AN4189" s="24"/>
      <c r="AO4189" s="24"/>
      <c r="AP4189" s="165" t="str">
        <f t="shared" si="1294"/>
        <v/>
      </c>
      <c r="AQ4189" s="203" t="str">
        <f t="shared" si="1295"/>
        <v/>
      </c>
      <c r="AR4189" s="206">
        <f t="shared" si="1296"/>
        <v>0</v>
      </c>
      <c r="AS4189" s="22" t="str">
        <f t="shared" si="1297"/>
        <v/>
      </c>
      <c r="AT4189" s="24" t="str">
        <f t="shared" si="1298"/>
        <v/>
      </c>
      <c r="AU4189" s="22" t="s">
        <v>3240</v>
      </c>
    </row>
    <row r="4190" spans="1:47">
      <c r="A4190" s="246" t="str">
        <f t="shared" si="1288"/>
        <v/>
      </c>
      <c r="B4190" s="23"/>
      <c r="C4190" s="23"/>
      <c r="D4190" s="202" t="str">
        <f t="shared" si="1289"/>
        <v/>
      </c>
      <c r="E4190" s="33" t="str">
        <f t="shared" si="1301"/>
        <v/>
      </c>
      <c r="F4190" s="23"/>
      <c r="G4190" s="23"/>
      <c r="H4190" s="29"/>
      <c r="I4190" s="204" t="str">
        <f t="shared" ref="I4190:I4253" si="1304">IFERROR(IF(F4190="","",IF(F4190="TBA","TBA",IF(F4190="Cancel","Cancel",IF(AND(G4190&gt;=10,G4190&lt;=12),"Q3",IF(AND(G4190&gt;=1,G4190&lt;=3),"Q4",IF(AND(G4190&gt;=7,G4190&lt;=9),"Q2",IF(AND(G4190&gt;=4,G4190&lt;=6),"Q1"))))))),"")</f>
        <v/>
      </c>
      <c r="J4190" s="188"/>
      <c r="K4190" s="29"/>
      <c r="L4190" s="24"/>
      <c r="M4190" s="22"/>
      <c r="N4190" s="22"/>
      <c r="O4190" s="22"/>
      <c r="P4190" s="202" t="str">
        <f t="shared" si="1287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302"/>
        <v/>
      </c>
      <c r="Z4190" s="196" t="str">
        <f t="shared" si="1303"/>
        <v/>
      </c>
      <c r="AA4190" s="22"/>
      <c r="AB4190" s="197" t="str">
        <f t="shared" si="1290"/>
        <v/>
      </c>
      <c r="AC4190" s="198" t="str">
        <f t="shared" si="1291"/>
        <v/>
      </c>
      <c r="AD4190" s="162"/>
      <c r="AE4190" s="199" t="str">
        <f t="shared" si="1292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9"/>
        <v>0</v>
      </c>
      <c r="AJ4190" s="200">
        <f t="shared" si="1300"/>
        <v>0</v>
      </c>
      <c r="AK4190" s="201" t="str">
        <f t="shared" si="1293"/>
        <v/>
      </c>
      <c r="AL4190" s="24"/>
      <c r="AM4190" s="24"/>
      <c r="AN4190" s="24"/>
      <c r="AO4190" s="24"/>
      <c r="AP4190" s="165" t="str">
        <f t="shared" si="1294"/>
        <v/>
      </c>
      <c r="AQ4190" s="203" t="str">
        <f t="shared" si="1295"/>
        <v/>
      </c>
      <c r="AR4190" s="206">
        <f t="shared" si="1296"/>
        <v>0</v>
      </c>
      <c r="AS4190" s="22" t="str">
        <f t="shared" si="1297"/>
        <v/>
      </c>
      <c r="AT4190" s="24" t="str">
        <f t="shared" si="1298"/>
        <v/>
      </c>
      <c r="AU4190" s="22" t="s">
        <v>3240</v>
      </c>
    </row>
    <row r="4191" spans="1:47">
      <c r="A4191" s="246" t="str">
        <f t="shared" si="1288"/>
        <v/>
      </c>
      <c r="B4191" s="23"/>
      <c r="C4191" s="23"/>
      <c r="D4191" s="202" t="str">
        <f t="shared" si="1289"/>
        <v/>
      </c>
      <c r="E4191" s="33" t="str">
        <f t="shared" si="1301"/>
        <v/>
      </c>
      <c r="F4191" s="23"/>
      <c r="G4191" s="23"/>
      <c r="H4191" s="29"/>
      <c r="I4191" s="204" t="str">
        <f t="shared" si="1304"/>
        <v/>
      </c>
      <c r="J4191" s="188"/>
      <c r="K4191" s="29"/>
      <c r="L4191" s="24"/>
      <c r="M4191" s="22"/>
      <c r="N4191" s="22"/>
      <c r="O4191" s="22"/>
      <c r="P4191" s="202" t="str">
        <f t="shared" ref="P4191:P4254" si="1305">IF(M4191="","",IF(AND(N4191&gt;0,L4191&lt;&gt;""),"MAIN UNIT",IF(AND(O4191&gt;0,L4191&lt;&gt;""),"SERVICE/ PARTS","C66 SERVICE/OTHERS")))</f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302"/>
        <v/>
      </c>
      <c r="Z4191" s="196" t="str">
        <f t="shared" si="1303"/>
        <v/>
      </c>
      <c r="AA4191" s="22"/>
      <c r="AB4191" s="197" t="str">
        <f t="shared" si="1290"/>
        <v/>
      </c>
      <c r="AC4191" s="198" t="str">
        <f t="shared" si="1291"/>
        <v/>
      </c>
      <c r="AD4191" s="162"/>
      <c r="AE4191" s="199" t="str">
        <f t="shared" si="1292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9"/>
        <v>0</v>
      </c>
      <c r="AJ4191" s="200">
        <f t="shared" si="1300"/>
        <v>0</v>
      </c>
      <c r="AK4191" s="201" t="str">
        <f t="shared" si="1293"/>
        <v/>
      </c>
      <c r="AL4191" s="24"/>
      <c r="AM4191" s="24"/>
      <c r="AN4191" s="24"/>
      <c r="AO4191" s="24"/>
      <c r="AP4191" s="165" t="str">
        <f t="shared" si="1294"/>
        <v/>
      </c>
      <c r="AQ4191" s="203" t="str">
        <f t="shared" si="1295"/>
        <v/>
      </c>
      <c r="AR4191" s="206">
        <f t="shared" si="1296"/>
        <v>0</v>
      </c>
      <c r="AS4191" s="22" t="str">
        <f t="shared" si="1297"/>
        <v/>
      </c>
      <c r="AT4191" s="24" t="str">
        <f t="shared" si="1298"/>
        <v/>
      </c>
      <c r="AU4191" s="22" t="s">
        <v>3240</v>
      </c>
    </row>
    <row r="4192" spans="1:47">
      <c r="A4192" s="246" t="str">
        <f t="shared" ref="A4192:A4255" si="1306">IF(C4192="cancel","cancel",IFERROR(IF(D4192="Q4","FY "&amp;RIGHT(B4192,2)-1&amp;"/"&amp;RIGHT(B4192,2),"FY "&amp;RIGHT(B4192,2)&amp;"/"&amp;RIGHT(B4192,2)+1),""))</f>
        <v/>
      </c>
      <c r="B4192" s="23"/>
      <c r="C4192" s="23"/>
      <c r="D4192" s="202" t="str">
        <f t="shared" ref="D4192:D4255" si="1307">IF(B4192="","",IF(AND(C4192&gt;=10,C4192&lt;=12),"Q3",IF(AND(C4192&gt;=1,C4192&lt;=3),"Q4",IF(AND(C4192&gt;=7,C4192&lt;=9),"Q2",IF(AND(C4192&gt;=4,C4192&lt;=6),"Q1")))))</f>
        <v/>
      </c>
      <c r="E4192" s="33" t="str">
        <f t="shared" si="1301"/>
        <v/>
      </c>
      <c r="F4192" s="23"/>
      <c r="G4192" s="23"/>
      <c r="H4192" s="29"/>
      <c r="I4192" s="204" t="str">
        <f t="shared" si="1304"/>
        <v/>
      </c>
      <c r="J4192" s="188"/>
      <c r="K4192" s="29"/>
      <c r="L4192" s="24"/>
      <c r="M4192" s="22"/>
      <c r="N4192" s="22"/>
      <c r="O4192" s="22"/>
      <c r="P4192" s="202" t="str">
        <f t="shared" si="1305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302"/>
        <v/>
      </c>
      <c r="Z4192" s="196" t="str">
        <f t="shared" si="1303"/>
        <v/>
      </c>
      <c r="AA4192" s="22"/>
      <c r="AB4192" s="197" t="str">
        <f t="shared" ref="AB4192:AB4255" si="1308">IF(AND(R4192&lt;&gt;"C66",R4192&lt;&gt;""),Z4192/Y4192*AA4192,"")</f>
        <v/>
      </c>
      <c r="AC4192" s="198" t="str">
        <f t="shared" ref="AC4192:AC4255" si="1309">IF(R4192&lt;&gt;"",AB4192*AD4192,"")</f>
        <v/>
      </c>
      <c r="AD4192" s="162"/>
      <c r="AE4192" s="199" t="str">
        <f t="shared" ref="AE4192:AE4255" si="1310">IF(Q4192="","",IF(Q4192="Yes",1,0))</f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9"/>
        <v>0</v>
      </c>
      <c r="AJ4192" s="200">
        <f t="shared" si="1300"/>
        <v>0</v>
      </c>
      <c r="AK4192" s="201" t="str">
        <f t="shared" ref="AK4192:AK4255" si="1311">IF(AJ4192&gt;0,AJ4192/AI4192,"")</f>
        <v/>
      </c>
      <c r="AL4192" s="24"/>
      <c r="AM4192" s="24"/>
      <c r="AN4192" s="24"/>
      <c r="AO4192" s="24"/>
      <c r="AP4192" s="165" t="str">
        <f t="shared" ref="AP4192:AP4255" si="1312">IF(F4192="","",F4192&amp;G4192)</f>
        <v/>
      </c>
      <c r="AQ4192" s="203" t="str">
        <f t="shared" ref="AQ4192:AQ4255" si="1313">IF(W4192="","",F4192&amp;G4192&amp;W4192)</f>
        <v/>
      </c>
      <c r="AR4192" s="206">
        <f t="shared" ref="AR4192:AR4255" si="1314">IFERROR(IF(AND(M4192="YAMAHA", R4192="C28"), "YAMAHA_Non_Mounter", IF(AND(M4192="YAMAHA", R4192="C49"), "YAMAHA_Mounter", M4192)),"")</f>
        <v>0</v>
      </c>
      <c r="AS4192" s="22" t="str">
        <f t="shared" ref="AS4192:AS4255" si="1315">IFERROR(IF(OR(G4192="TBA", G4192=""), "", DATEDIF(DATE(B4192, C4192, 1), DATE(F4192, G4192, 1), "M")),"")</f>
        <v/>
      </c>
      <c r="AT4192" s="24" t="str">
        <f t="shared" ref="AT4192:AT4255" si="1316">IF(ISNUMBER(AS4192), IF(AS4192&gt;=0, IF(AS4192&lt;=3, "0-3 months", IF(AS4192&lt;=6, "4-6 months", "&gt; 6 months"))), "")</f>
        <v/>
      </c>
      <c r="AU4192" s="22" t="s">
        <v>3240</v>
      </c>
    </row>
    <row r="4193" spans="1:47">
      <c r="A4193" s="246" t="str">
        <f t="shared" si="1306"/>
        <v/>
      </c>
      <c r="B4193" s="23"/>
      <c r="C4193" s="23"/>
      <c r="D4193" s="202" t="str">
        <f t="shared" si="1307"/>
        <v/>
      </c>
      <c r="E4193" s="33" t="str">
        <f t="shared" si="1301"/>
        <v/>
      </c>
      <c r="F4193" s="23"/>
      <c r="G4193" s="23"/>
      <c r="H4193" s="29"/>
      <c r="I4193" s="204" t="str">
        <f t="shared" si="1304"/>
        <v/>
      </c>
      <c r="J4193" s="188"/>
      <c r="K4193" s="29"/>
      <c r="L4193" s="24"/>
      <c r="M4193" s="22"/>
      <c r="N4193" s="22"/>
      <c r="O4193" s="22"/>
      <c r="P4193" s="202" t="str">
        <f t="shared" si="1305"/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302"/>
        <v/>
      </c>
      <c r="Z4193" s="196" t="str">
        <f t="shared" si="1303"/>
        <v/>
      </c>
      <c r="AA4193" s="22"/>
      <c r="AB4193" s="197" t="str">
        <f t="shared" si="1308"/>
        <v/>
      </c>
      <c r="AC4193" s="198" t="str">
        <f t="shared" si="1309"/>
        <v/>
      </c>
      <c r="AD4193" s="162"/>
      <c r="AE4193" s="199" t="str">
        <f t="shared" si="1310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9"/>
        <v>0</v>
      </c>
      <c r="AJ4193" s="200">
        <f t="shared" si="1300"/>
        <v>0</v>
      </c>
      <c r="AK4193" s="201" t="str">
        <f t="shared" si="1311"/>
        <v/>
      </c>
      <c r="AL4193" s="24"/>
      <c r="AM4193" s="24"/>
      <c r="AN4193" s="24"/>
      <c r="AO4193" s="24"/>
      <c r="AP4193" s="165" t="str">
        <f t="shared" si="1312"/>
        <v/>
      </c>
      <c r="AQ4193" s="203" t="str">
        <f t="shared" si="1313"/>
        <v/>
      </c>
      <c r="AR4193" s="206">
        <f t="shared" si="1314"/>
        <v>0</v>
      </c>
      <c r="AS4193" s="22" t="str">
        <f t="shared" si="1315"/>
        <v/>
      </c>
      <c r="AT4193" s="24" t="str">
        <f t="shared" si="1316"/>
        <v/>
      </c>
      <c r="AU4193" s="22" t="s">
        <v>3240</v>
      </c>
    </row>
    <row r="4194" spans="1:47">
      <c r="A4194" s="246" t="str">
        <f t="shared" si="1306"/>
        <v/>
      </c>
      <c r="B4194" s="23"/>
      <c r="C4194" s="23"/>
      <c r="D4194" s="202" t="str">
        <f t="shared" si="1307"/>
        <v/>
      </c>
      <c r="E4194" s="33" t="str">
        <f t="shared" si="1301"/>
        <v/>
      </c>
      <c r="F4194" s="23"/>
      <c r="G4194" s="23"/>
      <c r="H4194" s="29"/>
      <c r="I4194" s="204" t="str">
        <f t="shared" si="1304"/>
        <v/>
      </c>
      <c r="J4194" s="188"/>
      <c r="K4194" s="29"/>
      <c r="L4194" s="24"/>
      <c r="M4194" s="22"/>
      <c r="N4194" s="22"/>
      <c r="O4194" s="22"/>
      <c r="P4194" s="202" t="str">
        <f t="shared" si="1305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302"/>
        <v/>
      </c>
      <c r="Z4194" s="196" t="str">
        <f t="shared" si="1303"/>
        <v/>
      </c>
      <c r="AA4194" s="22"/>
      <c r="AB4194" s="197" t="str">
        <f t="shared" si="1308"/>
        <v/>
      </c>
      <c r="AC4194" s="198" t="str">
        <f t="shared" si="1309"/>
        <v/>
      </c>
      <c r="AD4194" s="162"/>
      <c r="AE4194" s="199" t="str">
        <f t="shared" si="1310"/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si="1299"/>
        <v>0</v>
      </c>
      <c r="AJ4194" s="200">
        <f t="shared" si="1300"/>
        <v>0</v>
      </c>
      <c r="AK4194" s="201" t="str">
        <f t="shared" si="1311"/>
        <v/>
      </c>
      <c r="AL4194" s="24"/>
      <c r="AM4194" s="24"/>
      <c r="AN4194" s="24"/>
      <c r="AO4194" s="24"/>
      <c r="AP4194" s="165" t="str">
        <f t="shared" si="1312"/>
        <v/>
      </c>
      <c r="AQ4194" s="203" t="str">
        <f t="shared" si="1313"/>
        <v/>
      </c>
      <c r="AR4194" s="206">
        <f t="shared" si="1314"/>
        <v>0</v>
      </c>
      <c r="AS4194" s="22" t="str">
        <f t="shared" si="1315"/>
        <v/>
      </c>
      <c r="AT4194" s="24" t="str">
        <f t="shared" si="1316"/>
        <v/>
      </c>
      <c r="AU4194" s="22" t="s">
        <v>3240</v>
      </c>
    </row>
    <row r="4195" spans="1:47">
      <c r="A4195" s="246" t="str">
        <f t="shared" si="1306"/>
        <v/>
      </c>
      <c r="B4195" s="23"/>
      <c r="C4195" s="23"/>
      <c r="D4195" s="202" t="str">
        <f t="shared" si="1307"/>
        <v/>
      </c>
      <c r="E4195" s="33" t="str">
        <f t="shared" si="1301"/>
        <v/>
      </c>
      <c r="F4195" s="23"/>
      <c r="G4195" s="23"/>
      <c r="H4195" s="29"/>
      <c r="I4195" s="204" t="str">
        <f t="shared" si="1304"/>
        <v/>
      </c>
      <c r="J4195" s="188"/>
      <c r="K4195" s="29"/>
      <c r="L4195" s="24"/>
      <c r="M4195" s="22"/>
      <c r="N4195" s="22"/>
      <c r="O4195" s="22"/>
      <c r="P4195" s="202" t="str">
        <f t="shared" si="1305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302"/>
        <v/>
      </c>
      <c r="Z4195" s="196" t="str">
        <f t="shared" si="1303"/>
        <v/>
      </c>
      <c r="AA4195" s="22"/>
      <c r="AB4195" s="197" t="str">
        <f t="shared" si="1308"/>
        <v/>
      </c>
      <c r="AC4195" s="198" t="str">
        <f t="shared" si="1309"/>
        <v/>
      </c>
      <c r="AD4195" s="162"/>
      <c r="AE4195" s="199" t="str">
        <f t="shared" si="1310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299"/>
        <v>0</v>
      </c>
      <c r="AJ4195" s="200">
        <f t="shared" si="1300"/>
        <v>0</v>
      </c>
      <c r="AK4195" s="201" t="str">
        <f t="shared" si="1311"/>
        <v/>
      </c>
      <c r="AL4195" s="24"/>
      <c r="AM4195" s="24"/>
      <c r="AN4195" s="24"/>
      <c r="AO4195" s="24"/>
      <c r="AP4195" s="165" t="str">
        <f t="shared" si="1312"/>
        <v/>
      </c>
      <c r="AQ4195" s="203" t="str">
        <f t="shared" si="1313"/>
        <v/>
      </c>
      <c r="AR4195" s="206">
        <f t="shared" si="1314"/>
        <v>0</v>
      </c>
      <c r="AS4195" s="22" t="str">
        <f t="shared" si="1315"/>
        <v/>
      </c>
      <c r="AT4195" s="24" t="str">
        <f t="shared" si="1316"/>
        <v/>
      </c>
      <c r="AU4195" s="22" t="s">
        <v>3240</v>
      </c>
    </row>
    <row r="4196" spans="1:47">
      <c r="A4196" s="246" t="str">
        <f t="shared" si="1306"/>
        <v/>
      </c>
      <c r="B4196" s="23"/>
      <c r="C4196" s="23"/>
      <c r="D4196" s="202" t="str">
        <f t="shared" si="1307"/>
        <v/>
      </c>
      <c r="E4196" s="33" t="str">
        <f t="shared" si="1301"/>
        <v/>
      </c>
      <c r="F4196" s="23"/>
      <c r="G4196" s="23"/>
      <c r="H4196" s="29"/>
      <c r="I4196" s="204" t="str">
        <f t="shared" si="1304"/>
        <v/>
      </c>
      <c r="J4196" s="188"/>
      <c r="K4196" s="29"/>
      <c r="L4196" s="24"/>
      <c r="M4196" s="22"/>
      <c r="N4196" s="22"/>
      <c r="O4196" s="22"/>
      <c r="P4196" s="202" t="str">
        <f t="shared" si="1305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302"/>
        <v/>
      </c>
      <c r="Z4196" s="196" t="str">
        <f t="shared" si="1303"/>
        <v/>
      </c>
      <c r="AA4196" s="22"/>
      <c r="AB4196" s="197" t="str">
        <f t="shared" si="1308"/>
        <v/>
      </c>
      <c r="AC4196" s="198" t="str">
        <f t="shared" si="1309"/>
        <v/>
      </c>
      <c r="AD4196" s="162"/>
      <c r="AE4196" s="199" t="str">
        <f t="shared" si="1310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299"/>
        <v>0</v>
      </c>
      <c r="AJ4196" s="200">
        <f t="shared" si="1300"/>
        <v>0</v>
      </c>
      <c r="AK4196" s="201" t="str">
        <f t="shared" si="1311"/>
        <v/>
      </c>
      <c r="AL4196" s="24"/>
      <c r="AM4196" s="24"/>
      <c r="AN4196" s="24"/>
      <c r="AO4196" s="24"/>
      <c r="AP4196" s="165" t="str">
        <f t="shared" si="1312"/>
        <v/>
      </c>
      <c r="AQ4196" s="203" t="str">
        <f t="shared" si="1313"/>
        <v/>
      </c>
      <c r="AR4196" s="206">
        <f t="shared" si="1314"/>
        <v>0</v>
      </c>
      <c r="AS4196" s="22" t="str">
        <f t="shared" si="1315"/>
        <v/>
      </c>
      <c r="AT4196" s="24" t="str">
        <f t="shared" si="1316"/>
        <v/>
      </c>
      <c r="AU4196" s="22" t="s">
        <v>3240</v>
      </c>
    </row>
    <row r="4197" spans="1:47">
      <c r="A4197" s="246" t="str">
        <f t="shared" si="1306"/>
        <v/>
      </c>
      <c r="B4197" s="23"/>
      <c r="C4197" s="23"/>
      <c r="D4197" s="202" t="str">
        <f t="shared" si="1307"/>
        <v/>
      </c>
      <c r="E4197" s="33" t="str">
        <f t="shared" si="1301"/>
        <v/>
      </c>
      <c r="F4197" s="23"/>
      <c r="G4197" s="23"/>
      <c r="H4197" s="29"/>
      <c r="I4197" s="204" t="str">
        <f t="shared" si="1304"/>
        <v/>
      </c>
      <c r="J4197" s="188"/>
      <c r="K4197" s="29"/>
      <c r="L4197" s="24"/>
      <c r="M4197" s="22"/>
      <c r="N4197" s="22"/>
      <c r="O4197" s="22"/>
      <c r="P4197" s="202" t="str">
        <f t="shared" si="1305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302"/>
        <v/>
      </c>
      <c r="Z4197" s="196" t="str">
        <f t="shared" si="1303"/>
        <v/>
      </c>
      <c r="AA4197" s="22"/>
      <c r="AB4197" s="197" t="str">
        <f t="shared" si="1308"/>
        <v/>
      </c>
      <c r="AC4197" s="198" t="str">
        <f t="shared" si="1309"/>
        <v/>
      </c>
      <c r="AD4197" s="162"/>
      <c r="AE4197" s="199" t="str">
        <f t="shared" si="1310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299"/>
        <v>0</v>
      </c>
      <c r="AJ4197" s="200">
        <f t="shared" si="1300"/>
        <v>0</v>
      </c>
      <c r="AK4197" s="201" t="str">
        <f t="shared" si="1311"/>
        <v/>
      </c>
      <c r="AL4197" s="24"/>
      <c r="AM4197" s="24"/>
      <c r="AN4197" s="24"/>
      <c r="AO4197" s="24"/>
      <c r="AP4197" s="165" t="str">
        <f t="shared" si="1312"/>
        <v/>
      </c>
      <c r="AQ4197" s="203" t="str">
        <f t="shared" si="1313"/>
        <v/>
      </c>
      <c r="AR4197" s="206">
        <f t="shared" si="1314"/>
        <v>0</v>
      </c>
      <c r="AS4197" s="22" t="str">
        <f t="shared" si="1315"/>
        <v/>
      </c>
      <c r="AT4197" s="24" t="str">
        <f t="shared" si="1316"/>
        <v/>
      </c>
      <c r="AU4197" s="22" t="s">
        <v>3240</v>
      </c>
    </row>
    <row r="4198" spans="1:47">
      <c r="A4198" s="246" t="str">
        <f t="shared" si="1306"/>
        <v/>
      </c>
      <c r="B4198" s="23"/>
      <c r="C4198" s="23"/>
      <c r="D4198" s="202" t="str">
        <f t="shared" si="1307"/>
        <v/>
      </c>
      <c r="E4198" s="33" t="str">
        <f t="shared" si="1301"/>
        <v/>
      </c>
      <c r="F4198" s="23"/>
      <c r="G4198" s="23"/>
      <c r="H4198" s="29"/>
      <c r="I4198" s="204" t="str">
        <f t="shared" si="1304"/>
        <v/>
      </c>
      <c r="J4198" s="188"/>
      <c r="K4198" s="29"/>
      <c r="L4198" s="24"/>
      <c r="M4198" s="22"/>
      <c r="N4198" s="22"/>
      <c r="O4198" s="22"/>
      <c r="P4198" s="202" t="str">
        <f t="shared" si="1305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302"/>
        <v/>
      </c>
      <c r="Z4198" s="196" t="str">
        <f t="shared" si="1303"/>
        <v/>
      </c>
      <c r="AA4198" s="22"/>
      <c r="AB4198" s="197" t="str">
        <f t="shared" si="1308"/>
        <v/>
      </c>
      <c r="AC4198" s="198" t="str">
        <f t="shared" si="1309"/>
        <v/>
      </c>
      <c r="AD4198" s="162"/>
      <c r="AE4198" s="199" t="str">
        <f t="shared" si="1310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299"/>
        <v>0</v>
      </c>
      <c r="AJ4198" s="200">
        <f t="shared" si="1300"/>
        <v>0</v>
      </c>
      <c r="AK4198" s="201" t="str">
        <f t="shared" si="1311"/>
        <v/>
      </c>
      <c r="AL4198" s="24"/>
      <c r="AM4198" s="24"/>
      <c r="AN4198" s="24"/>
      <c r="AO4198" s="24"/>
      <c r="AP4198" s="165" t="str">
        <f t="shared" si="1312"/>
        <v/>
      </c>
      <c r="AQ4198" s="203" t="str">
        <f t="shared" si="1313"/>
        <v/>
      </c>
      <c r="AR4198" s="206">
        <f t="shared" si="1314"/>
        <v>0</v>
      </c>
      <c r="AS4198" s="22" t="str">
        <f t="shared" si="1315"/>
        <v/>
      </c>
      <c r="AT4198" s="24" t="str">
        <f t="shared" si="1316"/>
        <v/>
      </c>
      <c r="AU4198" s="22" t="s">
        <v>3240</v>
      </c>
    </row>
    <row r="4199" spans="1:47">
      <c r="A4199" s="246" t="str">
        <f t="shared" si="1306"/>
        <v/>
      </c>
      <c r="B4199" s="23"/>
      <c r="C4199" s="23"/>
      <c r="D4199" s="202" t="str">
        <f t="shared" si="1307"/>
        <v/>
      </c>
      <c r="E4199" s="33" t="str">
        <f t="shared" si="1301"/>
        <v/>
      </c>
      <c r="F4199" s="23"/>
      <c r="G4199" s="23"/>
      <c r="H4199" s="29"/>
      <c r="I4199" s="204" t="str">
        <f t="shared" si="1304"/>
        <v/>
      </c>
      <c r="J4199" s="188"/>
      <c r="K4199" s="29"/>
      <c r="L4199" s="24"/>
      <c r="M4199" s="22"/>
      <c r="N4199" s="22"/>
      <c r="O4199" s="22"/>
      <c r="P4199" s="202" t="str">
        <f t="shared" si="1305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302"/>
        <v/>
      </c>
      <c r="Z4199" s="196" t="str">
        <f t="shared" si="1303"/>
        <v/>
      </c>
      <c r="AA4199" s="22"/>
      <c r="AB4199" s="197" t="str">
        <f t="shared" si="1308"/>
        <v/>
      </c>
      <c r="AC4199" s="198" t="str">
        <f t="shared" si="1309"/>
        <v/>
      </c>
      <c r="AD4199" s="162"/>
      <c r="AE4199" s="199" t="str">
        <f t="shared" si="1310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299"/>
        <v>0</v>
      </c>
      <c r="AJ4199" s="200">
        <f t="shared" si="1300"/>
        <v>0</v>
      </c>
      <c r="AK4199" s="201" t="str">
        <f t="shared" si="1311"/>
        <v/>
      </c>
      <c r="AL4199" s="24"/>
      <c r="AM4199" s="24"/>
      <c r="AN4199" s="24"/>
      <c r="AO4199" s="24"/>
      <c r="AP4199" s="165" t="str">
        <f t="shared" si="1312"/>
        <v/>
      </c>
      <c r="AQ4199" s="203" t="str">
        <f t="shared" si="1313"/>
        <v/>
      </c>
      <c r="AR4199" s="206">
        <f t="shared" si="1314"/>
        <v>0</v>
      </c>
      <c r="AS4199" s="22" t="str">
        <f t="shared" si="1315"/>
        <v/>
      </c>
      <c r="AT4199" s="24" t="str">
        <f t="shared" si="1316"/>
        <v/>
      </c>
      <c r="AU4199" s="22" t="s">
        <v>3240</v>
      </c>
    </row>
    <row r="4200" spans="1:47">
      <c r="A4200" s="246" t="str">
        <f t="shared" si="1306"/>
        <v/>
      </c>
      <c r="B4200" s="23"/>
      <c r="C4200" s="23"/>
      <c r="D4200" s="202" t="str">
        <f t="shared" si="1307"/>
        <v/>
      </c>
      <c r="E4200" s="33" t="str">
        <f t="shared" si="1301"/>
        <v/>
      </c>
      <c r="F4200" s="23"/>
      <c r="G4200" s="23"/>
      <c r="H4200" s="29"/>
      <c r="I4200" s="204" t="str">
        <f t="shared" si="1304"/>
        <v/>
      </c>
      <c r="J4200" s="188"/>
      <c r="K4200" s="29"/>
      <c r="L4200" s="24"/>
      <c r="M4200" s="22"/>
      <c r="N4200" s="22"/>
      <c r="O4200" s="22"/>
      <c r="P4200" s="202" t="str">
        <f t="shared" si="1305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302"/>
        <v/>
      </c>
      <c r="Z4200" s="196" t="str">
        <f t="shared" si="1303"/>
        <v/>
      </c>
      <c r="AA4200" s="22"/>
      <c r="AB4200" s="197" t="str">
        <f t="shared" si="1308"/>
        <v/>
      </c>
      <c r="AC4200" s="198" t="str">
        <f t="shared" si="1309"/>
        <v/>
      </c>
      <c r="AD4200" s="162"/>
      <c r="AE4200" s="199" t="str">
        <f t="shared" si="1310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299"/>
        <v>0</v>
      </c>
      <c r="AJ4200" s="200">
        <f t="shared" si="1300"/>
        <v>0</v>
      </c>
      <c r="AK4200" s="201" t="str">
        <f t="shared" si="1311"/>
        <v/>
      </c>
      <c r="AL4200" s="24"/>
      <c r="AM4200" s="24"/>
      <c r="AN4200" s="24"/>
      <c r="AO4200" s="24"/>
      <c r="AP4200" s="165" t="str">
        <f t="shared" si="1312"/>
        <v/>
      </c>
      <c r="AQ4200" s="203" t="str">
        <f t="shared" si="1313"/>
        <v/>
      </c>
      <c r="AR4200" s="206">
        <f t="shared" si="1314"/>
        <v>0</v>
      </c>
      <c r="AS4200" s="22" t="str">
        <f t="shared" si="1315"/>
        <v/>
      </c>
      <c r="AT4200" s="24" t="str">
        <f t="shared" si="1316"/>
        <v/>
      </c>
      <c r="AU4200" s="22" t="s">
        <v>3240</v>
      </c>
    </row>
    <row r="4201" spans="1:47">
      <c r="A4201" s="246" t="str">
        <f t="shared" si="1306"/>
        <v/>
      </c>
      <c r="B4201" s="23"/>
      <c r="C4201" s="23"/>
      <c r="D4201" s="202" t="str">
        <f t="shared" si="1307"/>
        <v/>
      </c>
      <c r="E4201" s="33" t="str">
        <f t="shared" si="1301"/>
        <v/>
      </c>
      <c r="F4201" s="23"/>
      <c r="G4201" s="23"/>
      <c r="H4201" s="29"/>
      <c r="I4201" s="204" t="str">
        <f t="shared" si="1304"/>
        <v/>
      </c>
      <c r="J4201" s="188"/>
      <c r="K4201" s="29"/>
      <c r="L4201" s="24"/>
      <c r="M4201" s="22"/>
      <c r="N4201" s="22"/>
      <c r="O4201" s="22"/>
      <c r="P4201" s="202" t="str">
        <f t="shared" si="1305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302"/>
        <v/>
      </c>
      <c r="Z4201" s="196" t="str">
        <f t="shared" si="1303"/>
        <v/>
      </c>
      <c r="AA4201" s="22"/>
      <c r="AB4201" s="197" t="str">
        <f t="shared" si="1308"/>
        <v/>
      </c>
      <c r="AC4201" s="198" t="str">
        <f t="shared" si="1309"/>
        <v/>
      </c>
      <c r="AD4201" s="162"/>
      <c r="AE4201" s="199" t="str">
        <f t="shared" si="1310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299"/>
        <v>0</v>
      </c>
      <c r="AJ4201" s="200">
        <f t="shared" si="1300"/>
        <v>0</v>
      </c>
      <c r="AK4201" s="201" t="str">
        <f t="shared" si="1311"/>
        <v/>
      </c>
      <c r="AL4201" s="24"/>
      <c r="AM4201" s="24"/>
      <c r="AN4201" s="24"/>
      <c r="AO4201" s="24"/>
      <c r="AP4201" s="165" t="str">
        <f t="shared" si="1312"/>
        <v/>
      </c>
      <c r="AQ4201" s="203" t="str">
        <f t="shared" si="1313"/>
        <v/>
      </c>
      <c r="AR4201" s="206">
        <f t="shared" si="1314"/>
        <v>0</v>
      </c>
      <c r="AS4201" s="22" t="str">
        <f t="shared" si="1315"/>
        <v/>
      </c>
      <c r="AT4201" s="24" t="str">
        <f t="shared" si="1316"/>
        <v/>
      </c>
      <c r="AU4201" s="22" t="s">
        <v>3240</v>
      </c>
    </row>
    <row r="4202" spans="1:47">
      <c r="A4202" s="246" t="str">
        <f t="shared" si="1306"/>
        <v/>
      </c>
      <c r="B4202" s="23"/>
      <c r="C4202" s="23"/>
      <c r="D4202" s="202" t="str">
        <f t="shared" si="1307"/>
        <v/>
      </c>
      <c r="E4202" s="33" t="str">
        <f t="shared" si="1301"/>
        <v/>
      </c>
      <c r="F4202" s="23"/>
      <c r="G4202" s="23"/>
      <c r="H4202" s="29"/>
      <c r="I4202" s="204" t="str">
        <f t="shared" si="1304"/>
        <v/>
      </c>
      <c r="J4202" s="188"/>
      <c r="K4202" s="29"/>
      <c r="L4202" s="24"/>
      <c r="M4202" s="22"/>
      <c r="N4202" s="22"/>
      <c r="O4202" s="22"/>
      <c r="P4202" s="202" t="str">
        <f t="shared" si="1305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302"/>
        <v/>
      </c>
      <c r="Z4202" s="196" t="str">
        <f t="shared" si="1303"/>
        <v/>
      </c>
      <c r="AA4202" s="22"/>
      <c r="AB4202" s="197" t="str">
        <f t="shared" si="1308"/>
        <v/>
      </c>
      <c r="AC4202" s="198" t="str">
        <f t="shared" si="1309"/>
        <v/>
      </c>
      <c r="AD4202" s="162"/>
      <c r="AE4202" s="199" t="str">
        <f t="shared" si="1310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299"/>
        <v>0</v>
      </c>
      <c r="AJ4202" s="200">
        <f t="shared" si="1300"/>
        <v>0</v>
      </c>
      <c r="AK4202" s="201" t="str">
        <f t="shared" si="1311"/>
        <v/>
      </c>
      <c r="AL4202" s="24"/>
      <c r="AM4202" s="24"/>
      <c r="AN4202" s="24"/>
      <c r="AO4202" s="24"/>
      <c r="AP4202" s="165" t="str">
        <f t="shared" si="1312"/>
        <v/>
      </c>
      <c r="AQ4202" s="203" t="str">
        <f t="shared" si="1313"/>
        <v/>
      </c>
      <c r="AR4202" s="206">
        <f t="shared" si="1314"/>
        <v>0</v>
      </c>
      <c r="AS4202" s="22" t="str">
        <f t="shared" si="1315"/>
        <v/>
      </c>
      <c r="AT4202" s="24" t="str">
        <f t="shared" si="1316"/>
        <v/>
      </c>
      <c r="AU4202" s="22" t="s">
        <v>3240</v>
      </c>
    </row>
    <row r="4203" spans="1:47">
      <c r="A4203" s="246" t="str">
        <f t="shared" si="1306"/>
        <v/>
      </c>
      <c r="B4203" s="23"/>
      <c r="C4203" s="23"/>
      <c r="D4203" s="202" t="str">
        <f t="shared" si="1307"/>
        <v/>
      </c>
      <c r="E4203" s="33" t="str">
        <f t="shared" si="1301"/>
        <v/>
      </c>
      <c r="F4203" s="23"/>
      <c r="G4203" s="23"/>
      <c r="H4203" s="29"/>
      <c r="I4203" s="204" t="str">
        <f t="shared" si="1304"/>
        <v/>
      </c>
      <c r="J4203" s="188"/>
      <c r="K4203" s="29"/>
      <c r="L4203" s="24"/>
      <c r="M4203" s="22"/>
      <c r="N4203" s="22"/>
      <c r="O4203" s="22"/>
      <c r="P4203" s="202" t="str">
        <f t="shared" si="1305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302"/>
        <v/>
      </c>
      <c r="Z4203" s="196" t="str">
        <f t="shared" si="1303"/>
        <v/>
      </c>
      <c r="AA4203" s="22"/>
      <c r="AB4203" s="197" t="str">
        <f t="shared" si="1308"/>
        <v/>
      </c>
      <c r="AC4203" s="198" t="str">
        <f t="shared" si="1309"/>
        <v/>
      </c>
      <c r="AD4203" s="162"/>
      <c r="AE4203" s="199" t="str">
        <f t="shared" si="1310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299"/>
        <v>0</v>
      </c>
      <c r="AJ4203" s="200">
        <f t="shared" si="1300"/>
        <v>0</v>
      </c>
      <c r="AK4203" s="201" t="str">
        <f t="shared" si="1311"/>
        <v/>
      </c>
      <c r="AL4203" s="24"/>
      <c r="AM4203" s="24"/>
      <c r="AN4203" s="24"/>
      <c r="AO4203" s="24"/>
      <c r="AP4203" s="165" t="str">
        <f t="shared" si="1312"/>
        <v/>
      </c>
      <c r="AQ4203" s="203" t="str">
        <f t="shared" si="1313"/>
        <v/>
      </c>
      <c r="AR4203" s="206">
        <f t="shared" si="1314"/>
        <v>0</v>
      </c>
      <c r="AS4203" s="22" t="str">
        <f t="shared" si="1315"/>
        <v/>
      </c>
      <c r="AT4203" s="24" t="str">
        <f t="shared" si="1316"/>
        <v/>
      </c>
      <c r="AU4203" s="22" t="s">
        <v>3240</v>
      </c>
    </row>
    <row r="4204" spans="1:47">
      <c r="A4204" s="246" t="str">
        <f t="shared" si="1306"/>
        <v/>
      </c>
      <c r="B4204" s="23"/>
      <c r="C4204" s="23"/>
      <c r="D4204" s="202" t="str">
        <f t="shared" si="1307"/>
        <v/>
      </c>
      <c r="E4204" s="33" t="str">
        <f t="shared" si="1301"/>
        <v/>
      </c>
      <c r="F4204" s="23"/>
      <c r="G4204" s="23"/>
      <c r="H4204" s="29"/>
      <c r="I4204" s="204" t="str">
        <f t="shared" si="1304"/>
        <v/>
      </c>
      <c r="J4204" s="188"/>
      <c r="K4204" s="29"/>
      <c r="L4204" s="24"/>
      <c r="M4204" s="22"/>
      <c r="N4204" s="22"/>
      <c r="O4204" s="22"/>
      <c r="P4204" s="202" t="str">
        <f t="shared" si="1305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302"/>
        <v/>
      </c>
      <c r="Z4204" s="196" t="str">
        <f t="shared" si="1303"/>
        <v/>
      </c>
      <c r="AA4204" s="22"/>
      <c r="AB4204" s="197" t="str">
        <f t="shared" si="1308"/>
        <v/>
      </c>
      <c r="AC4204" s="198" t="str">
        <f t="shared" si="1309"/>
        <v/>
      </c>
      <c r="AD4204" s="162"/>
      <c r="AE4204" s="199" t="str">
        <f t="shared" si="1310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299"/>
        <v>0</v>
      </c>
      <c r="AJ4204" s="200">
        <f t="shared" si="1300"/>
        <v>0</v>
      </c>
      <c r="AK4204" s="201" t="str">
        <f t="shared" si="1311"/>
        <v/>
      </c>
      <c r="AL4204" s="24"/>
      <c r="AM4204" s="24"/>
      <c r="AN4204" s="24"/>
      <c r="AO4204" s="24"/>
      <c r="AP4204" s="165" t="str">
        <f t="shared" si="1312"/>
        <v/>
      </c>
      <c r="AQ4204" s="203" t="str">
        <f t="shared" si="1313"/>
        <v/>
      </c>
      <c r="AR4204" s="206">
        <f t="shared" si="1314"/>
        <v>0</v>
      </c>
      <c r="AS4204" s="22" t="str">
        <f t="shared" si="1315"/>
        <v/>
      </c>
      <c r="AT4204" s="24" t="str">
        <f t="shared" si="1316"/>
        <v/>
      </c>
      <c r="AU4204" s="22" t="s">
        <v>3240</v>
      </c>
    </row>
    <row r="4205" spans="1:47">
      <c r="A4205" s="246" t="str">
        <f t="shared" si="1306"/>
        <v/>
      </c>
      <c r="B4205" s="23"/>
      <c r="C4205" s="23"/>
      <c r="D4205" s="202" t="str">
        <f t="shared" si="1307"/>
        <v/>
      </c>
      <c r="E4205" s="33" t="str">
        <f t="shared" si="1301"/>
        <v/>
      </c>
      <c r="F4205" s="23"/>
      <c r="G4205" s="23"/>
      <c r="H4205" s="29"/>
      <c r="I4205" s="204" t="str">
        <f t="shared" si="1304"/>
        <v/>
      </c>
      <c r="J4205" s="188"/>
      <c r="K4205" s="29"/>
      <c r="L4205" s="24"/>
      <c r="M4205" s="22"/>
      <c r="N4205" s="22"/>
      <c r="O4205" s="22"/>
      <c r="P4205" s="202" t="str">
        <f t="shared" si="1305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302"/>
        <v/>
      </c>
      <c r="Z4205" s="196" t="str">
        <f t="shared" si="1303"/>
        <v/>
      </c>
      <c r="AA4205" s="22"/>
      <c r="AB4205" s="197" t="str">
        <f t="shared" si="1308"/>
        <v/>
      </c>
      <c r="AC4205" s="198" t="str">
        <f t="shared" si="1309"/>
        <v/>
      </c>
      <c r="AD4205" s="162"/>
      <c r="AE4205" s="199" t="str">
        <f t="shared" si="1310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299"/>
        <v>0</v>
      </c>
      <c r="AJ4205" s="200">
        <f t="shared" si="1300"/>
        <v>0</v>
      </c>
      <c r="AK4205" s="201" t="str">
        <f t="shared" si="1311"/>
        <v/>
      </c>
      <c r="AL4205" s="24"/>
      <c r="AM4205" s="24"/>
      <c r="AN4205" s="24"/>
      <c r="AO4205" s="24"/>
      <c r="AP4205" s="165" t="str">
        <f t="shared" si="1312"/>
        <v/>
      </c>
      <c r="AQ4205" s="203" t="str">
        <f t="shared" si="1313"/>
        <v/>
      </c>
      <c r="AR4205" s="206">
        <f t="shared" si="1314"/>
        <v>0</v>
      </c>
      <c r="AS4205" s="22" t="str">
        <f t="shared" si="1315"/>
        <v/>
      </c>
      <c r="AT4205" s="24" t="str">
        <f t="shared" si="1316"/>
        <v/>
      </c>
      <c r="AU4205" s="22" t="s">
        <v>3240</v>
      </c>
    </row>
    <row r="4206" spans="1:47">
      <c r="A4206" s="246" t="str">
        <f t="shared" si="1306"/>
        <v/>
      </c>
      <c r="B4206" s="23"/>
      <c r="C4206" s="23"/>
      <c r="D4206" s="202" t="str">
        <f t="shared" si="1307"/>
        <v/>
      </c>
      <c r="E4206" s="33" t="str">
        <f t="shared" si="1301"/>
        <v/>
      </c>
      <c r="F4206" s="23"/>
      <c r="G4206" s="23"/>
      <c r="H4206" s="29"/>
      <c r="I4206" s="204" t="str">
        <f t="shared" si="1304"/>
        <v/>
      </c>
      <c r="J4206" s="188"/>
      <c r="K4206" s="29"/>
      <c r="L4206" s="24"/>
      <c r="M4206" s="22"/>
      <c r="N4206" s="22"/>
      <c r="O4206" s="22"/>
      <c r="P4206" s="202" t="str">
        <f t="shared" si="1305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302"/>
        <v/>
      </c>
      <c r="Z4206" s="196" t="str">
        <f t="shared" si="1303"/>
        <v/>
      </c>
      <c r="AA4206" s="22"/>
      <c r="AB4206" s="197" t="str">
        <f t="shared" si="1308"/>
        <v/>
      </c>
      <c r="AC4206" s="198" t="str">
        <f t="shared" si="1309"/>
        <v/>
      </c>
      <c r="AD4206" s="162"/>
      <c r="AE4206" s="199" t="str">
        <f t="shared" si="1310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299"/>
        <v>0</v>
      </c>
      <c r="AJ4206" s="200">
        <f t="shared" si="1300"/>
        <v>0</v>
      </c>
      <c r="AK4206" s="201" t="str">
        <f t="shared" si="1311"/>
        <v/>
      </c>
      <c r="AL4206" s="24"/>
      <c r="AM4206" s="24"/>
      <c r="AN4206" s="24"/>
      <c r="AO4206" s="24"/>
      <c r="AP4206" s="165" t="str">
        <f t="shared" si="1312"/>
        <v/>
      </c>
      <c r="AQ4206" s="203" t="str">
        <f t="shared" si="1313"/>
        <v/>
      </c>
      <c r="AR4206" s="206">
        <f t="shared" si="1314"/>
        <v>0</v>
      </c>
      <c r="AS4206" s="22" t="str">
        <f t="shared" si="1315"/>
        <v/>
      </c>
      <c r="AT4206" s="24" t="str">
        <f t="shared" si="1316"/>
        <v/>
      </c>
      <c r="AU4206" s="22" t="s">
        <v>3240</v>
      </c>
    </row>
    <row r="4207" spans="1:47">
      <c r="A4207" s="246" t="str">
        <f t="shared" si="1306"/>
        <v/>
      </c>
      <c r="B4207" s="23"/>
      <c r="C4207" s="23"/>
      <c r="D4207" s="202" t="str">
        <f t="shared" si="1307"/>
        <v/>
      </c>
      <c r="E4207" s="33" t="str">
        <f t="shared" si="1301"/>
        <v/>
      </c>
      <c r="F4207" s="23"/>
      <c r="G4207" s="23"/>
      <c r="H4207" s="29"/>
      <c r="I4207" s="204" t="str">
        <f t="shared" si="1304"/>
        <v/>
      </c>
      <c r="J4207" s="188"/>
      <c r="K4207" s="29"/>
      <c r="L4207" s="24"/>
      <c r="M4207" s="22"/>
      <c r="N4207" s="22"/>
      <c r="O4207" s="22"/>
      <c r="P4207" s="202" t="str">
        <f t="shared" si="1305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302"/>
        <v/>
      </c>
      <c r="Z4207" s="196" t="str">
        <f t="shared" si="1303"/>
        <v/>
      </c>
      <c r="AA4207" s="22"/>
      <c r="AB4207" s="197" t="str">
        <f t="shared" si="1308"/>
        <v/>
      </c>
      <c r="AC4207" s="198" t="str">
        <f t="shared" si="1309"/>
        <v/>
      </c>
      <c r="AD4207" s="162"/>
      <c r="AE4207" s="199" t="str">
        <f t="shared" si="1310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299"/>
        <v>0</v>
      </c>
      <c r="AJ4207" s="200">
        <f t="shared" si="1300"/>
        <v>0</v>
      </c>
      <c r="AK4207" s="201" t="str">
        <f t="shared" si="1311"/>
        <v/>
      </c>
      <c r="AL4207" s="24"/>
      <c r="AM4207" s="24"/>
      <c r="AN4207" s="24"/>
      <c r="AO4207" s="24"/>
      <c r="AP4207" s="165" t="str">
        <f t="shared" si="1312"/>
        <v/>
      </c>
      <c r="AQ4207" s="203" t="str">
        <f t="shared" si="1313"/>
        <v/>
      </c>
      <c r="AR4207" s="206">
        <f t="shared" si="1314"/>
        <v>0</v>
      </c>
      <c r="AS4207" s="22" t="str">
        <f t="shared" si="1315"/>
        <v/>
      </c>
      <c r="AT4207" s="24" t="str">
        <f t="shared" si="1316"/>
        <v/>
      </c>
      <c r="AU4207" s="22" t="s">
        <v>3240</v>
      </c>
    </row>
    <row r="4208" spans="1:47">
      <c r="A4208" s="246" t="str">
        <f t="shared" si="1306"/>
        <v/>
      </c>
      <c r="B4208" s="23"/>
      <c r="C4208" s="23"/>
      <c r="D4208" s="202" t="str">
        <f t="shared" si="1307"/>
        <v/>
      </c>
      <c r="E4208" s="33" t="str">
        <f t="shared" si="1301"/>
        <v/>
      </c>
      <c r="F4208" s="23"/>
      <c r="G4208" s="23"/>
      <c r="H4208" s="29"/>
      <c r="I4208" s="204" t="str">
        <f t="shared" si="1304"/>
        <v/>
      </c>
      <c r="J4208" s="188"/>
      <c r="K4208" s="29"/>
      <c r="L4208" s="24"/>
      <c r="M4208" s="22"/>
      <c r="N4208" s="22"/>
      <c r="O4208" s="22"/>
      <c r="P4208" s="202" t="str">
        <f t="shared" si="1305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302"/>
        <v/>
      </c>
      <c r="Z4208" s="196" t="str">
        <f t="shared" si="1303"/>
        <v/>
      </c>
      <c r="AA4208" s="22"/>
      <c r="AB4208" s="197" t="str">
        <f t="shared" si="1308"/>
        <v/>
      </c>
      <c r="AC4208" s="198" t="str">
        <f t="shared" si="1309"/>
        <v/>
      </c>
      <c r="AD4208" s="162"/>
      <c r="AE4208" s="199" t="str">
        <f t="shared" si="1310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299"/>
        <v>0</v>
      </c>
      <c r="AJ4208" s="200">
        <f t="shared" si="1300"/>
        <v>0</v>
      </c>
      <c r="AK4208" s="201" t="str">
        <f t="shared" si="1311"/>
        <v/>
      </c>
      <c r="AL4208" s="24"/>
      <c r="AM4208" s="24"/>
      <c r="AN4208" s="24"/>
      <c r="AO4208" s="24"/>
      <c r="AP4208" s="165" t="str">
        <f t="shared" si="1312"/>
        <v/>
      </c>
      <c r="AQ4208" s="203" t="str">
        <f t="shared" si="1313"/>
        <v/>
      </c>
      <c r="AR4208" s="206">
        <f t="shared" si="1314"/>
        <v>0</v>
      </c>
      <c r="AS4208" s="22" t="str">
        <f t="shared" si="1315"/>
        <v/>
      </c>
      <c r="AT4208" s="24" t="str">
        <f t="shared" si="1316"/>
        <v/>
      </c>
      <c r="AU4208" s="22" t="s">
        <v>3240</v>
      </c>
    </row>
    <row r="4209" spans="1:47">
      <c r="A4209" s="246" t="str">
        <f t="shared" si="1306"/>
        <v/>
      </c>
      <c r="B4209" s="23"/>
      <c r="C4209" s="23"/>
      <c r="D4209" s="202" t="str">
        <f t="shared" si="1307"/>
        <v/>
      </c>
      <c r="E4209" s="33" t="str">
        <f t="shared" si="1301"/>
        <v/>
      </c>
      <c r="F4209" s="23"/>
      <c r="G4209" s="23"/>
      <c r="H4209" s="29"/>
      <c r="I4209" s="204" t="str">
        <f t="shared" si="1304"/>
        <v/>
      </c>
      <c r="J4209" s="188"/>
      <c r="K4209" s="29"/>
      <c r="L4209" s="24"/>
      <c r="M4209" s="22"/>
      <c r="N4209" s="22"/>
      <c r="O4209" s="22"/>
      <c r="P4209" s="202" t="str">
        <f t="shared" si="1305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302"/>
        <v/>
      </c>
      <c r="Z4209" s="196" t="str">
        <f t="shared" si="1303"/>
        <v/>
      </c>
      <c r="AA4209" s="22"/>
      <c r="AB4209" s="197" t="str">
        <f t="shared" si="1308"/>
        <v/>
      </c>
      <c r="AC4209" s="198" t="str">
        <f t="shared" si="1309"/>
        <v/>
      </c>
      <c r="AD4209" s="162"/>
      <c r="AE4209" s="199" t="str">
        <f t="shared" si="1310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299"/>
        <v>0</v>
      </c>
      <c r="AJ4209" s="200">
        <f t="shared" si="1300"/>
        <v>0</v>
      </c>
      <c r="AK4209" s="201" t="str">
        <f t="shared" si="1311"/>
        <v/>
      </c>
      <c r="AL4209" s="24"/>
      <c r="AM4209" s="24"/>
      <c r="AN4209" s="24"/>
      <c r="AO4209" s="24"/>
      <c r="AP4209" s="165" t="str">
        <f t="shared" si="1312"/>
        <v/>
      </c>
      <c r="AQ4209" s="203" t="str">
        <f t="shared" si="1313"/>
        <v/>
      </c>
      <c r="AR4209" s="206">
        <f t="shared" si="1314"/>
        <v>0</v>
      </c>
      <c r="AS4209" s="22" t="str">
        <f t="shared" si="1315"/>
        <v/>
      </c>
      <c r="AT4209" s="24" t="str">
        <f t="shared" si="1316"/>
        <v/>
      </c>
      <c r="AU4209" s="22" t="s">
        <v>3240</v>
      </c>
    </row>
    <row r="4210" spans="1:47">
      <c r="A4210" s="246" t="str">
        <f t="shared" si="1306"/>
        <v/>
      </c>
      <c r="B4210" s="23"/>
      <c r="C4210" s="23"/>
      <c r="D4210" s="202" t="str">
        <f t="shared" si="1307"/>
        <v/>
      </c>
      <c r="E4210" s="33" t="str">
        <f t="shared" si="1301"/>
        <v/>
      </c>
      <c r="F4210" s="23"/>
      <c r="G4210" s="23"/>
      <c r="H4210" s="29"/>
      <c r="I4210" s="204" t="str">
        <f t="shared" si="1304"/>
        <v/>
      </c>
      <c r="J4210" s="188"/>
      <c r="K4210" s="29"/>
      <c r="L4210" s="24"/>
      <c r="M4210" s="22"/>
      <c r="N4210" s="22"/>
      <c r="O4210" s="22"/>
      <c r="P4210" s="202" t="str">
        <f t="shared" si="1305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302"/>
        <v/>
      </c>
      <c r="Z4210" s="196" t="str">
        <f t="shared" si="1303"/>
        <v/>
      </c>
      <c r="AA4210" s="22"/>
      <c r="AB4210" s="197" t="str">
        <f t="shared" si="1308"/>
        <v/>
      </c>
      <c r="AC4210" s="198" t="str">
        <f t="shared" si="1309"/>
        <v/>
      </c>
      <c r="AD4210" s="162"/>
      <c r="AE4210" s="199" t="str">
        <f t="shared" si="1310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299"/>
        <v>0</v>
      </c>
      <c r="AJ4210" s="200">
        <f t="shared" si="1300"/>
        <v>0</v>
      </c>
      <c r="AK4210" s="201" t="str">
        <f t="shared" si="1311"/>
        <v/>
      </c>
      <c r="AL4210" s="24"/>
      <c r="AM4210" s="24"/>
      <c r="AN4210" s="24"/>
      <c r="AO4210" s="24"/>
      <c r="AP4210" s="165" t="str">
        <f t="shared" si="1312"/>
        <v/>
      </c>
      <c r="AQ4210" s="203" t="str">
        <f t="shared" si="1313"/>
        <v/>
      </c>
      <c r="AR4210" s="206">
        <f t="shared" si="1314"/>
        <v>0</v>
      </c>
      <c r="AS4210" s="22" t="str">
        <f t="shared" si="1315"/>
        <v/>
      </c>
      <c r="AT4210" s="24" t="str">
        <f t="shared" si="1316"/>
        <v/>
      </c>
      <c r="AU4210" s="22" t="s">
        <v>3240</v>
      </c>
    </row>
    <row r="4211" spans="1:47">
      <c r="A4211" s="246" t="str">
        <f t="shared" si="1306"/>
        <v/>
      </c>
      <c r="B4211" s="23"/>
      <c r="C4211" s="23"/>
      <c r="D4211" s="202" t="str">
        <f t="shared" si="1307"/>
        <v/>
      </c>
      <c r="E4211" s="33" t="str">
        <f t="shared" si="1301"/>
        <v/>
      </c>
      <c r="F4211" s="23"/>
      <c r="G4211" s="23"/>
      <c r="H4211" s="29"/>
      <c r="I4211" s="204" t="str">
        <f t="shared" si="1304"/>
        <v/>
      </c>
      <c r="J4211" s="188"/>
      <c r="K4211" s="29"/>
      <c r="L4211" s="24"/>
      <c r="M4211" s="22"/>
      <c r="N4211" s="22"/>
      <c r="O4211" s="22"/>
      <c r="P4211" s="202" t="str">
        <f t="shared" si="1305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302"/>
        <v/>
      </c>
      <c r="Z4211" s="196" t="str">
        <f t="shared" si="1303"/>
        <v/>
      </c>
      <c r="AA4211" s="22"/>
      <c r="AB4211" s="197" t="str">
        <f t="shared" si="1308"/>
        <v/>
      </c>
      <c r="AC4211" s="198" t="str">
        <f t="shared" si="1309"/>
        <v/>
      </c>
      <c r="AD4211" s="162"/>
      <c r="AE4211" s="199" t="str">
        <f t="shared" si="1310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299"/>
        <v>0</v>
      </c>
      <c r="AJ4211" s="200">
        <f t="shared" si="1300"/>
        <v>0</v>
      </c>
      <c r="AK4211" s="201" t="str">
        <f t="shared" si="1311"/>
        <v/>
      </c>
      <c r="AL4211" s="24"/>
      <c r="AM4211" s="24"/>
      <c r="AN4211" s="24"/>
      <c r="AO4211" s="24"/>
      <c r="AP4211" s="165" t="str">
        <f t="shared" si="1312"/>
        <v/>
      </c>
      <c r="AQ4211" s="203" t="str">
        <f t="shared" si="1313"/>
        <v/>
      </c>
      <c r="AR4211" s="206">
        <f t="shared" si="1314"/>
        <v>0</v>
      </c>
      <c r="AS4211" s="22" t="str">
        <f t="shared" si="1315"/>
        <v/>
      </c>
      <c r="AT4211" s="24" t="str">
        <f t="shared" si="1316"/>
        <v/>
      </c>
      <c r="AU4211" s="22" t="s">
        <v>3240</v>
      </c>
    </row>
    <row r="4212" spans="1:47">
      <c r="A4212" s="246" t="str">
        <f t="shared" si="1306"/>
        <v/>
      </c>
      <c r="B4212" s="23"/>
      <c r="C4212" s="23"/>
      <c r="D4212" s="202" t="str">
        <f t="shared" si="1307"/>
        <v/>
      </c>
      <c r="E4212" s="33" t="str">
        <f t="shared" si="1301"/>
        <v/>
      </c>
      <c r="F4212" s="23"/>
      <c r="G4212" s="23"/>
      <c r="H4212" s="29"/>
      <c r="I4212" s="204" t="str">
        <f t="shared" si="1304"/>
        <v/>
      </c>
      <c r="J4212" s="188"/>
      <c r="K4212" s="29"/>
      <c r="L4212" s="24"/>
      <c r="M4212" s="22"/>
      <c r="N4212" s="22"/>
      <c r="O4212" s="22"/>
      <c r="P4212" s="202" t="str">
        <f t="shared" si="1305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302"/>
        <v/>
      </c>
      <c r="Z4212" s="196" t="str">
        <f t="shared" si="1303"/>
        <v/>
      </c>
      <c r="AA4212" s="22"/>
      <c r="AB4212" s="197" t="str">
        <f t="shared" si="1308"/>
        <v/>
      </c>
      <c r="AC4212" s="198" t="str">
        <f t="shared" si="1309"/>
        <v/>
      </c>
      <c r="AD4212" s="162"/>
      <c r="AE4212" s="199" t="str">
        <f t="shared" si="1310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299"/>
        <v>0</v>
      </c>
      <c r="AJ4212" s="200">
        <f t="shared" si="1300"/>
        <v>0</v>
      </c>
      <c r="AK4212" s="201" t="str">
        <f t="shared" si="1311"/>
        <v/>
      </c>
      <c r="AL4212" s="24"/>
      <c r="AM4212" s="24"/>
      <c r="AN4212" s="24"/>
      <c r="AO4212" s="24"/>
      <c r="AP4212" s="165" t="str">
        <f t="shared" si="1312"/>
        <v/>
      </c>
      <c r="AQ4212" s="203" t="str">
        <f t="shared" si="1313"/>
        <v/>
      </c>
      <c r="AR4212" s="206">
        <f t="shared" si="1314"/>
        <v>0</v>
      </c>
      <c r="AS4212" s="22" t="str">
        <f t="shared" si="1315"/>
        <v/>
      </c>
      <c r="AT4212" s="24" t="str">
        <f t="shared" si="1316"/>
        <v/>
      </c>
      <c r="AU4212" s="22" t="s">
        <v>3240</v>
      </c>
    </row>
    <row r="4213" spans="1:47">
      <c r="A4213" s="246" t="str">
        <f t="shared" si="1306"/>
        <v/>
      </c>
      <c r="B4213" s="23"/>
      <c r="C4213" s="23"/>
      <c r="D4213" s="202" t="str">
        <f t="shared" si="1307"/>
        <v/>
      </c>
      <c r="E4213" s="33" t="str">
        <f t="shared" si="1301"/>
        <v/>
      </c>
      <c r="F4213" s="23"/>
      <c r="G4213" s="23"/>
      <c r="H4213" s="29"/>
      <c r="I4213" s="204" t="str">
        <f t="shared" si="1304"/>
        <v/>
      </c>
      <c r="J4213" s="188"/>
      <c r="K4213" s="29"/>
      <c r="L4213" s="24"/>
      <c r="M4213" s="22"/>
      <c r="N4213" s="22"/>
      <c r="O4213" s="22"/>
      <c r="P4213" s="202" t="str">
        <f t="shared" si="1305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302"/>
        <v/>
      </c>
      <c r="Z4213" s="196" t="str">
        <f t="shared" si="1303"/>
        <v/>
      </c>
      <c r="AA4213" s="22"/>
      <c r="AB4213" s="197" t="str">
        <f t="shared" si="1308"/>
        <v/>
      </c>
      <c r="AC4213" s="198" t="str">
        <f t="shared" si="1309"/>
        <v/>
      </c>
      <c r="AD4213" s="162"/>
      <c r="AE4213" s="199" t="str">
        <f t="shared" si="1310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299"/>
        <v>0</v>
      </c>
      <c r="AJ4213" s="200">
        <f t="shared" si="1300"/>
        <v>0</v>
      </c>
      <c r="AK4213" s="201" t="str">
        <f t="shared" si="1311"/>
        <v/>
      </c>
      <c r="AL4213" s="24"/>
      <c r="AM4213" s="24"/>
      <c r="AN4213" s="24"/>
      <c r="AO4213" s="24"/>
      <c r="AP4213" s="165" t="str">
        <f t="shared" si="1312"/>
        <v/>
      </c>
      <c r="AQ4213" s="203" t="str">
        <f t="shared" si="1313"/>
        <v/>
      </c>
      <c r="AR4213" s="206">
        <f t="shared" si="1314"/>
        <v>0</v>
      </c>
      <c r="AS4213" s="22" t="str">
        <f t="shared" si="1315"/>
        <v/>
      </c>
      <c r="AT4213" s="24" t="str">
        <f t="shared" si="1316"/>
        <v/>
      </c>
      <c r="AU4213" s="22" t="s">
        <v>3240</v>
      </c>
    </row>
    <row r="4214" spans="1:47">
      <c r="A4214" s="246" t="str">
        <f t="shared" si="1306"/>
        <v/>
      </c>
      <c r="B4214" s="23"/>
      <c r="C4214" s="23"/>
      <c r="D4214" s="202" t="str">
        <f t="shared" si="1307"/>
        <v/>
      </c>
      <c r="E4214" s="33" t="str">
        <f t="shared" si="1301"/>
        <v/>
      </c>
      <c r="F4214" s="23"/>
      <c r="G4214" s="23"/>
      <c r="H4214" s="29"/>
      <c r="I4214" s="204" t="str">
        <f t="shared" si="1304"/>
        <v/>
      </c>
      <c r="J4214" s="188"/>
      <c r="K4214" s="29"/>
      <c r="L4214" s="24"/>
      <c r="M4214" s="22"/>
      <c r="N4214" s="22"/>
      <c r="O4214" s="22"/>
      <c r="P4214" s="202" t="str">
        <f t="shared" si="1305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302"/>
        <v/>
      </c>
      <c r="Z4214" s="196" t="str">
        <f t="shared" si="1303"/>
        <v/>
      </c>
      <c r="AA4214" s="22"/>
      <c r="AB4214" s="197" t="str">
        <f t="shared" si="1308"/>
        <v/>
      </c>
      <c r="AC4214" s="198" t="str">
        <f t="shared" si="1309"/>
        <v/>
      </c>
      <c r="AD4214" s="162"/>
      <c r="AE4214" s="199" t="str">
        <f t="shared" si="1310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299"/>
        <v>0</v>
      </c>
      <c r="AJ4214" s="200">
        <f t="shared" si="1300"/>
        <v>0</v>
      </c>
      <c r="AK4214" s="201" t="str">
        <f t="shared" si="1311"/>
        <v/>
      </c>
      <c r="AL4214" s="24"/>
      <c r="AM4214" s="24"/>
      <c r="AN4214" s="24"/>
      <c r="AO4214" s="24"/>
      <c r="AP4214" s="165" t="str">
        <f t="shared" si="1312"/>
        <v/>
      </c>
      <c r="AQ4214" s="203" t="str">
        <f t="shared" si="1313"/>
        <v/>
      </c>
      <c r="AR4214" s="206">
        <f t="shared" si="1314"/>
        <v>0</v>
      </c>
      <c r="AS4214" s="22" t="str">
        <f t="shared" si="1315"/>
        <v/>
      </c>
      <c r="AT4214" s="24" t="str">
        <f t="shared" si="1316"/>
        <v/>
      </c>
      <c r="AU4214" s="22" t="s">
        <v>3240</v>
      </c>
    </row>
    <row r="4215" spans="1:47">
      <c r="A4215" s="246" t="str">
        <f t="shared" si="1306"/>
        <v/>
      </c>
      <c r="B4215" s="23"/>
      <c r="C4215" s="23"/>
      <c r="D4215" s="202" t="str">
        <f t="shared" si="1307"/>
        <v/>
      </c>
      <c r="E4215" s="33" t="str">
        <f t="shared" si="1301"/>
        <v/>
      </c>
      <c r="F4215" s="23"/>
      <c r="G4215" s="23"/>
      <c r="H4215" s="29"/>
      <c r="I4215" s="204" t="str">
        <f t="shared" si="1304"/>
        <v/>
      </c>
      <c r="J4215" s="188"/>
      <c r="K4215" s="29"/>
      <c r="L4215" s="24"/>
      <c r="M4215" s="22"/>
      <c r="N4215" s="22"/>
      <c r="O4215" s="22"/>
      <c r="P4215" s="202" t="str">
        <f t="shared" si="1305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302"/>
        <v/>
      </c>
      <c r="Z4215" s="196" t="str">
        <f t="shared" si="1303"/>
        <v/>
      </c>
      <c r="AA4215" s="22"/>
      <c r="AB4215" s="197" t="str">
        <f t="shared" si="1308"/>
        <v/>
      </c>
      <c r="AC4215" s="198" t="str">
        <f t="shared" si="1309"/>
        <v/>
      </c>
      <c r="AD4215" s="162"/>
      <c r="AE4215" s="199" t="str">
        <f t="shared" si="1310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299"/>
        <v>0</v>
      </c>
      <c r="AJ4215" s="200">
        <f t="shared" si="1300"/>
        <v>0</v>
      </c>
      <c r="AK4215" s="201" t="str">
        <f t="shared" si="1311"/>
        <v/>
      </c>
      <c r="AL4215" s="24"/>
      <c r="AM4215" s="24"/>
      <c r="AN4215" s="24"/>
      <c r="AO4215" s="24"/>
      <c r="AP4215" s="165" t="str">
        <f t="shared" si="1312"/>
        <v/>
      </c>
      <c r="AQ4215" s="203" t="str">
        <f t="shared" si="1313"/>
        <v/>
      </c>
      <c r="AR4215" s="206">
        <f t="shared" si="1314"/>
        <v>0</v>
      </c>
      <c r="AS4215" s="22" t="str">
        <f t="shared" si="1315"/>
        <v/>
      </c>
      <c r="AT4215" s="24" t="str">
        <f t="shared" si="1316"/>
        <v/>
      </c>
      <c r="AU4215" s="22" t="s">
        <v>3240</v>
      </c>
    </row>
    <row r="4216" spans="1:47">
      <c r="A4216" s="246" t="str">
        <f t="shared" si="1306"/>
        <v/>
      </c>
      <c r="B4216" s="23"/>
      <c r="C4216" s="23"/>
      <c r="D4216" s="202" t="str">
        <f t="shared" si="1307"/>
        <v/>
      </c>
      <c r="E4216" s="33" t="str">
        <f t="shared" si="1301"/>
        <v/>
      </c>
      <c r="F4216" s="23"/>
      <c r="G4216" s="23"/>
      <c r="H4216" s="29"/>
      <c r="I4216" s="204" t="str">
        <f t="shared" si="1304"/>
        <v/>
      </c>
      <c r="J4216" s="188"/>
      <c r="K4216" s="29"/>
      <c r="L4216" s="24"/>
      <c r="M4216" s="22"/>
      <c r="N4216" s="22"/>
      <c r="O4216" s="22"/>
      <c r="P4216" s="202" t="str">
        <f t="shared" si="1305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302"/>
        <v/>
      </c>
      <c r="Z4216" s="196" t="str">
        <f t="shared" si="1303"/>
        <v/>
      </c>
      <c r="AA4216" s="22"/>
      <c r="AB4216" s="197" t="str">
        <f t="shared" si="1308"/>
        <v/>
      </c>
      <c r="AC4216" s="198" t="str">
        <f t="shared" si="1309"/>
        <v/>
      </c>
      <c r="AD4216" s="162"/>
      <c r="AE4216" s="199" t="str">
        <f t="shared" si="1310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299"/>
        <v>0</v>
      </c>
      <c r="AJ4216" s="200">
        <f t="shared" si="1300"/>
        <v>0</v>
      </c>
      <c r="AK4216" s="201" t="str">
        <f t="shared" si="1311"/>
        <v/>
      </c>
      <c r="AL4216" s="24"/>
      <c r="AM4216" s="24"/>
      <c r="AN4216" s="24"/>
      <c r="AO4216" s="24"/>
      <c r="AP4216" s="165" t="str">
        <f t="shared" si="1312"/>
        <v/>
      </c>
      <c r="AQ4216" s="203" t="str">
        <f t="shared" si="1313"/>
        <v/>
      </c>
      <c r="AR4216" s="206">
        <f t="shared" si="1314"/>
        <v>0</v>
      </c>
      <c r="AS4216" s="22" t="str">
        <f t="shared" si="1315"/>
        <v/>
      </c>
      <c r="AT4216" s="24" t="str">
        <f t="shared" si="1316"/>
        <v/>
      </c>
      <c r="AU4216" s="22" t="s">
        <v>3240</v>
      </c>
    </row>
    <row r="4217" spans="1:47">
      <c r="A4217" s="246" t="str">
        <f t="shared" si="1306"/>
        <v/>
      </c>
      <c r="B4217" s="23"/>
      <c r="C4217" s="23"/>
      <c r="D4217" s="202" t="str">
        <f t="shared" si="1307"/>
        <v/>
      </c>
      <c r="E4217" s="33" t="str">
        <f t="shared" si="1301"/>
        <v/>
      </c>
      <c r="F4217" s="23"/>
      <c r="G4217" s="23"/>
      <c r="H4217" s="29"/>
      <c r="I4217" s="204" t="str">
        <f t="shared" si="1304"/>
        <v/>
      </c>
      <c r="J4217" s="188"/>
      <c r="K4217" s="29"/>
      <c r="L4217" s="24"/>
      <c r="M4217" s="22"/>
      <c r="N4217" s="22"/>
      <c r="O4217" s="22"/>
      <c r="P4217" s="202" t="str">
        <f t="shared" si="1305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302"/>
        <v/>
      </c>
      <c r="Z4217" s="196" t="str">
        <f t="shared" si="1303"/>
        <v/>
      </c>
      <c r="AA4217" s="22"/>
      <c r="AB4217" s="197" t="str">
        <f t="shared" si="1308"/>
        <v/>
      </c>
      <c r="AC4217" s="198" t="str">
        <f t="shared" si="1309"/>
        <v/>
      </c>
      <c r="AD4217" s="162"/>
      <c r="AE4217" s="199" t="str">
        <f t="shared" si="1310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299"/>
        <v>0</v>
      </c>
      <c r="AJ4217" s="200">
        <f t="shared" si="1300"/>
        <v>0</v>
      </c>
      <c r="AK4217" s="201" t="str">
        <f t="shared" si="1311"/>
        <v/>
      </c>
      <c r="AL4217" s="24"/>
      <c r="AM4217" s="24"/>
      <c r="AN4217" s="24"/>
      <c r="AO4217" s="24"/>
      <c r="AP4217" s="165" t="str">
        <f t="shared" si="1312"/>
        <v/>
      </c>
      <c r="AQ4217" s="203" t="str">
        <f t="shared" si="1313"/>
        <v/>
      </c>
      <c r="AR4217" s="206">
        <f t="shared" si="1314"/>
        <v>0</v>
      </c>
      <c r="AS4217" s="22" t="str">
        <f t="shared" si="1315"/>
        <v/>
      </c>
      <c r="AT4217" s="24" t="str">
        <f t="shared" si="1316"/>
        <v/>
      </c>
      <c r="AU4217" s="22" t="s">
        <v>3240</v>
      </c>
    </row>
    <row r="4218" spans="1:47">
      <c r="A4218" s="246" t="str">
        <f t="shared" si="1306"/>
        <v/>
      </c>
      <c r="B4218" s="23"/>
      <c r="C4218" s="23"/>
      <c r="D4218" s="202" t="str">
        <f t="shared" si="1307"/>
        <v/>
      </c>
      <c r="E4218" s="33" t="str">
        <f t="shared" si="1301"/>
        <v/>
      </c>
      <c r="F4218" s="23"/>
      <c r="G4218" s="23"/>
      <c r="H4218" s="29"/>
      <c r="I4218" s="204" t="str">
        <f t="shared" si="1304"/>
        <v/>
      </c>
      <c r="J4218" s="188"/>
      <c r="K4218" s="29"/>
      <c r="L4218" s="24"/>
      <c r="M4218" s="22"/>
      <c r="N4218" s="22"/>
      <c r="O4218" s="22"/>
      <c r="P4218" s="202" t="str">
        <f t="shared" si="1305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302"/>
        <v/>
      </c>
      <c r="Z4218" s="196" t="str">
        <f t="shared" si="1303"/>
        <v/>
      </c>
      <c r="AA4218" s="22"/>
      <c r="AB4218" s="197" t="str">
        <f t="shared" si="1308"/>
        <v/>
      </c>
      <c r="AC4218" s="198" t="str">
        <f t="shared" si="1309"/>
        <v/>
      </c>
      <c r="AD4218" s="162"/>
      <c r="AE4218" s="199" t="str">
        <f t="shared" si="1310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299"/>
        <v>0</v>
      </c>
      <c r="AJ4218" s="200">
        <f t="shared" si="1300"/>
        <v>0</v>
      </c>
      <c r="AK4218" s="201" t="str">
        <f t="shared" si="1311"/>
        <v/>
      </c>
      <c r="AL4218" s="24"/>
      <c r="AM4218" s="24"/>
      <c r="AN4218" s="24"/>
      <c r="AO4218" s="24"/>
      <c r="AP4218" s="165" t="str">
        <f t="shared" si="1312"/>
        <v/>
      </c>
      <c r="AQ4218" s="203" t="str">
        <f t="shared" si="1313"/>
        <v/>
      </c>
      <c r="AR4218" s="206">
        <f t="shared" si="1314"/>
        <v>0</v>
      </c>
      <c r="AS4218" s="22" t="str">
        <f t="shared" si="1315"/>
        <v/>
      </c>
      <c r="AT4218" s="24" t="str">
        <f t="shared" si="1316"/>
        <v/>
      </c>
      <c r="AU4218" s="22" t="s">
        <v>3240</v>
      </c>
    </row>
    <row r="4219" spans="1:47">
      <c r="A4219" s="246" t="str">
        <f t="shared" si="1306"/>
        <v/>
      </c>
      <c r="B4219" s="23"/>
      <c r="C4219" s="23"/>
      <c r="D4219" s="202" t="str">
        <f t="shared" si="1307"/>
        <v/>
      </c>
      <c r="E4219" s="33" t="str">
        <f t="shared" si="1301"/>
        <v/>
      </c>
      <c r="F4219" s="23"/>
      <c r="G4219" s="23"/>
      <c r="H4219" s="29"/>
      <c r="I4219" s="204" t="str">
        <f t="shared" si="1304"/>
        <v/>
      </c>
      <c r="J4219" s="188"/>
      <c r="K4219" s="29"/>
      <c r="L4219" s="24"/>
      <c r="M4219" s="22"/>
      <c r="N4219" s="22"/>
      <c r="O4219" s="22"/>
      <c r="P4219" s="202" t="str">
        <f t="shared" si="1305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302"/>
        <v/>
      </c>
      <c r="Z4219" s="196" t="str">
        <f t="shared" si="1303"/>
        <v/>
      </c>
      <c r="AA4219" s="22"/>
      <c r="AB4219" s="197" t="str">
        <f t="shared" si="1308"/>
        <v/>
      </c>
      <c r="AC4219" s="198" t="str">
        <f t="shared" si="1309"/>
        <v/>
      </c>
      <c r="AD4219" s="162"/>
      <c r="AE4219" s="199" t="str">
        <f t="shared" si="1310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299"/>
        <v>0</v>
      </c>
      <c r="AJ4219" s="200">
        <f t="shared" si="1300"/>
        <v>0</v>
      </c>
      <c r="AK4219" s="201" t="str">
        <f t="shared" si="1311"/>
        <v/>
      </c>
      <c r="AL4219" s="24"/>
      <c r="AM4219" s="24"/>
      <c r="AN4219" s="24"/>
      <c r="AO4219" s="24"/>
      <c r="AP4219" s="165" t="str">
        <f t="shared" si="1312"/>
        <v/>
      </c>
      <c r="AQ4219" s="203" t="str">
        <f t="shared" si="1313"/>
        <v/>
      </c>
      <c r="AR4219" s="206">
        <f t="shared" si="1314"/>
        <v>0</v>
      </c>
      <c r="AS4219" s="22" t="str">
        <f t="shared" si="1315"/>
        <v/>
      </c>
      <c r="AT4219" s="24" t="str">
        <f t="shared" si="1316"/>
        <v/>
      </c>
      <c r="AU4219" s="22" t="s">
        <v>3240</v>
      </c>
    </row>
    <row r="4220" spans="1:47">
      <c r="A4220" s="246" t="str">
        <f t="shared" si="1306"/>
        <v/>
      </c>
      <c r="B4220" s="23"/>
      <c r="C4220" s="23"/>
      <c r="D4220" s="202" t="str">
        <f t="shared" si="1307"/>
        <v/>
      </c>
      <c r="E4220" s="33" t="str">
        <f t="shared" si="1301"/>
        <v/>
      </c>
      <c r="F4220" s="23"/>
      <c r="G4220" s="23"/>
      <c r="H4220" s="29"/>
      <c r="I4220" s="204" t="str">
        <f t="shared" si="1304"/>
        <v/>
      </c>
      <c r="J4220" s="188"/>
      <c r="K4220" s="29"/>
      <c r="L4220" s="24"/>
      <c r="M4220" s="22"/>
      <c r="N4220" s="22"/>
      <c r="O4220" s="22"/>
      <c r="P4220" s="202" t="str">
        <f t="shared" si="1305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302"/>
        <v/>
      </c>
      <c r="Z4220" s="196" t="str">
        <f t="shared" si="1303"/>
        <v/>
      </c>
      <c r="AA4220" s="22"/>
      <c r="AB4220" s="197" t="str">
        <f t="shared" si="1308"/>
        <v/>
      </c>
      <c r="AC4220" s="198" t="str">
        <f t="shared" si="1309"/>
        <v/>
      </c>
      <c r="AD4220" s="162"/>
      <c r="AE4220" s="199" t="str">
        <f t="shared" si="1310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299"/>
        <v>0</v>
      </c>
      <c r="AJ4220" s="200">
        <f t="shared" si="1300"/>
        <v>0</v>
      </c>
      <c r="AK4220" s="201" t="str">
        <f t="shared" si="1311"/>
        <v/>
      </c>
      <c r="AL4220" s="24"/>
      <c r="AM4220" s="24"/>
      <c r="AN4220" s="24"/>
      <c r="AO4220" s="24"/>
      <c r="AP4220" s="165" t="str">
        <f t="shared" si="1312"/>
        <v/>
      </c>
      <c r="AQ4220" s="203" t="str">
        <f t="shared" si="1313"/>
        <v/>
      </c>
      <c r="AR4220" s="206">
        <f t="shared" si="1314"/>
        <v>0</v>
      </c>
      <c r="AS4220" s="22" t="str">
        <f t="shared" si="1315"/>
        <v/>
      </c>
      <c r="AT4220" s="24" t="str">
        <f t="shared" si="1316"/>
        <v/>
      </c>
      <c r="AU4220" s="22" t="s">
        <v>3240</v>
      </c>
    </row>
    <row r="4221" spans="1:47">
      <c r="A4221" s="246" t="str">
        <f t="shared" si="1306"/>
        <v/>
      </c>
      <c r="B4221" s="23"/>
      <c r="C4221" s="23"/>
      <c r="D4221" s="202" t="str">
        <f t="shared" si="1307"/>
        <v/>
      </c>
      <c r="E4221" s="33" t="str">
        <f t="shared" si="1301"/>
        <v/>
      </c>
      <c r="F4221" s="23"/>
      <c r="G4221" s="23"/>
      <c r="H4221" s="29"/>
      <c r="I4221" s="204" t="str">
        <f t="shared" si="1304"/>
        <v/>
      </c>
      <c r="J4221" s="188"/>
      <c r="K4221" s="29"/>
      <c r="L4221" s="24"/>
      <c r="M4221" s="22"/>
      <c r="N4221" s="22"/>
      <c r="O4221" s="22"/>
      <c r="P4221" s="202" t="str">
        <f t="shared" si="1305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302"/>
        <v/>
      </c>
      <c r="Z4221" s="196" t="str">
        <f t="shared" si="1303"/>
        <v/>
      </c>
      <c r="AA4221" s="22"/>
      <c r="AB4221" s="197" t="str">
        <f t="shared" si="1308"/>
        <v/>
      </c>
      <c r="AC4221" s="198" t="str">
        <f t="shared" si="1309"/>
        <v/>
      </c>
      <c r="AD4221" s="162"/>
      <c r="AE4221" s="199" t="str">
        <f t="shared" si="1310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299"/>
        <v>0</v>
      </c>
      <c r="AJ4221" s="200">
        <f t="shared" si="1300"/>
        <v>0</v>
      </c>
      <c r="AK4221" s="201" t="str">
        <f t="shared" si="1311"/>
        <v/>
      </c>
      <c r="AL4221" s="24"/>
      <c r="AM4221" s="24"/>
      <c r="AN4221" s="24"/>
      <c r="AO4221" s="24"/>
      <c r="AP4221" s="165" t="str">
        <f t="shared" si="1312"/>
        <v/>
      </c>
      <c r="AQ4221" s="203" t="str">
        <f t="shared" si="1313"/>
        <v/>
      </c>
      <c r="AR4221" s="206">
        <f t="shared" si="1314"/>
        <v>0</v>
      </c>
      <c r="AS4221" s="22" t="str">
        <f t="shared" si="1315"/>
        <v/>
      </c>
      <c r="AT4221" s="24" t="str">
        <f t="shared" si="1316"/>
        <v/>
      </c>
      <c r="AU4221" s="22" t="s">
        <v>3240</v>
      </c>
    </row>
    <row r="4222" spans="1:47">
      <c r="A4222" s="246" t="str">
        <f t="shared" si="1306"/>
        <v/>
      </c>
      <c r="B4222" s="23"/>
      <c r="C4222" s="23"/>
      <c r="D4222" s="202" t="str">
        <f t="shared" si="1307"/>
        <v/>
      </c>
      <c r="E4222" s="33" t="str">
        <f t="shared" si="1301"/>
        <v/>
      </c>
      <c r="F4222" s="23"/>
      <c r="G4222" s="23"/>
      <c r="H4222" s="29"/>
      <c r="I4222" s="204" t="str">
        <f t="shared" si="1304"/>
        <v/>
      </c>
      <c r="J4222" s="188"/>
      <c r="K4222" s="29"/>
      <c r="L4222" s="24"/>
      <c r="M4222" s="22"/>
      <c r="N4222" s="22"/>
      <c r="O4222" s="22"/>
      <c r="P4222" s="202" t="str">
        <f t="shared" si="1305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302"/>
        <v/>
      </c>
      <c r="Z4222" s="196" t="str">
        <f t="shared" si="1303"/>
        <v/>
      </c>
      <c r="AA4222" s="22"/>
      <c r="AB4222" s="197" t="str">
        <f t="shared" si="1308"/>
        <v/>
      </c>
      <c r="AC4222" s="198" t="str">
        <f t="shared" si="1309"/>
        <v/>
      </c>
      <c r="AD4222" s="162"/>
      <c r="AE4222" s="199" t="str">
        <f t="shared" si="1310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299"/>
        <v>0</v>
      </c>
      <c r="AJ4222" s="200">
        <f t="shared" si="1300"/>
        <v>0</v>
      </c>
      <c r="AK4222" s="201" t="str">
        <f t="shared" si="1311"/>
        <v/>
      </c>
      <c r="AL4222" s="24"/>
      <c r="AM4222" s="24"/>
      <c r="AN4222" s="24"/>
      <c r="AO4222" s="24"/>
      <c r="AP4222" s="165" t="str">
        <f t="shared" si="1312"/>
        <v/>
      </c>
      <c r="AQ4222" s="203" t="str">
        <f t="shared" si="1313"/>
        <v/>
      </c>
      <c r="AR4222" s="206">
        <f t="shared" si="1314"/>
        <v>0</v>
      </c>
      <c r="AS4222" s="22" t="str">
        <f t="shared" si="1315"/>
        <v/>
      </c>
      <c r="AT4222" s="24" t="str">
        <f t="shared" si="1316"/>
        <v/>
      </c>
      <c r="AU4222" s="22" t="s">
        <v>3240</v>
      </c>
    </row>
    <row r="4223" spans="1:47">
      <c r="A4223" s="246" t="str">
        <f t="shared" si="1306"/>
        <v/>
      </c>
      <c r="B4223" s="23"/>
      <c r="C4223" s="23"/>
      <c r="D4223" s="202" t="str">
        <f t="shared" si="1307"/>
        <v/>
      </c>
      <c r="E4223" s="33" t="str">
        <f t="shared" si="1301"/>
        <v/>
      </c>
      <c r="F4223" s="23"/>
      <c r="G4223" s="23"/>
      <c r="H4223" s="29"/>
      <c r="I4223" s="204" t="str">
        <f t="shared" si="1304"/>
        <v/>
      </c>
      <c r="J4223" s="188"/>
      <c r="K4223" s="29"/>
      <c r="L4223" s="24"/>
      <c r="M4223" s="22"/>
      <c r="N4223" s="22"/>
      <c r="O4223" s="22"/>
      <c r="P4223" s="202" t="str">
        <f t="shared" si="1305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302"/>
        <v/>
      </c>
      <c r="Z4223" s="196" t="str">
        <f t="shared" si="1303"/>
        <v/>
      </c>
      <c r="AA4223" s="22"/>
      <c r="AB4223" s="197" t="str">
        <f t="shared" si="1308"/>
        <v/>
      </c>
      <c r="AC4223" s="198" t="str">
        <f t="shared" si="1309"/>
        <v/>
      </c>
      <c r="AD4223" s="162"/>
      <c r="AE4223" s="199" t="str">
        <f t="shared" si="1310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299"/>
        <v>0</v>
      </c>
      <c r="AJ4223" s="200">
        <f t="shared" si="1300"/>
        <v>0</v>
      </c>
      <c r="AK4223" s="201" t="str">
        <f t="shared" si="1311"/>
        <v/>
      </c>
      <c r="AL4223" s="24"/>
      <c r="AM4223" s="24"/>
      <c r="AN4223" s="24"/>
      <c r="AO4223" s="24"/>
      <c r="AP4223" s="165" t="str">
        <f t="shared" si="1312"/>
        <v/>
      </c>
      <c r="AQ4223" s="203" t="str">
        <f t="shared" si="1313"/>
        <v/>
      </c>
      <c r="AR4223" s="206">
        <f t="shared" si="1314"/>
        <v>0</v>
      </c>
      <c r="AS4223" s="22" t="str">
        <f t="shared" si="1315"/>
        <v/>
      </c>
      <c r="AT4223" s="24" t="str">
        <f t="shared" si="1316"/>
        <v/>
      </c>
      <c r="AU4223" s="22" t="s">
        <v>3240</v>
      </c>
    </row>
    <row r="4224" spans="1:47">
      <c r="A4224" s="246" t="str">
        <f t="shared" si="1306"/>
        <v/>
      </c>
      <c r="B4224" s="23"/>
      <c r="C4224" s="23"/>
      <c r="D4224" s="202" t="str">
        <f t="shared" si="1307"/>
        <v/>
      </c>
      <c r="E4224" s="33" t="str">
        <f t="shared" si="1301"/>
        <v/>
      </c>
      <c r="F4224" s="23"/>
      <c r="G4224" s="23"/>
      <c r="H4224" s="29"/>
      <c r="I4224" s="204" t="str">
        <f t="shared" si="1304"/>
        <v/>
      </c>
      <c r="J4224" s="188"/>
      <c r="K4224" s="29"/>
      <c r="L4224" s="24"/>
      <c r="M4224" s="22"/>
      <c r="N4224" s="22"/>
      <c r="O4224" s="22"/>
      <c r="P4224" s="202" t="str">
        <f t="shared" si="1305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302"/>
        <v/>
      </c>
      <c r="Z4224" s="196" t="str">
        <f t="shared" si="1303"/>
        <v/>
      </c>
      <c r="AA4224" s="22"/>
      <c r="AB4224" s="197" t="str">
        <f t="shared" si="1308"/>
        <v/>
      </c>
      <c r="AC4224" s="198" t="str">
        <f t="shared" si="1309"/>
        <v/>
      </c>
      <c r="AD4224" s="162"/>
      <c r="AE4224" s="199" t="str">
        <f t="shared" si="1310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299"/>
        <v>0</v>
      </c>
      <c r="AJ4224" s="200">
        <f t="shared" si="1300"/>
        <v>0</v>
      </c>
      <c r="AK4224" s="201" t="str">
        <f t="shared" si="1311"/>
        <v/>
      </c>
      <c r="AL4224" s="24"/>
      <c r="AM4224" s="24"/>
      <c r="AN4224" s="24"/>
      <c r="AO4224" s="24"/>
      <c r="AP4224" s="165" t="str">
        <f t="shared" si="1312"/>
        <v/>
      </c>
      <c r="AQ4224" s="203" t="str">
        <f t="shared" si="1313"/>
        <v/>
      </c>
      <c r="AR4224" s="206">
        <f t="shared" si="1314"/>
        <v>0</v>
      </c>
      <c r="AS4224" s="22" t="str">
        <f t="shared" si="1315"/>
        <v/>
      </c>
      <c r="AT4224" s="24" t="str">
        <f t="shared" si="1316"/>
        <v/>
      </c>
      <c r="AU4224" s="22" t="s">
        <v>3240</v>
      </c>
    </row>
    <row r="4225" spans="1:47">
      <c r="A4225" s="246" t="str">
        <f t="shared" si="1306"/>
        <v/>
      </c>
      <c r="B4225" s="23"/>
      <c r="C4225" s="23"/>
      <c r="D4225" s="202" t="str">
        <f t="shared" si="1307"/>
        <v/>
      </c>
      <c r="E4225" s="33" t="str">
        <f t="shared" si="1301"/>
        <v/>
      </c>
      <c r="F4225" s="23"/>
      <c r="G4225" s="23"/>
      <c r="H4225" s="29"/>
      <c r="I4225" s="204" t="str">
        <f t="shared" si="1304"/>
        <v/>
      </c>
      <c r="J4225" s="188"/>
      <c r="K4225" s="29"/>
      <c r="L4225" s="24"/>
      <c r="M4225" s="22"/>
      <c r="N4225" s="22"/>
      <c r="O4225" s="22"/>
      <c r="P4225" s="202" t="str">
        <f t="shared" si="1305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302"/>
        <v/>
      </c>
      <c r="Z4225" s="196" t="str">
        <f t="shared" si="1303"/>
        <v/>
      </c>
      <c r="AA4225" s="22"/>
      <c r="AB4225" s="197" t="str">
        <f t="shared" si="1308"/>
        <v/>
      </c>
      <c r="AC4225" s="198" t="str">
        <f t="shared" si="1309"/>
        <v/>
      </c>
      <c r="AD4225" s="162"/>
      <c r="AE4225" s="199" t="str">
        <f t="shared" si="1310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299"/>
        <v>0</v>
      </c>
      <c r="AJ4225" s="200">
        <f t="shared" si="1300"/>
        <v>0</v>
      </c>
      <c r="AK4225" s="201" t="str">
        <f t="shared" si="1311"/>
        <v/>
      </c>
      <c r="AL4225" s="24"/>
      <c r="AM4225" s="24"/>
      <c r="AN4225" s="24"/>
      <c r="AO4225" s="24"/>
      <c r="AP4225" s="165" t="str">
        <f t="shared" si="1312"/>
        <v/>
      </c>
      <c r="AQ4225" s="203" t="str">
        <f t="shared" si="1313"/>
        <v/>
      </c>
      <c r="AR4225" s="206">
        <f t="shared" si="1314"/>
        <v>0</v>
      </c>
      <c r="AS4225" s="22" t="str">
        <f t="shared" si="1315"/>
        <v/>
      </c>
      <c r="AT4225" s="24" t="str">
        <f t="shared" si="1316"/>
        <v/>
      </c>
      <c r="AU4225" s="22" t="s">
        <v>3240</v>
      </c>
    </row>
    <row r="4226" spans="1:47">
      <c r="A4226" s="246" t="str">
        <f t="shared" si="1306"/>
        <v/>
      </c>
      <c r="B4226" s="23"/>
      <c r="C4226" s="23"/>
      <c r="D4226" s="202" t="str">
        <f t="shared" si="1307"/>
        <v/>
      </c>
      <c r="E4226" s="33" t="str">
        <f t="shared" si="1301"/>
        <v/>
      </c>
      <c r="F4226" s="23"/>
      <c r="G4226" s="23"/>
      <c r="H4226" s="29"/>
      <c r="I4226" s="204" t="str">
        <f t="shared" si="1304"/>
        <v/>
      </c>
      <c r="J4226" s="188"/>
      <c r="K4226" s="29"/>
      <c r="L4226" s="24"/>
      <c r="M4226" s="22"/>
      <c r="N4226" s="22"/>
      <c r="O4226" s="22"/>
      <c r="P4226" s="202" t="str">
        <f t="shared" si="1305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302"/>
        <v/>
      </c>
      <c r="Z4226" s="196" t="str">
        <f t="shared" si="1303"/>
        <v/>
      </c>
      <c r="AA4226" s="22"/>
      <c r="AB4226" s="197" t="str">
        <f t="shared" si="1308"/>
        <v/>
      </c>
      <c r="AC4226" s="198" t="str">
        <f t="shared" si="1309"/>
        <v/>
      </c>
      <c r="AD4226" s="162"/>
      <c r="AE4226" s="199" t="str">
        <f t="shared" si="1310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299"/>
        <v>0</v>
      </c>
      <c r="AJ4226" s="200">
        <f t="shared" si="1300"/>
        <v>0</v>
      </c>
      <c r="AK4226" s="201" t="str">
        <f t="shared" si="1311"/>
        <v/>
      </c>
      <c r="AL4226" s="24"/>
      <c r="AM4226" s="24"/>
      <c r="AN4226" s="24"/>
      <c r="AO4226" s="24"/>
      <c r="AP4226" s="165" t="str">
        <f t="shared" si="1312"/>
        <v/>
      </c>
      <c r="AQ4226" s="203" t="str">
        <f t="shared" si="1313"/>
        <v/>
      </c>
      <c r="AR4226" s="206">
        <f t="shared" si="1314"/>
        <v>0</v>
      </c>
      <c r="AS4226" s="22" t="str">
        <f t="shared" si="1315"/>
        <v/>
      </c>
      <c r="AT4226" s="24" t="str">
        <f t="shared" si="1316"/>
        <v/>
      </c>
      <c r="AU4226" s="22" t="s">
        <v>3240</v>
      </c>
    </row>
    <row r="4227" spans="1:47">
      <c r="A4227" s="246" t="str">
        <f t="shared" si="1306"/>
        <v/>
      </c>
      <c r="B4227" s="23"/>
      <c r="C4227" s="23"/>
      <c r="D4227" s="202" t="str">
        <f t="shared" si="1307"/>
        <v/>
      </c>
      <c r="E4227" s="33" t="str">
        <f t="shared" si="1301"/>
        <v/>
      </c>
      <c r="F4227" s="23"/>
      <c r="G4227" s="23"/>
      <c r="H4227" s="29"/>
      <c r="I4227" s="204" t="str">
        <f t="shared" si="1304"/>
        <v/>
      </c>
      <c r="J4227" s="188"/>
      <c r="K4227" s="29"/>
      <c r="L4227" s="24"/>
      <c r="M4227" s="22"/>
      <c r="N4227" s="22"/>
      <c r="O4227" s="22"/>
      <c r="P4227" s="202" t="str">
        <f t="shared" si="1305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302"/>
        <v/>
      </c>
      <c r="Z4227" s="196" t="str">
        <f t="shared" si="1303"/>
        <v/>
      </c>
      <c r="AA4227" s="22"/>
      <c r="AB4227" s="197" t="str">
        <f t="shared" si="1308"/>
        <v/>
      </c>
      <c r="AC4227" s="198" t="str">
        <f t="shared" si="1309"/>
        <v/>
      </c>
      <c r="AD4227" s="162"/>
      <c r="AE4227" s="199" t="str">
        <f t="shared" si="1310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299"/>
        <v>0</v>
      </c>
      <c r="AJ4227" s="200">
        <f t="shared" si="1300"/>
        <v>0</v>
      </c>
      <c r="AK4227" s="201" t="str">
        <f t="shared" si="1311"/>
        <v/>
      </c>
      <c r="AL4227" s="24"/>
      <c r="AM4227" s="24"/>
      <c r="AN4227" s="24"/>
      <c r="AO4227" s="24"/>
      <c r="AP4227" s="165" t="str">
        <f t="shared" si="1312"/>
        <v/>
      </c>
      <c r="AQ4227" s="203" t="str">
        <f t="shared" si="1313"/>
        <v/>
      </c>
      <c r="AR4227" s="206">
        <f t="shared" si="1314"/>
        <v>0</v>
      </c>
      <c r="AS4227" s="22" t="str">
        <f t="shared" si="1315"/>
        <v/>
      </c>
      <c r="AT4227" s="24" t="str">
        <f t="shared" si="1316"/>
        <v/>
      </c>
      <c r="AU4227" s="22" t="s">
        <v>3240</v>
      </c>
    </row>
    <row r="4228" spans="1:47">
      <c r="A4228" s="246" t="str">
        <f t="shared" si="1306"/>
        <v/>
      </c>
      <c r="B4228" s="23"/>
      <c r="C4228" s="23"/>
      <c r="D4228" s="202" t="str">
        <f t="shared" si="1307"/>
        <v/>
      </c>
      <c r="E4228" s="33" t="str">
        <f t="shared" si="1301"/>
        <v/>
      </c>
      <c r="F4228" s="23"/>
      <c r="G4228" s="23"/>
      <c r="H4228" s="29"/>
      <c r="I4228" s="204" t="str">
        <f t="shared" si="1304"/>
        <v/>
      </c>
      <c r="J4228" s="188"/>
      <c r="K4228" s="29"/>
      <c r="L4228" s="24"/>
      <c r="M4228" s="22"/>
      <c r="N4228" s="22"/>
      <c r="O4228" s="22"/>
      <c r="P4228" s="202" t="str">
        <f t="shared" si="1305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302"/>
        <v/>
      </c>
      <c r="Z4228" s="196" t="str">
        <f t="shared" si="1303"/>
        <v/>
      </c>
      <c r="AA4228" s="22"/>
      <c r="AB4228" s="197" t="str">
        <f t="shared" si="1308"/>
        <v/>
      </c>
      <c r="AC4228" s="198" t="str">
        <f t="shared" si="1309"/>
        <v/>
      </c>
      <c r="AD4228" s="162"/>
      <c r="AE4228" s="199" t="str">
        <f t="shared" si="1310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299"/>
        <v>0</v>
      </c>
      <c r="AJ4228" s="200">
        <f t="shared" si="1300"/>
        <v>0</v>
      </c>
      <c r="AK4228" s="201" t="str">
        <f t="shared" si="1311"/>
        <v/>
      </c>
      <c r="AL4228" s="24"/>
      <c r="AM4228" s="24"/>
      <c r="AN4228" s="24"/>
      <c r="AO4228" s="24"/>
      <c r="AP4228" s="165" t="str">
        <f t="shared" si="1312"/>
        <v/>
      </c>
      <c r="AQ4228" s="203" t="str">
        <f t="shared" si="1313"/>
        <v/>
      </c>
      <c r="AR4228" s="206">
        <f t="shared" si="1314"/>
        <v>0</v>
      </c>
      <c r="AS4228" s="22" t="str">
        <f t="shared" si="1315"/>
        <v/>
      </c>
      <c r="AT4228" s="24" t="str">
        <f t="shared" si="1316"/>
        <v/>
      </c>
      <c r="AU4228" s="22" t="s">
        <v>3240</v>
      </c>
    </row>
    <row r="4229" spans="1:47">
      <c r="A4229" s="246" t="str">
        <f t="shared" si="1306"/>
        <v/>
      </c>
      <c r="B4229" s="23"/>
      <c r="C4229" s="23"/>
      <c r="D4229" s="202" t="str">
        <f t="shared" si="1307"/>
        <v/>
      </c>
      <c r="E4229" s="33" t="str">
        <f t="shared" si="1301"/>
        <v/>
      </c>
      <c r="F4229" s="23"/>
      <c r="G4229" s="23"/>
      <c r="H4229" s="29"/>
      <c r="I4229" s="204" t="str">
        <f t="shared" si="1304"/>
        <v/>
      </c>
      <c r="J4229" s="188"/>
      <c r="K4229" s="29"/>
      <c r="L4229" s="24"/>
      <c r="M4229" s="22"/>
      <c r="N4229" s="22"/>
      <c r="O4229" s="22"/>
      <c r="P4229" s="202" t="str">
        <f t="shared" si="1305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302"/>
        <v/>
      </c>
      <c r="Z4229" s="196" t="str">
        <f t="shared" si="1303"/>
        <v/>
      </c>
      <c r="AA4229" s="22"/>
      <c r="AB4229" s="197" t="str">
        <f t="shared" si="1308"/>
        <v/>
      </c>
      <c r="AC4229" s="198" t="str">
        <f t="shared" si="1309"/>
        <v/>
      </c>
      <c r="AD4229" s="162"/>
      <c r="AE4229" s="199" t="str">
        <f t="shared" si="1310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299"/>
        <v>0</v>
      </c>
      <c r="AJ4229" s="200">
        <f t="shared" si="1300"/>
        <v>0</v>
      </c>
      <c r="AK4229" s="201" t="str">
        <f t="shared" si="1311"/>
        <v/>
      </c>
      <c r="AL4229" s="24"/>
      <c r="AM4229" s="24"/>
      <c r="AN4229" s="24"/>
      <c r="AO4229" s="24"/>
      <c r="AP4229" s="165" t="str">
        <f t="shared" si="1312"/>
        <v/>
      </c>
      <c r="AQ4229" s="203" t="str">
        <f t="shared" si="1313"/>
        <v/>
      </c>
      <c r="AR4229" s="206">
        <f t="shared" si="1314"/>
        <v>0</v>
      </c>
      <c r="AS4229" s="22" t="str">
        <f t="shared" si="1315"/>
        <v/>
      </c>
      <c r="AT4229" s="24" t="str">
        <f t="shared" si="1316"/>
        <v/>
      </c>
      <c r="AU4229" s="22" t="s">
        <v>3240</v>
      </c>
    </row>
    <row r="4230" spans="1:47">
      <c r="A4230" s="246" t="str">
        <f t="shared" si="1306"/>
        <v/>
      </c>
      <c r="B4230" s="23"/>
      <c r="C4230" s="23"/>
      <c r="D4230" s="202" t="str">
        <f t="shared" si="1307"/>
        <v/>
      </c>
      <c r="E4230" s="33" t="str">
        <f t="shared" si="1301"/>
        <v/>
      </c>
      <c r="F4230" s="23"/>
      <c r="G4230" s="23"/>
      <c r="H4230" s="29"/>
      <c r="I4230" s="204" t="str">
        <f t="shared" si="1304"/>
        <v/>
      </c>
      <c r="J4230" s="188"/>
      <c r="K4230" s="29"/>
      <c r="L4230" s="24"/>
      <c r="M4230" s="22"/>
      <c r="N4230" s="22"/>
      <c r="O4230" s="22"/>
      <c r="P4230" s="202" t="str">
        <f t="shared" si="1305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302"/>
        <v/>
      </c>
      <c r="Z4230" s="196" t="str">
        <f t="shared" si="1303"/>
        <v/>
      </c>
      <c r="AA4230" s="22"/>
      <c r="AB4230" s="197" t="str">
        <f t="shared" si="1308"/>
        <v/>
      </c>
      <c r="AC4230" s="198" t="str">
        <f t="shared" si="1309"/>
        <v/>
      </c>
      <c r="AD4230" s="162"/>
      <c r="AE4230" s="199" t="str">
        <f t="shared" si="1310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299"/>
        <v>0</v>
      </c>
      <c r="AJ4230" s="200">
        <f t="shared" si="1300"/>
        <v>0</v>
      </c>
      <c r="AK4230" s="201" t="str">
        <f t="shared" si="1311"/>
        <v/>
      </c>
      <c r="AL4230" s="24"/>
      <c r="AM4230" s="24"/>
      <c r="AN4230" s="24"/>
      <c r="AO4230" s="24"/>
      <c r="AP4230" s="165" t="str">
        <f t="shared" si="1312"/>
        <v/>
      </c>
      <c r="AQ4230" s="203" t="str">
        <f t="shared" si="1313"/>
        <v/>
      </c>
      <c r="AR4230" s="206">
        <f t="shared" si="1314"/>
        <v>0</v>
      </c>
      <c r="AS4230" s="22" t="str">
        <f t="shared" si="1315"/>
        <v/>
      </c>
      <c r="AT4230" s="24" t="str">
        <f t="shared" si="1316"/>
        <v/>
      </c>
      <c r="AU4230" s="22" t="s">
        <v>3240</v>
      </c>
    </row>
    <row r="4231" spans="1:47">
      <c r="A4231" s="246" t="str">
        <f t="shared" si="1306"/>
        <v/>
      </c>
      <c r="B4231" s="23"/>
      <c r="C4231" s="23"/>
      <c r="D4231" s="202" t="str">
        <f t="shared" si="1307"/>
        <v/>
      </c>
      <c r="E4231" s="33" t="str">
        <f t="shared" si="1301"/>
        <v/>
      </c>
      <c r="F4231" s="23"/>
      <c r="G4231" s="23"/>
      <c r="H4231" s="29"/>
      <c r="I4231" s="204" t="str">
        <f t="shared" si="1304"/>
        <v/>
      </c>
      <c r="J4231" s="188"/>
      <c r="K4231" s="29"/>
      <c r="L4231" s="24"/>
      <c r="M4231" s="22"/>
      <c r="N4231" s="22"/>
      <c r="O4231" s="22"/>
      <c r="P4231" s="202" t="str">
        <f t="shared" si="1305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302"/>
        <v/>
      </c>
      <c r="Z4231" s="196" t="str">
        <f t="shared" si="1303"/>
        <v/>
      </c>
      <c r="AA4231" s="22"/>
      <c r="AB4231" s="197" t="str">
        <f t="shared" si="1308"/>
        <v/>
      </c>
      <c r="AC4231" s="198" t="str">
        <f t="shared" si="1309"/>
        <v/>
      </c>
      <c r="AD4231" s="162"/>
      <c r="AE4231" s="199" t="str">
        <f t="shared" si="1310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299"/>
        <v>0</v>
      </c>
      <c r="AJ4231" s="200">
        <f t="shared" si="1300"/>
        <v>0</v>
      </c>
      <c r="AK4231" s="201" t="str">
        <f t="shared" si="1311"/>
        <v/>
      </c>
      <c r="AL4231" s="24"/>
      <c r="AM4231" s="24"/>
      <c r="AN4231" s="24"/>
      <c r="AO4231" s="24"/>
      <c r="AP4231" s="165" t="str">
        <f t="shared" si="1312"/>
        <v/>
      </c>
      <c r="AQ4231" s="203" t="str">
        <f t="shared" si="1313"/>
        <v/>
      </c>
      <c r="AR4231" s="206">
        <f t="shared" si="1314"/>
        <v>0</v>
      </c>
      <c r="AS4231" s="22" t="str">
        <f t="shared" si="1315"/>
        <v/>
      </c>
      <c r="AT4231" s="24" t="str">
        <f t="shared" si="1316"/>
        <v/>
      </c>
      <c r="AU4231" s="22" t="s">
        <v>3240</v>
      </c>
    </row>
    <row r="4232" spans="1:47">
      <c r="A4232" s="246" t="str">
        <f t="shared" si="1306"/>
        <v/>
      </c>
      <c r="B4232" s="23"/>
      <c r="C4232" s="23"/>
      <c r="D4232" s="202" t="str">
        <f t="shared" si="1307"/>
        <v/>
      </c>
      <c r="E4232" s="33" t="str">
        <f t="shared" si="1301"/>
        <v/>
      </c>
      <c r="F4232" s="23"/>
      <c r="G4232" s="23"/>
      <c r="H4232" s="29"/>
      <c r="I4232" s="204" t="str">
        <f t="shared" si="1304"/>
        <v/>
      </c>
      <c r="J4232" s="188"/>
      <c r="K4232" s="29"/>
      <c r="L4232" s="24"/>
      <c r="M4232" s="22"/>
      <c r="N4232" s="22"/>
      <c r="O4232" s="22"/>
      <c r="P4232" s="202" t="str">
        <f t="shared" si="1305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302"/>
        <v/>
      </c>
      <c r="Z4232" s="196" t="str">
        <f t="shared" si="1303"/>
        <v/>
      </c>
      <c r="AA4232" s="22"/>
      <c r="AB4232" s="197" t="str">
        <f t="shared" si="1308"/>
        <v/>
      </c>
      <c r="AC4232" s="198" t="str">
        <f t="shared" si="1309"/>
        <v/>
      </c>
      <c r="AD4232" s="162"/>
      <c r="AE4232" s="199" t="str">
        <f t="shared" si="1310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299"/>
        <v>0</v>
      </c>
      <c r="AJ4232" s="200">
        <f t="shared" si="1300"/>
        <v>0</v>
      </c>
      <c r="AK4232" s="201" t="str">
        <f t="shared" si="1311"/>
        <v/>
      </c>
      <c r="AL4232" s="24"/>
      <c r="AM4232" s="24"/>
      <c r="AN4232" s="24"/>
      <c r="AO4232" s="24"/>
      <c r="AP4232" s="165" t="str">
        <f t="shared" si="1312"/>
        <v/>
      </c>
      <c r="AQ4232" s="203" t="str">
        <f t="shared" si="1313"/>
        <v/>
      </c>
      <c r="AR4232" s="206">
        <f t="shared" si="1314"/>
        <v>0</v>
      </c>
      <c r="AS4232" s="22" t="str">
        <f t="shared" si="1315"/>
        <v/>
      </c>
      <c r="AT4232" s="24" t="str">
        <f t="shared" si="1316"/>
        <v/>
      </c>
      <c r="AU4232" s="22" t="s">
        <v>3240</v>
      </c>
    </row>
    <row r="4233" spans="1:47">
      <c r="A4233" s="246" t="str">
        <f t="shared" si="1306"/>
        <v/>
      </c>
      <c r="B4233" s="23"/>
      <c r="C4233" s="23"/>
      <c r="D4233" s="202" t="str">
        <f t="shared" si="1307"/>
        <v/>
      </c>
      <c r="E4233" s="33" t="str">
        <f t="shared" si="1301"/>
        <v/>
      </c>
      <c r="F4233" s="23"/>
      <c r="G4233" s="23"/>
      <c r="H4233" s="29"/>
      <c r="I4233" s="204" t="str">
        <f t="shared" si="1304"/>
        <v/>
      </c>
      <c r="J4233" s="188"/>
      <c r="K4233" s="29"/>
      <c r="L4233" s="24"/>
      <c r="M4233" s="22"/>
      <c r="N4233" s="22"/>
      <c r="O4233" s="22"/>
      <c r="P4233" s="202" t="str">
        <f t="shared" si="1305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302"/>
        <v/>
      </c>
      <c r="Z4233" s="196" t="str">
        <f t="shared" si="1303"/>
        <v/>
      </c>
      <c r="AA4233" s="22"/>
      <c r="AB4233" s="197" t="str">
        <f t="shared" si="1308"/>
        <v/>
      </c>
      <c r="AC4233" s="198" t="str">
        <f t="shared" si="1309"/>
        <v/>
      </c>
      <c r="AD4233" s="162"/>
      <c r="AE4233" s="199" t="str">
        <f t="shared" si="1310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299"/>
        <v>0</v>
      </c>
      <c r="AJ4233" s="200">
        <f t="shared" si="1300"/>
        <v>0</v>
      </c>
      <c r="AK4233" s="201" t="str">
        <f t="shared" si="1311"/>
        <v/>
      </c>
      <c r="AL4233" s="24"/>
      <c r="AM4233" s="24"/>
      <c r="AN4233" s="24"/>
      <c r="AO4233" s="24"/>
      <c r="AP4233" s="165" t="str">
        <f t="shared" si="1312"/>
        <v/>
      </c>
      <c r="AQ4233" s="203" t="str">
        <f t="shared" si="1313"/>
        <v/>
      </c>
      <c r="AR4233" s="206">
        <f t="shared" si="1314"/>
        <v>0</v>
      </c>
      <c r="AS4233" s="22" t="str">
        <f t="shared" si="1315"/>
        <v/>
      </c>
      <c r="AT4233" s="24" t="str">
        <f t="shared" si="1316"/>
        <v/>
      </c>
      <c r="AU4233" s="22" t="s">
        <v>3240</v>
      </c>
    </row>
    <row r="4234" spans="1:47">
      <c r="A4234" s="246" t="str">
        <f t="shared" si="1306"/>
        <v/>
      </c>
      <c r="B4234" s="23"/>
      <c r="C4234" s="23"/>
      <c r="D4234" s="202" t="str">
        <f t="shared" si="1307"/>
        <v/>
      </c>
      <c r="E4234" s="33" t="str">
        <f t="shared" si="1301"/>
        <v/>
      </c>
      <c r="F4234" s="23"/>
      <c r="G4234" s="23"/>
      <c r="H4234" s="29"/>
      <c r="I4234" s="204" t="str">
        <f t="shared" si="1304"/>
        <v/>
      </c>
      <c r="J4234" s="188"/>
      <c r="K4234" s="29"/>
      <c r="L4234" s="24"/>
      <c r="M4234" s="22"/>
      <c r="N4234" s="22"/>
      <c r="O4234" s="22"/>
      <c r="P4234" s="202" t="str">
        <f t="shared" si="1305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302"/>
        <v/>
      </c>
      <c r="Z4234" s="196" t="str">
        <f t="shared" si="1303"/>
        <v/>
      </c>
      <c r="AA4234" s="22"/>
      <c r="AB4234" s="197" t="str">
        <f t="shared" si="1308"/>
        <v/>
      </c>
      <c r="AC4234" s="198" t="str">
        <f t="shared" si="1309"/>
        <v/>
      </c>
      <c r="AD4234" s="162"/>
      <c r="AE4234" s="199" t="str">
        <f t="shared" si="1310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299"/>
        <v>0</v>
      </c>
      <c r="AJ4234" s="200">
        <f t="shared" si="1300"/>
        <v>0</v>
      </c>
      <c r="AK4234" s="201" t="str">
        <f t="shared" si="1311"/>
        <v/>
      </c>
      <c r="AL4234" s="24"/>
      <c r="AM4234" s="24"/>
      <c r="AN4234" s="24"/>
      <c r="AO4234" s="24"/>
      <c r="AP4234" s="165" t="str">
        <f t="shared" si="1312"/>
        <v/>
      </c>
      <c r="AQ4234" s="203" t="str">
        <f t="shared" si="1313"/>
        <v/>
      </c>
      <c r="AR4234" s="206">
        <f t="shared" si="1314"/>
        <v>0</v>
      </c>
      <c r="AS4234" s="22" t="str">
        <f t="shared" si="1315"/>
        <v/>
      </c>
      <c r="AT4234" s="24" t="str">
        <f t="shared" si="1316"/>
        <v/>
      </c>
      <c r="AU4234" s="22" t="s">
        <v>3240</v>
      </c>
    </row>
    <row r="4235" spans="1:47">
      <c r="A4235" s="246" t="str">
        <f t="shared" si="1306"/>
        <v/>
      </c>
      <c r="B4235" s="23"/>
      <c r="C4235" s="23"/>
      <c r="D4235" s="202" t="str">
        <f t="shared" si="1307"/>
        <v/>
      </c>
      <c r="E4235" s="33" t="str">
        <f t="shared" si="1301"/>
        <v/>
      </c>
      <c r="F4235" s="23"/>
      <c r="G4235" s="23"/>
      <c r="H4235" s="29"/>
      <c r="I4235" s="204" t="str">
        <f t="shared" si="1304"/>
        <v/>
      </c>
      <c r="J4235" s="188"/>
      <c r="K4235" s="29"/>
      <c r="L4235" s="24"/>
      <c r="M4235" s="22"/>
      <c r="N4235" s="22"/>
      <c r="O4235" s="22"/>
      <c r="P4235" s="202" t="str">
        <f t="shared" si="1305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302"/>
        <v/>
      </c>
      <c r="Z4235" s="196" t="str">
        <f t="shared" si="1303"/>
        <v/>
      </c>
      <c r="AA4235" s="22"/>
      <c r="AB4235" s="197" t="str">
        <f t="shared" si="1308"/>
        <v/>
      </c>
      <c r="AC4235" s="198" t="str">
        <f t="shared" si="1309"/>
        <v/>
      </c>
      <c r="AD4235" s="162"/>
      <c r="AE4235" s="199" t="str">
        <f t="shared" si="1310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ref="AI4235:AI4298" si="1317">IF(P4235="C66 SERVICE","",SUMIFS(AB:AB,F:F,F4235,G:G,G4235,E:E,E4235))</f>
        <v>0</v>
      </c>
      <c r="AJ4235" s="200">
        <f t="shared" ref="AJ4235:AJ4298" si="1318">IF(P4235="C66 SERVICE","",SUMIFS(AC:AC,F:F,F4235,G:G,G4235,E:E,E4235))</f>
        <v>0</v>
      </c>
      <c r="AK4235" s="201" t="str">
        <f t="shared" si="1311"/>
        <v/>
      </c>
      <c r="AL4235" s="24"/>
      <c r="AM4235" s="24"/>
      <c r="AN4235" s="24"/>
      <c r="AO4235" s="24"/>
      <c r="AP4235" s="165" t="str">
        <f t="shared" si="1312"/>
        <v/>
      </c>
      <c r="AQ4235" s="203" t="str">
        <f t="shared" si="1313"/>
        <v/>
      </c>
      <c r="AR4235" s="206">
        <f t="shared" si="1314"/>
        <v>0</v>
      </c>
      <c r="AS4235" s="22" t="str">
        <f t="shared" si="1315"/>
        <v/>
      </c>
      <c r="AT4235" s="24" t="str">
        <f t="shared" si="1316"/>
        <v/>
      </c>
      <c r="AU4235" s="22" t="s">
        <v>3240</v>
      </c>
    </row>
    <row r="4236" spans="1:47">
      <c r="A4236" s="246" t="str">
        <f t="shared" si="1306"/>
        <v/>
      </c>
      <c r="B4236" s="23"/>
      <c r="C4236" s="23"/>
      <c r="D4236" s="202" t="str">
        <f t="shared" si="1307"/>
        <v/>
      </c>
      <c r="E4236" s="33" t="str">
        <f t="shared" si="1301"/>
        <v/>
      </c>
      <c r="F4236" s="23"/>
      <c r="G4236" s="23"/>
      <c r="H4236" s="29"/>
      <c r="I4236" s="204" t="str">
        <f t="shared" si="1304"/>
        <v/>
      </c>
      <c r="J4236" s="188"/>
      <c r="K4236" s="29"/>
      <c r="L4236" s="24"/>
      <c r="M4236" s="22"/>
      <c r="N4236" s="22"/>
      <c r="O4236" s="22"/>
      <c r="P4236" s="202" t="str">
        <f t="shared" si="1305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302"/>
        <v/>
      </c>
      <c r="Z4236" s="196" t="str">
        <f t="shared" si="1303"/>
        <v/>
      </c>
      <c r="AA4236" s="22"/>
      <c r="AB4236" s="197" t="str">
        <f t="shared" si="1308"/>
        <v/>
      </c>
      <c r="AC4236" s="198" t="str">
        <f t="shared" si="1309"/>
        <v/>
      </c>
      <c r="AD4236" s="162"/>
      <c r="AE4236" s="199" t="str">
        <f t="shared" si="1310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7"/>
        <v>0</v>
      </c>
      <c r="AJ4236" s="200">
        <f t="shared" si="1318"/>
        <v>0</v>
      </c>
      <c r="AK4236" s="201" t="str">
        <f t="shared" si="1311"/>
        <v/>
      </c>
      <c r="AL4236" s="24"/>
      <c r="AM4236" s="24"/>
      <c r="AN4236" s="24"/>
      <c r="AO4236" s="24"/>
      <c r="AP4236" s="165" t="str">
        <f t="shared" si="1312"/>
        <v/>
      </c>
      <c r="AQ4236" s="203" t="str">
        <f t="shared" si="1313"/>
        <v/>
      </c>
      <c r="AR4236" s="206">
        <f t="shared" si="1314"/>
        <v>0</v>
      </c>
      <c r="AS4236" s="22" t="str">
        <f t="shared" si="1315"/>
        <v/>
      </c>
      <c r="AT4236" s="24" t="str">
        <f t="shared" si="1316"/>
        <v/>
      </c>
      <c r="AU4236" s="22" t="s">
        <v>3240</v>
      </c>
    </row>
    <row r="4237" spans="1:47">
      <c r="A4237" s="246" t="str">
        <f t="shared" si="1306"/>
        <v/>
      </c>
      <c r="B4237" s="23"/>
      <c r="C4237" s="23"/>
      <c r="D4237" s="202" t="str">
        <f t="shared" si="1307"/>
        <v/>
      </c>
      <c r="E4237" s="33" t="str">
        <f t="shared" si="1301"/>
        <v/>
      </c>
      <c r="F4237" s="23"/>
      <c r="G4237" s="23"/>
      <c r="H4237" s="29"/>
      <c r="I4237" s="204" t="str">
        <f t="shared" si="1304"/>
        <v/>
      </c>
      <c r="J4237" s="188"/>
      <c r="K4237" s="29"/>
      <c r="L4237" s="24"/>
      <c r="M4237" s="22"/>
      <c r="N4237" s="22"/>
      <c r="O4237" s="22"/>
      <c r="P4237" s="202" t="str">
        <f t="shared" si="1305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302"/>
        <v/>
      </c>
      <c r="Z4237" s="196" t="str">
        <f t="shared" si="1303"/>
        <v/>
      </c>
      <c r="AA4237" s="22"/>
      <c r="AB4237" s="197" t="str">
        <f t="shared" si="1308"/>
        <v/>
      </c>
      <c r="AC4237" s="198" t="str">
        <f t="shared" si="1309"/>
        <v/>
      </c>
      <c r="AD4237" s="162"/>
      <c r="AE4237" s="199" t="str">
        <f t="shared" si="1310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7"/>
        <v>0</v>
      </c>
      <c r="AJ4237" s="200">
        <f t="shared" si="1318"/>
        <v>0</v>
      </c>
      <c r="AK4237" s="201" t="str">
        <f t="shared" si="1311"/>
        <v/>
      </c>
      <c r="AL4237" s="24"/>
      <c r="AM4237" s="24"/>
      <c r="AN4237" s="24"/>
      <c r="AO4237" s="24"/>
      <c r="AP4237" s="165" t="str">
        <f t="shared" si="1312"/>
        <v/>
      </c>
      <c r="AQ4237" s="203" t="str">
        <f t="shared" si="1313"/>
        <v/>
      </c>
      <c r="AR4237" s="206">
        <f t="shared" si="1314"/>
        <v>0</v>
      </c>
      <c r="AS4237" s="22" t="str">
        <f t="shared" si="1315"/>
        <v/>
      </c>
      <c r="AT4237" s="24" t="str">
        <f t="shared" si="1316"/>
        <v/>
      </c>
      <c r="AU4237" s="22" t="s">
        <v>3240</v>
      </c>
    </row>
    <row r="4238" spans="1:47">
      <c r="A4238" s="246" t="str">
        <f t="shared" si="1306"/>
        <v/>
      </c>
      <c r="B4238" s="23"/>
      <c r="C4238" s="23"/>
      <c r="D4238" s="202" t="str">
        <f t="shared" si="1307"/>
        <v/>
      </c>
      <c r="E4238" s="33" t="str">
        <f t="shared" si="1301"/>
        <v/>
      </c>
      <c r="F4238" s="23"/>
      <c r="G4238" s="23"/>
      <c r="H4238" s="29"/>
      <c r="I4238" s="204" t="str">
        <f t="shared" si="1304"/>
        <v/>
      </c>
      <c r="J4238" s="188"/>
      <c r="K4238" s="29"/>
      <c r="L4238" s="24"/>
      <c r="M4238" s="22"/>
      <c r="N4238" s="22"/>
      <c r="O4238" s="22"/>
      <c r="P4238" s="202" t="str">
        <f t="shared" si="1305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302"/>
        <v/>
      </c>
      <c r="Z4238" s="196" t="str">
        <f t="shared" si="1303"/>
        <v/>
      </c>
      <c r="AA4238" s="22"/>
      <c r="AB4238" s="197" t="str">
        <f t="shared" si="1308"/>
        <v/>
      </c>
      <c r="AC4238" s="198" t="str">
        <f t="shared" si="1309"/>
        <v/>
      </c>
      <c r="AD4238" s="162"/>
      <c r="AE4238" s="199" t="str">
        <f t="shared" si="1310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7"/>
        <v>0</v>
      </c>
      <c r="AJ4238" s="200">
        <f t="shared" si="1318"/>
        <v>0</v>
      </c>
      <c r="AK4238" s="201" t="str">
        <f t="shared" si="1311"/>
        <v/>
      </c>
      <c r="AL4238" s="24"/>
      <c r="AM4238" s="24"/>
      <c r="AN4238" s="24"/>
      <c r="AO4238" s="24"/>
      <c r="AP4238" s="165" t="str">
        <f t="shared" si="1312"/>
        <v/>
      </c>
      <c r="AQ4238" s="203" t="str">
        <f t="shared" si="1313"/>
        <v/>
      </c>
      <c r="AR4238" s="206">
        <f t="shared" si="1314"/>
        <v>0</v>
      </c>
      <c r="AS4238" s="22" t="str">
        <f t="shared" si="1315"/>
        <v/>
      </c>
      <c r="AT4238" s="24" t="str">
        <f t="shared" si="1316"/>
        <v/>
      </c>
      <c r="AU4238" s="22" t="s">
        <v>3240</v>
      </c>
    </row>
    <row r="4239" spans="1:47">
      <c r="A4239" s="246" t="str">
        <f t="shared" si="1306"/>
        <v/>
      </c>
      <c r="B4239" s="23"/>
      <c r="C4239" s="23"/>
      <c r="D4239" s="202" t="str">
        <f t="shared" si="1307"/>
        <v/>
      </c>
      <c r="E4239" s="33" t="str">
        <f t="shared" si="1301"/>
        <v/>
      </c>
      <c r="F4239" s="23"/>
      <c r="G4239" s="23"/>
      <c r="H4239" s="29"/>
      <c r="I4239" s="204" t="str">
        <f t="shared" si="1304"/>
        <v/>
      </c>
      <c r="J4239" s="188"/>
      <c r="K4239" s="29"/>
      <c r="L4239" s="24"/>
      <c r="M4239" s="22"/>
      <c r="N4239" s="22"/>
      <c r="O4239" s="22"/>
      <c r="P4239" s="202" t="str">
        <f t="shared" si="1305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302"/>
        <v/>
      </c>
      <c r="Z4239" s="196" t="str">
        <f t="shared" si="1303"/>
        <v/>
      </c>
      <c r="AA4239" s="22"/>
      <c r="AB4239" s="197" t="str">
        <f t="shared" si="1308"/>
        <v/>
      </c>
      <c r="AC4239" s="198" t="str">
        <f t="shared" si="1309"/>
        <v/>
      </c>
      <c r="AD4239" s="162"/>
      <c r="AE4239" s="199" t="str">
        <f t="shared" si="1310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7"/>
        <v>0</v>
      </c>
      <c r="AJ4239" s="200">
        <f t="shared" si="1318"/>
        <v>0</v>
      </c>
      <c r="AK4239" s="201" t="str">
        <f t="shared" si="1311"/>
        <v/>
      </c>
      <c r="AL4239" s="24"/>
      <c r="AM4239" s="24"/>
      <c r="AN4239" s="24"/>
      <c r="AO4239" s="24"/>
      <c r="AP4239" s="165" t="str">
        <f t="shared" si="1312"/>
        <v/>
      </c>
      <c r="AQ4239" s="203" t="str">
        <f t="shared" si="1313"/>
        <v/>
      </c>
      <c r="AR4239" s="206">
        <f t="shared" si="1314"/>
        <v>0</v>
      </c>
      <c r="AS4239" s="22" t="str">
        <f t="shared" si="1315"/>
        <v/>
      </c>
      <c r="AT4239" s="24" t="str">
        <f t="shared" si="1316"/>
        <v/>
      </c>
      <c r="AU4239" s="22" t="s">
        <v>3240</v>
      </c>
    </row>
    <row r="4240" spans="1:47">
      <c r="A4240" s="246" t="str">
        <f t="shared" si="1306"/>
        <v/>
      </c>
      <c r="B4240" s="23"/>
      <c r="C4240" s="23"/>
      <c r="D4240" s="202" t="str">
        <f t="shared" si="1307"/>
        <v/>
      </c>
      <c r="E4240" s="33" t="str">
        <f t="shared" si="1301"/>
        <v/>
      </c>
      <c r="F4240" s="23"/>
      <c r="G4240" s="23"/>
      <c r="H4240" s="29"/>
      <c r="I4240" s="204" t="str">
        <f t="shared" si="1304"/>
        <v/>
      </c>
      <c r="J4240" s="188"/>
      <c r="K4240" s="29"/>
      <c r="L4240" s="24"/>
      <c r="M4240" s="22"/>
      <c r="N4240" s="22"/>
      <c r="O4240" s="22"/>
      <c r="P4240" s="202" t="str">
        <f t="shared" si="1305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302"/>
        <v/>
      </c>
      <c r="Z4240" s="196" t="str">
        <f t="shared" si="1303"/>
        <v/>
      </c>
      <c r="AA4240" s="22"/>
      <c r="AB4240" s="197" t="str">
        <f t="shared" si="1308"/>
        <v/>
      </c>
      <c r="AC4240" s="198" t="str">
        <f t="shared" si="1309"/>
        <v/>
      </c>
      <c r="AD4240" s="162"/>
      <c r="AE4240" s="199" t="str">
        <f t="shared" si="1310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7"/>
        <v>0</v>
      </c>
      <c r="AJ4240" s="200">
        <f t="shared" si="1318"/>
        <v>0</v>
      </c>
      <c r="AK4240" s="201" t="str">
        <f t="shared" si="1311"/>
        <v/>
      </c>
      <c r="AL4240" s="24"/>
      <c r="AM4240" s="24"/>
      <c r="AN4240" s="24"/>
      <c r="AO4240" s="24"/>
      <c r="AP4240" s="165" t="str">
        <f t="shared" si="1312"/>
        <v/>
      </c>
      <c r="AQ4240" s="203" t="str">
        <f t="shared" si="1313"/>
        <v/>
      </c>
      <c r="AR4240" s="206">
        <f t="shared" si="1314"/>
        <v>0</v>
      </c>
      <c r="AS4240" s="22" t="str">
        <f t="shared" si="1315"/>
        <v/>
      </c>
      <c r="AT4240" s="24" t="str">
        <f t="shared" si="1316"/>
        <v/>
      </c>
      <c r="AU4240" s="22" t="s">
        <v>3240</v>
      </c>
    </row>
    <row r="4241" spans="1:47">
      <c r="A4241" s="246" t="str">
        <f t="shared" si="1306"/>
        <v/>
      </c>
      <c r="B4241" s="23"/>
      <c r="C4241" s="23"/>
      <c r="D4241" s="202" t="str">
        <f t="shared" si="1307"/>
        <v/>
      </c>
      <c r="E4241" s="33" t="str">
        <f t="shared" si="1301"/>
        <v/>
      </c>
      <c r="F4241" s="23"/>
      <c r="G4241" s="23"/>
      <c r="H4241" s="29"/>
      <c r="I4241" s="204" t="str">
        <f t="shared" si="1304"/>
        <v/>
      </c>
      <c r="J4241" s="188"/>
      <c r="K4241" s="29"/>
      <c r="L4241" s="24"/>
      <c r="M4241" s="22"/>
      <c r="N4241" s="22"/>
      <c r="O4241" s="22"/>
      <c r="P4241" s="202" t="str">
        <f t="shared" si="1305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302"/>
        <v/>
      </c>
      <c r="Z4241" s="196" t="str">
        <f t="shared" si="1303"/>
        <v/>
      </c>
      <c r="AA4241" s="22"/>
      <c r="AB4241" s="197" t="str">
        <f t="shared" si="1308"/>
        <v/>
      </c>
      <c r="AC4241" s="198" t="str">
        <f t="shared" si="1309"/>
        <v/>
      </c>
      <c r="AD4241" s="162"/>
      <c r="AE4241" s="199" t="str">
        <f t="shared" si="1310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7"/>
        <v>0</v>
      </c>
      <c r="AJ4241" s="200">
        <f t="shared" si="1318"/>
        <v>0</v>
      </c>
      <c r="AK4241" s="201" t="str">
        <f t="shared" si="1311"/>
        <v/>
      </c>
      <c r="AL4241" s="24"/>
      <c r="AM4241" s="24"/>
      <c r="AN4241" s="24"/>
      <c r="AO4241" s="24"/>
      <c r="AP4241" s="165" t="str">
        <f t="shared" si="1312"/>
        <v/>
      </c>
      <c r="AQ4241" s="203" t="str">
        <f t="shared" si="1313"/>
        <v/>
      </c>
      <c r="AR4241" s="206">
        <f t="shared" si="1314"/>
        <v>0</v>
      </c>
      <c r="AS4241" s="22" t="str">
        <f t="shared" si="1315"/>
        <v/>
      </c>
      <c r="AT4241" s="24" t="str">
        <f t="shared" si="1316"/>
        <v/>
      </c>
      <c r="AU4241" s="22" t="s">
        <v>3240</v>
      </c>
    </row>
    <row r="4242" spans="1:47">
      <c r="A4242" s="246" t="str">
        <f t="shared" si="1306"/>
        <v/>
      </c>
      <c r="B4242" s="23"/>
      <c r="C4242" s="23"/>
      <c r="D4242" s="202" t="str">
        <f t="shared" si="1307"/>
        <v/>
      </c>
      <c r="E4242" s="33" t="str">
        <f t="shared" si="1301"/>
        <v/>
      </c>
      <c r="F4242" s="23"/>
      <c r="G4242" s="23"/>
      <c r="H4242" s="29"/>
      <c r="I4242" s="204" t="str">
        <f t="shared" si="1304"/>
        <v/>
      </c>
      <c r="J4242" s="188"/>
      <c r="K4242" s="29"/>
      <c r="L4242" s="24"/>
      <c r="M4242" s="22"/>
      <c r="N4242" s="22"/>
      <c r="O4242" s="22"/>
      <c r="P4242" s="202" t="str">
        <f t="shared" si="1305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302"/>
        <v/>
      </c>
      <c r="Z4242" s="196" t="str">
        <f t="shared" si="1303"/>
        <v/>
      </c>
      <c r="AA4242" s="22"/>
      <c r="AB4242" s="197" t="str">
        <f t="shared" si="1308"/>
        <v/>
      </c>
      <c r="AC4242" s="198" t="str">
        <f t="shared" si="1309"/>
        <v/>
      </c>
      <c r="AD4242" s="162"/>
      <c r="AE4242" s="199" t="str">
        <f t="shared" si="1310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7"/>
        <v>0</v>
      </c>
      <c r="AJ4242" s="200">
        <f t="shared" si="1318"/>
        <v>0</v>
      </c>
      <c r="AK4242" s="201" t="str">
        <f t="shared" si="1311"/>
        <v/>
      </c>
      <c r="AL4242" s="24"/>
      <c r="AM4242" s="24"/>
      <c r="AN4242" s="24"/>
      <c r="AO4242" s="24"/>
      <c r="AP4242" s="165" t="str">
        <f t="shared" si="1312"/>
        <v/>
      </c>
      <c r="AQ4242" s="203" t="str">
        <f t="shared" si="1313"/>
        <v/>
      </c>
      <c r="AR4242" s="206">
        <f t="shared" si="1314"/>
        <v>0</v>
      </c>
      <c r="AS4242" s="22" t="str">
        <f t="shared" si="1315"/>
        <v/>
      </c>
      <c r="AT4242" s="24" t="str">
        <f t="shared" si="1316"/>
        <v/>
      </c>
      <c r="AU4242" s="22" t="s">
        <v>3240</v>
      </c>
    </row>
    <row r="4243" spans="1:47">
      <c r="A4243" s="246" t="str">
        <f t="shared" si="1306"/>
        <v/>
      </c>
      <c r="B4243" s="23"/>
      <c r="C4243" s="23"/>
      <c r="D4243" s="202" t="str">
        <f t="shared" si="1307"/>
        <v/>
      </c>
      <c r="E4243" s="33" t="str">
        <f t="shared" si="1301"/>
        <v/>
      </c>
      <c r="F4243" s="23"/>
      <c r="G4243" s="23"/>
      <c r="H4243" s="29"/>
      <c r="I4243" s="204" t="str">
        <f t="shared" si="1304"/>
        <v/>
      </c>
      <c r="J4243" s="188"/>
      <c r="K4243" s="29"/>
      <c r="L4243" s="24"/>
      <c r="M4243" s="22"/>
      <c r="N4243" s="22"/>
      <c r="O4243" s="22"/>
      <c r="P4243" s="202" t="str">
        <f t="shared" si="1305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302"/>
        <v/>
      </c>
      <c r="Z4243" s="196" t="str">
        <f t="shared" si="1303"/>
        <v/>
      </c>
      <c r="AA4243" s="22"/>
      <c r="AB4243" s="197" t="str">
        <f t="shared" si="1308"/>
        <v/>
      </c>
      <c r="AC4243" s="198" t="str">
        <f t="shared" si="1309"/>
        <v/>
      </c>
      <c r="AD4243" s="162"/>
      <c r="AE4243" s="199" t="str">
        <f t="shared" si="1310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7"/>
        <v>0</v>
      </c>
      <c r="AJ4243" s="200">
        <f t="shared" si="1318"/>
        <v>0</v>
      </c>
      <c r="AK4243" s="201" t="str">
        <f t="shared" si="1311"/>
        <v/>
      </c>
      <c r="AL4243" s="24"/>
      <c r="AM4243" s="24"/>
      <c r="AN4243" s="24"/>
      <c r="AO4243" s="24"/>
      <c r="AP4243" s="165" t="str">
        <f t="shared" si="1312"/>
        <v/>
      </c>
      <c r="AQ4243" s="203" t="str">
        <f t="shared" si="1313"/>
        <v/>
      </c>
      <c r="AR4243" s="206">
        <f t="shared" si="1314"/>
        <v>0</v>
      </c>
      <c r="AS4243" s="22" t="str">
        <f t="shared" si="1315"/>
        <v/>
      </c>
      <c r="AT4243" s="24" t="str">
        <f t="shared" si="1316"/>
        <v/>
      </c>
      <c r="AU4243" s="22" t="s">
        <v>3240</v>
      </c>
    </row>
    <row r="4244" spans="1:47">
      <c r="A4244" s="246" t="str">
        <f t="shared" si="1306"/>
        <v/>
      </c>
      <c r="B4244" s="23"/>
      <c r="C4244" s="23"/>
      <c r="D4244" s="202" t="str">
        <f t="shared" si="1307"/>
        <v/>
      </c>
      <c r="E4244" s="33" t="str">
        <f t="shared" si="1301"/>
        <v/>
      </c>
      <c r="F4244" s="23"/>
      <c r="G4244" s="23"/>
      <c r="H4244" s="29"/>
      <c r="I4244" s="204" t="str">
        <f t="shared" si="1304"/>
        <v/>
      </c>
      <c r="J4244" s="188"/>
      <c r="K4244" s="29"/>
      <c r="L4244" s="24"/>
      <c r="M4244" s="22"/>
      <c r="N4244" s="22"/>
      <c r="O4244" s="22"/>
      <c r="P4244" s="202" t="str">
        <f t="shared" si="1305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302"/>
        <v/>
      </c>
      <c r="Z4244" s="196" t="str">
        <f t="shared" si="1303"/>
        <v/>
      </c>
      <c r="AA4244" s="22"/>
      <c r="AB4244" s="197" t="str">
        <f t="shared" si="1308"/>
        <v/>
      </c>
      <c r="AC4244" s="198" t="str">
        <f t="shared" si="1309"/>
        <v/>
      </c>
      <c r="AD4244" s="162"/>
      <c r="AE4244" s="199" t="str">
        <f t="shared" si="1310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7"/>
        <v>0</v>
      </c>
      <c r="AJ4244" s="200">
        <f t="shared" si="1318"/>
        <v>0</v>
      </c>
      <c r="AK4244" s="201" t="str">
        <f t="shared" si="1311"/>
        <v/>
      </c>
      <c r="AL4244" s="24"/>
      <c r="AM4244" s="24"/>
      <c r="AN4244" s="24"/>
      <c r="AO4244" s="24"/>
      <c r="AP4244" s="165" t="str">
        <f t="shared" si="1312"/>
        <v/>
      </c>
      <c r="AQ4244" s="203" t="str">
        <f t="shared" si="1313"/>
        <v/>
      </c>
      <c r="AR4244" s="206">
        <f t="shared" si="1314"/>
        <v>0</v>
      </c>
      <c r="AS4244" s="22" t="str">
        <f t="shared" si="1315"/>
        <v/>
      </c>
      <c r="AT4244" s="24" t="str">
        <f t="shared" si="1316"/>
        <v/>
      </c>
      <c r="AU4244" s="22" t="s">
        <v>3240</v>
      </c>
    </row>
    <row r="4245" spans="1:47">
      <c r="A4245" s="246" t="str">
        <f t="shared" si="1306"/>
        <v/>
      </c>
      <c r="B4245" s="23"/>
      <c r="C4245" s="23"/>
      <c r="D4245" s="202" t="str">
        <f t="shared" si="1307"/>
        <v/>
      </c>
      <c r="E4245" s="33" t="str">
        <f t="shared" si="1301"/>
        <v/>
      </c>
      <c r="F4245" s="23"/>
      <c r="G4245" s="23"/>
      <c r="H4245" s="29"/>
      <c r="I4245" s="204" t="str">
        <f t="shared" si="1304"/>
        <v/>
      </c>
      <c r="J4245" s="188"/>
      <c r="K4245" s="29"/>
      <c r="L4245" s="24"/>
      <c r="M4245" s="22"/>
      <c r="N4245" s="22"/>
      <c r="O4245" s="22"/>
      <c r="P4245" s="202" t="str">
        <f t="shared" si="1305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302"/>
        <v/>
      </c>
      <c r="Z4245" s="196" t="str">
        <f t="shared" si="1303"/>
        <v/>
      </c>
      <c r="AA4245" s="22"/>
      <c r="AB4245" s="197" t="str">
        <f t="shared" si="1308"/>
        <v/>
      </c>
      <c r="AC4245" s="198" t="str">
        <f t="shared" si="1309"/>
        <v/>
      </c>
      <c r="AD4245" s="162"/>
      <c r="AE4245" s="199" t="str">
        <f t="shared" si="1310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7"/>
        <v>0</v>
      </c>
      <c r="AJ4245" s="200">
        <f t="shared" si="1318"/>
        <v>0</v>
      </c>
      <c r="AK4245" s="201" t="str">
        <f t="shared" si="1311"/>
        <v/>
      </c>
      <c r="AL4245" s="24"/>
      <c r="AM4245" s="24"/>
      <c r="AN4245" s="24"/>
      <c r="AO4245" s="24"/>
      <c r="AP4245" s="165" t="str">
        <f t="shared" si="1312"/>
        <v/>
      </c>
      <c r="AQ4245" s="203" t="str">
        <f t="shared" si="1313"/>
        <v/>
      </c>
      <c r="AR4245" s="206">
        <f t="shared" si="1314"/>
        <v>0</v>
      </c>
      <c r="AS4245" s="22" t="str">
        <f t="shared" si="1315"/>
        <v/>
      </c>
      <c r="AT4245" s="24" t="str">
        <f t="shared" si="1316"/>
        <v/>
      </c>
      <c r="AU4245" s="22" t="s">
        <v>3240</v>
      </c>
    </row>
    <row r="4246" spans="1:47">
      <c r="A4246" s="246" t="str">
        <f t="shared" si="1306"/>
        <v/>
      </c>
      <c r="B4246" s="23"/>
      <c r="C4246" s="23"/>
      <c r="D4246" s="202" t="str">
        <f t="shared" si="1307"/>
        <v/>
      </c>
      <c r="E4246" s="33" t="str">
        <f t="shared" ref="E4246:E4309" si="1319">IF(G4246="Cancel","Cancel",IF(G4246="TBA","TBA",IFERROR(IF(I4246="Q4","FY "&amp;RIGHT(F4246,2)-1&amp;"/"&amp;RIGHT(F4246,2),"FY "&amp;RIGHT(F4246,2)&amp;"/"&amp;RIGHT(F4246,2)+1),"")))</f>
        <v/>
      </c>
      <c r="F4246" s="23"/>
      <c r="G4246" s="23"/>
      <c r="H4246" s="29"/>
      <c r="I4246" s="204" t="str">
        <f t="shared" si="1304"/>
        <v/>
      </c>
      <c r="J4246" s="188"/>
      <c r="K4246" s="29"/>
      <c r="L4246" s="24"/>
      <c r="M4246" s="22"/>
      <c r="N4246" s="22"/>
      <c r="O4246" s="22"/>
      <c r="P4246" s="202" t="str">
        <f t="shared" si="1305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302"/>
        <v/>
      </c>
      <c r="Z4246" s="196" t="str">
        <f t="shared" si="1303"/>
        <v/>
      </c>
      <c r="AA4246" s="22"/>
      <c r="AB4246" s="197" t="str">
        <f t="shared" si="1308"/>
        <v/>
      </c>
      <c r="AC4246" s="198" t="str">
        <f t="shared" si="1309"/>
        <v/>
      </c>
      <c r="AD4246" s="162"/>
      <c r="AE4246" s="199" t="str">
        <f t="shared" si="1310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7"/>
        <v>0</v>
      </c>
      <c r="AJ4246" s="200">
        <f t="shared" si="1318"/>
        <v>0</v>
      </c>
      <c r="AK4246" s="201" t="str">
        <f t="shared" si="1311"/>
        <v/>
      </c>
      <c r="AL4246" s="24"/>
      <c r="AM4246" s="24"/>
      <c r="AN4246" s="24"/>
      <c r="AO4246" s="24"/>
      <c r="AP4246" s="165" t="str">
        <f t="shared" si="1312"/>
        <v/>
      </c>
      <c r="AQ4246" s="203" t="str">
        <f t="shared" si="1313"/>
        <v/>
      </c>
      <c r="AR4246" s="206">
        <f t="shared" si="1314"/>
        <v>0</v>
      </c>
      <c r="AS4246" s="22" t="str">
        <f t="shared" si="1315"/>
        <v/>
      </c>
      <c r="AT4246" s="24" t="str">
        <f t="shared" si="1316"/>
        <v/>
      </c>
      <c r="AU4246" s="22" t="s">
        <v>3240</v>
      </c>
    </row>
    <row r="4247" spans="1:47">
      <c r="A4247" s="246" t="str">
        <f t="shared" si="1306"/>
        <v/>
      </c>
      <c r="B4247" s="23"/>
      <c r="C4247" s="23"/>
      <c r="D4247" s="202" t="str">
        <f t="shared" si="1307"/>
        <v/>
      </c>
      <c r="E4247" s="33" t="str">
        <f t="shared" si="1319"/>
        <v/>
      </c>
      <c r="F4247" s="23"/>
      <c r="G4247" s="23"/>
      <c r="H4247" s="29"/>
      <c r="I4247" s="204" t="str">
        <f t="shared" si="1304"/>
        <v/>
      </c>
      <c r="J4247" s="188"/>
      <c r="K4247" s="29"/>
      <c r="L4247" s="24"/>
      <c r="M4247" s="22"/>
      <c r="N4247" s="22"/>
      <c r="O4247" s="22"/>
      <c r="P4247" s="202" t="str">
        <f t="shared" si="1305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302"/>
        <v/>
      </c>
      <c r="Z4247" s="196" t="str">
        <f t="shared" si="1303"/>
        <v/>
      </c>
      <c r="AA4247" s="22"/>
      <c r="AB4247" s="197" t="str">
        <f t="shared" si="1308"/>
        <v/>
      </c>
      <c r="AC4247" s="198" t="str">
        <f t="shared" si="1309"/>
        <v/>
      </c>
      <c r="AD4247" s="162"/>
      <c r="AE4247" s="199" t="str">
        <f t="shared" si="1310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7"/>
        <v>0</v>
      </c>
      <c r="AJ4247" s="200">
        <f t="shared" si="1318"/>
        <v>0</v>
      </c>
      <c r="AK4247" s="201" t="str">
        <f t="shared" si="1311"/>
        <v/>
      </c>
      <c r="AL4247" s="24"/>
      <c r="AM4247" s="24"/>
      <c r="AN4247" s="24"/>
      <c r="AO4247" s="24"/>
      <c r="AP4247" s="165" t="str">
        <f t="shared" si="1312"/>
        <v/>
      </c>
      <c r="AQ4247" s="203" t="str">
        <f t="shared" si="1313"/>
        <v/>
      </c>
      <c r="AR4247" s="206">
        <f t="shared" si="1314"/>
        <v>0</v>
      </c>
      <c r="AS4247" s="22" t="str">
        <f t="shared" si="1315"/>
        <v/>
      </c>
      <c r="AT4247" s="24" t="str">
        <f t="shared" si="1316"/>
        <v/>
      </c>
      <c r="AU4247" s="22" t="s">
        <v>3240</v>
      </c>
    </row>
    <row r="4248" spans="1:47">
      <c r="A4248" s="246" t="str">
        <f t="shared" si="1306"/>
        <v/>
      </c>
      <c r="B4248" s="23"/>
      <c r="C4248" s="23"/>
      <c r="D4248" s="202" t="str">
        <f t="shared" si="1307"/>
        <v/>
      </c>
      <c r="E4248" s="33" t="str">
        <f t="shared" si="1319"/>
        <v/>
      </c>
      <c r="F4248" s="23"/>
      <c r="G4248" s="23"/>
      <c r="H4248" s="29"/>
      <c r="I4248" s="204" t="str">
        <f t="shared" si="1304"/>
        <v/>
      </c>
      <c r="J4248" s="188"/>
      <c r="K4248" s="29"/>
      <c r="L4248" s="24"/>
      <c r="M4248" s="22"/>
      <c r="N4248" s="22"/>
      <c r="O4248" s="22"/>
      <c r="P4248" s="202" t="str">
        <f t="shared" si="1305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302"/>
        <v/>
      </c>
      <c r="Z4248" s="196" t="str">
        <f t="shared" si="1303"/>
        <v/>
      </c>
      <c r="AA4248" s="22"/>
      <c r="AB4248" s="197" t="str">
        <f t="shared" si="1308"/>
        <v/>
      </c>
      <c r="AC4248" s="198" t="str">
        <f t="shared" si="1309"/>
        <v/>
      </c>
      <c r="AD4248" s="162"/>
      <c r="AE4248" s="199" t="str">
        <f t="shared" si="1310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7"/>
        <v>0</v>
      </c>
      <c r="AJ4248" s="200">
        <f t="shared" si="1318"/>
        <v>0</v>
      </c>
      <c r="AK4248" s="201" t="str">
        <f t="shared" si="1311"/>
        <v/>
      </c>
      <c r="AL4248" s="24"/>
      <c r="AM4248" s="24"/>
      <c r="AN4248" s="24"/>
      <c r="AO4248" s="24"/>
      <c r="AP4248" s="165" t="str">
        <f t="shared" si="1312"/>
        <v/>
      </c>
      <c r="AQ4248" s="203" t="str">
        <f t="shared" si="1313"/>
        <v/>
      </c>
      <c r="AR4248" s="206">
        <f t="shared" si="1314"/>
        <v>0</v>
      </c>
      <c r="AS4248" s="22" t="str">
        <f t="shared" si="1315"/>
        <v/>
      </c>
      <c r="AT4248" s="24" t="str">
        <f t="shared" si="1316"/>
        <v/>
      </c>
      <c r="AU4248" s="22" t="s">
        <v>3240</v>
      </c>
    </row>
    <row r="4249" spans="1:47">
      <c r="A4249" s="246" t="str">
        <f t="shared" si="1306"/>
        <v/>
      </c>
      <c r="B4249" s="23"/>
      <c r="C4249" s="23"/>
      <c r="D4249" s="202" t="str">
        <f t="shared" si="1307"/>
        <v/>
      </c>
      <c r="E4249" s="33" t="str">
        <f t="shared" si="1319"/>
        <v/>
      </c>
      <c r="F4249" s="23"/>
      <c r="G4249" s="23"/>
      <c r="H4249" s="29"/>
      <c r="I4249" s="204" t="str">
        <f t="shared" si="1304"/>
        <v/>
      </c>
      <c r="J4249" s="188"/>
      <c r="K4249" s="29"/>
      <c r="L4249" s="24"/>
      <c r="M4249" s="22"/>
      <c r="N4249" s="22"/>
      <c r="O4249" s="22"/>
      <c r="P4249" s="202" t="str">
        <f t="shared" si="1305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ref="Y4249:Y4312" si="1320">IF(W4249="","",IF(W4249="RMB","1.13", "1"))</f>
        <v/>
      </c>
      <c r="Z4249" s="196" t="str">
        <f t="shared" ref="Z4249:Z4312" si="1321">IF(X4249="","",X4249*MAX(O4249,N4249))</f>
        <v/>
      </c>
      <c r="AA4249" s="22"/>
      <c r="AB4249" s="197" t="str">
        <f t="shared" si="1308"/>
        <v/>
      </c>
      <c r="AC4249" s="198" t="str">
        <f t="shared" si="1309"/>
        <v/>
      </c>
      <c r="AD4249" s="162"/>
      <c r="AE4249" s="199" t="str">
        <f t="shared" si="1310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7"/>
        <v>0</v>
      </c>
      <c r="AJ4249" s="200">
        <f t="shared" si="1318"/>
        <v>0</v>
      </c>
      <c r="AK4249" s="201" t="str">
        <f t="shared" si="1311"/>
        <v/>
      </c>
      <c r="AL4249" s="24"/>
      <c r="AM4249" s="24"/>
      <c r="AN4249" s="24"/>
      <c r="AO4249" s="24"/>
      <c r="AP4249" s="165" t="str">
        <f t="shared" si="1312"/>
        <v/>
      </c>
      <c r="AQ4249" s="203" t="str">
        <f t="shared" si="1313"/>
        <v/>
      </c>
      <c r="AR4249" s="206">
        <f t="shared" si="1314"/>
        <v>0</v>
      </c>
      <c r="AS4249" s="22" t="str">
        <f t="shared" si="1315"/>
        <v/>
      </c>
      <c r="AT4249" s="24" t="str">
        <f t="shared" si="1316"/>
        <v/>
      </c>
      <c r="AU4249" s="22" t="s">
        <v>3240</v>
      </c>
    </row>
    <row r="4250" spans="1:47">
      <c r="A4250" s="246" t="str">
        <f t="shared" si="1306"/>
        <v/>
      </c>
      <c r="B4250" s="23"/>
      <c r="C4250" s="23"/>
      <c r="D4250" s="202" t="str">
        <f t="shared" si="1307"/>
        <v/>
      </c>
      <c r="E4250" s="33" t="str">
        <f t="shared" si="1319"/>
        <v/>
      </c>
      <c r="F4250" s="23"/>
      <c r="G4250" s="23"/>
      <c r="H4250" s="29"/>
      <c r="I4250" s="204" t="str">
        <f t="shared" si="1304"/>
        <v/>
      </c>
      <c r="J4250" s="188"/>
      <c r="K4250" s="29"/>
      <c r="L4250" s="24"/>
      <c r="M4250" s="22"/>
      <c r="N4250" s="22"/>
      <c r="O4250" s="22"/>
      <c r="P4250" s="202" t="str">
        <f t="shared" si="1305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320"/>
        <v/>
      </c>
      <c r="Z4250" s="196" t="str">
        <f t="shared" si="1321"/>
        <v/>
      </c>
      <c r="AA4250" s="22"/>
      <c r="AB4250" s="197" t="str">
        <f t="shared" si="1308"/>
        <v/>
      </c>
      <c r="AC4250" s="198" t="str">
        <f t="shared" si="1309"/>
        <v/>
      </c>
      <c r="AD4250" s="162"/>
      <c r="AE4250" s="199" t="str">
        <f t="shared" si="1310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7"/>
        <v>0</v>
      </c>
      <c r="AJ4250" s="200">
        <f t="shared" si="1318"/>
        <v>0</v>
      </c>
      <c r="AK4250" s="201" t="str">
        <f t="shared" si="1311"/>
        <v/>
      </c>
      <c r="AL4250" s="24"/>
      <c r="AM4250" s="24"/>
      <c r="AN4250" s="24"/>
      <c r="AO4250" s="24"/>
      <c r="AP4250" s="165" t="str">
        <f t="shared" si="1312"/>
        <v/>
      </c>
      <c r="AQ4250" s="203" t="str">
        <f t="shared" si="1313"/>
        <v/>
      </c>
      <c r="AR4250" s="206">
        <f t="shared" si="1314"/>
        <v>0</v>
      </c>
      <c r="AS4250" s="22" t="str">
        <f t="shared" si="1315"/>
        <v/>
      </c>
      <c r="AT4250" s="24" t="str">
        <f t="shared" si="1316"/>
        <v/>
      </c>
      <c r="AU4250" s="22" t="s">
        <v>3240</v>
      </c>
    </row>
    <row r="4251" spans="1:47">
      <c r="A4251" s="246" t="str">
        <f t="shared" si="1306"/>
        <v/>
      </c>
      <c r="B4251" s="23"/>
      <c r="C4251" s="23"/>
      <c r="D4251" s="202" t="str">
        <f t="shared" si="1307"/>
        <v/>
      </c>
      <c r="E4251" s="33" t="str">
        <f t="shared" si="1319"/>
        <v/>
      </c>
      <c r="F4251" s="23"/>
      <c r="G4251" s="23"/>
      <c r="H4251" s="29"/>
      <c r="I4251" s="204" t="str">
        <f t="shared" si="1304"/>
        <v/>
      </c>
      <c r="J4251" s="188"/>
      <c r="K4251" s="29"/>
      <c r="L4251" s="24"/>
      <c r="M4251" s="22"/>
      <c r="N4251" s="22"/>
      <c r="O4251" s="22"/>
      <c r="P4251" s="202" t="str">
        <f t="shared" si="1305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si="1320"/>
        <v/>
      </c>
      <c r="Z4251" s="196" t="str">
        <f t="shared" si="1321"/>
        <v/>
      </c>
      <c r="AA4251" s="22"/>
      <c r="AB4251" s="197" t="str">
        <f t="shared" si="1308"/>
        <v/>
      </c>
      <c r="AC4251" s="198" t="str">
        <f t="shared" si="1309"/>
        <v/>
      </c>
      <c r="AD4251" s="162"/>
      <c r="AE4251" s="199" t="str">
        <f t="shared" si="1310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7"/>
        <v>0</v>
      </c>
      <c r="AJ4251" s="200">
        <f t="shared" si="1318"/>
        <v>0</v>
      </c>
      <c r="AK4251" s="201" t="str">
        <f t="shared" si="1311"/>
        <v/>
      </c>
      <c r="AL4251" s="24"/>
      <c r="AM4251" s="24"/>
      <c r="AN4251" s="24"/>
      <c r="AO4251" s="24"/>
      <c r="AP4251" s="165" t="str">
        <f t="shared" si="1312"/>
        <v/>
      </c>
      <c r="AQ4251" s="203" t="str">
        <f t="shared" si="1313"/>
        <v/>
      </c>
      <c r="AR4251" s="206">
        <f t="shared" si="1314"/>
        <v>0</v>
      </c>
      <c r="AS4251" s="22" t="str">
        <f t="shared" si="1315"/>
        <v/>
      </c>
      <c r="AT4251" s="24" t="str">
        <f t="shared" si="1316"/>
        <v/>
      </c>
      <c r="AU4251" s="22" t="s">
        <v>3240</v>
      </c>
    </row>
    <row r="4252" spans="1:47">
      <c r="A4252" s="246" t="str">
        <f t="shared" si="1306"/>
        <v/>
      </c>
      <c r="B4252" s="23"/>
      <c r="C4252" s="23"/>
      <c r="D4252" s="202" t="str">
        <f t="shared" si="1307"/>
        <v/>
      </c>
      <c r="E4252" s="33" t="str">
        <f t="shared" si="1319"/>
        <v/>
      </c>
      <c r="F4252" s="23"/>
      <c r="G4252" s="23"/>
      <c r="H4252" s="29"/>
      <c r="I4252" s="204" t="str">
        <f t="shared" si="1304"/>
        <v/>
      </c>
      <c r="J4252" s="188"/>
      <c r="K4252" s="29"/>
      <c r="L4252" s="24"/>
      <c r="M4252" s="22"/>
      <c r="N4252" s="22"/>
      <c r="O4252" s="22"/>
      <c r="P4252" s="202" t="str">
        <f t="shared" si="1305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320"/>
        <v/>
      </c>
      <c r="Z4252" s="196" t="str">
        <f t="shared" si="1321"/>
        <v/>
      </c>
      <c r="AA4252" s="22"/>
      <c r="AB4252" s="197" t="str">
        <f t="shared" si="1308"/>
        <v/>
      </c>
      <c r="AC4252" s="198" t="str">
        <f t="shared" si="1309"/>
        <v/>
      </c>
      <c r="AD4252" s="162"/>
      <c r="AE4252" s="199" t="str">
        <f t="shared" si="1310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7"/>
        <v>0</v>
      </c>
      <c r="AJ4252" s="200">
        <f t="shared" si="1318"/>
        <v>0</v>
      </c>
      <c r="AK4252" s="201" t="str">
        <f t="shared" si="1311"/>
        <v/>
      </c>
      <c r="AL4252" s="24"/>
      <c r="AM4252" s="24"/>
      <c r="AN4252" s="24"/>
      <c r="AO4252" s="24"/>
      <c r="AP4252" s="165" t="str">
        <f t="shared" si="1312"/>
        <v/>
      </c>
      <c r="AQ4252" s="203" t="str">
        <f t="shared" si="1313"/>
        <v/>
      </c>
      <c r="AR4252" s="206">
        <f t="shared" si="1314"/>
        <v>0</v>
      </c>
      <c r="AS4252" s="22" t="str">
        <f t="shared" si="1315"/>
        <v/>
      </c>
      <c r="AT4252" s="24" t="str">
        <f t="shared" si="1316"/>
        <v/>
      </c>
      <c r="AU4252" s="22" t="s">
        <v>3240</v>
      </c>
    </row>
    <row r="4253" spans="1:47">
      <c r="A4253" s="246" t="str">
        <f t="shared" si="1306"/>
        <v/>
      </c>
      <c r="B4253" s="23"/>
      <c r="C4253" s="23"/>
      <c r="D4253" s="202" t="str">
        <f t="shared" si="1307"/>
        <v/>
      </c>
      <c r="E4253" s="33" t="str">
        <f t="shared" si="1319"/>
        <v/>
      </c>
      <c r="F4253" s="23"/>
      <c r="G4253" s="23"/>
      <c r="H4253" s="29"/>
      <c r="I4253" s="204" t="str">
        <f t="shared" si="1304"/>
        <v/>
      </c>
      <c r="J4253" s="188"/>
      <c r="K4253" s="29"/>
      <c r="L4253" s="24"/>
      <c r="M4253" s="22"/>
      <c r="N4253" s="22"/>
      <c r="O4253" s="22"/>
      <c r="P4253" s="202" t="str">
        <f t="shared" si="1305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320"/>
        <v/>
      </c>
      <c r="Z4253" s="196" t="str">
        <f t="shared" si="1321"/>
        <v/>
      </c>
      <c r="AA4253" s="22"/>
      <c r="AB4253" s="197" t="str">
        <f t="shared" si="1308"/>
        <v/>
      </c>
      <c r="AC4253" s="198" t="str">
        <f t="shared" si="1309"/>
        <v/>
      </c>
      <c r="AD4253" s="162"/>
      <c r="AE4253" s="199" t="str">
        <f t="shared" si="1310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7"/>
        <v>0</v>
      </c>
      <c r="AJ4253" s="200">
        <f t="shared" si="1318"/>
        <v>0</v>
      </c>
      <c r="AK4253" s="201" t="str">
        <f t="shared" si="1311"/>
        <v/>
      </c>
      <c r="AL4253" s="24"/>
      <c r="AM4253" s="24"/>
      <c r="AN4253" s="24"/>
      <c r="AO4253" s="24"/>
      <c r="AP4253" s="165" t="str">
        <f t="shared" si="1312"/>
        <v/>
      </c>
      <c r="AQ4253" s="203" t="str">
        <f t="shared" si="1313"/>
        <v/>
      </c>
      <c r="AR4253" s="206">
        <f t="shared" si="1314"/>
        <v>0</v>
      </c>
      <c r="AS4253" s="22" t="str">
        <f t="shared" si="1315"/>
        <v/>
      </c>
      <c r="AT4253" s="24" t="str">
        <f t="shared" si="1316"/>
        <v/>
      </c>
      <c r="AU4253" s="22" t="s">
        <v>3240</v>
      </c>
    </row>
    <row r="4254" spans="1:47">
      <c r="A4254" s="246" t="str">
        <f t="shared" si="1306"/>
        <v/>
      </c>
      <c r="B4254" s="23"/>
      <c r="C4254" s="23"/>
      <c r="D4254" s="202" t="str">
        <f t="shared" si="1307"/>
        <v/>
      </c>
      <c r="E4254" s="33" t="str">
        <f t="shared" si="1319"/>
        <v/>
      </c>
      <c r="F4254" s="23"/>
      <c r="G4254" s="23"/>
      <c r="H4254" s="29"/>
      <c r="I4254" s="204" t="str">
        <f t="shared" ref="I4254:I4317" si="1322">IFERROR(IF(F4254="","",IF(F4254="TBA","TBA",IF(F4254="Cancel","Cancel",IF(AND(G4254&gt;=10,G4254&lt;=12),"Q3",IF(AND(G4254&gt;=1,G4254&lt;=3),"Q4",IF(AND(G4254&gt;=7,G4254&lt;=9),"Q2",IF(AND(G4254&gt;=4,G4254&lt;=6),"Q1"))))))),"")</f>
        <v/>
      </c>
      <c r="J4254" s="188"/>
      <c r="K4254" s="29"/>
      <c r="L4254" s="24"/>
      <c r="M4254" s="22"/>
      <c r="N4254" s="22"/>
      <c r="O4254" s="22"/>
      <c r="P4254" s="202" t="str">
        <f t="shared" si="1305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320"/>
        <v/>
      </c>
      <c r="Z4254" s="196" t="str">
        <f t="shared" si="1321"/>
        <v/>
      </c>
      <c r="AA4254" s="22"/>
      <c r="AB4254" s="197" t="str">
        <f t="shared" si="1308"/>
        <v/>
      </c>
      <c r="AC4254" s="198" t="str">
        <f t="shared" si="1309"/>
        <v/>
      </c>
      <c r="AD4254" s="162"/>
      <c r="AE4254" s="199" t="str">
        <f t="shared" si="1310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7"/>
        <v>0</v>
      </c>
      <c r="AJ4254" s="200">
        <f t="shared" si="1318"/>
        <v>0</v>
      </c>
      <c r="AK4254" s="201" t="str">
        <f t="shared" si="1311"/>
        <v/>
      </c>
      <c r="AL4254" s="24"/>
      <c r="AM4254" s="24"/>
      <c r="AN4254" s="24"/>
      <c r="AO4254" s="24"/>
      <c r="AP4254" s="165" t="str">
        <f t="shared" si="1312"/>
        <v/>
      </c>
      <c r="AQ4254" s="203" t="str">
        <f t="shared" si="1313"/>
        <v/>
      </c>
      <c r="AR4254" s="206">
        <f t="shared" si="1314"/>
        <v>0</v>
      </c>
      <c r="AS4254" s="22" t="str">
        <f t="shared" si="1315"/>
        <v/>
      </c>
      <c r="AT4254" s="24" t="str">
        <f t="shared" si="1316"/>
        <v/>
      </c>
      <c r="AU4254" s="22" t="s">
        <v>3240</v>
      </c>
    </row>
    <row r="4255" spans="1:47">
      <c r="A4255" s="246" t="str">
        <f t="shared" si="1306"/>
        <v/>
      </c>
      <c r="B4255" s="23"/>
      <c r="C4255" s="23"/>
      <c r="D4255" s="202" t="str">
        <f t="shared" si="1307"/>
        <v/>
      </c>
      <c r="E4255" s="33" t="str">
        <f t="shared" si="1319"/>
        <v/>
      </c>
      <c r="F4255" s="23"/>
      <c r="G4255" s="23"/>
      <c r="H4255" s="29"/>
      <c r="I4255" s="204" t="str">
        <f t="shared" si="1322"/>
        <v/>
      </c>
      <c r="J4255" s="188"/>
      <c r="K4255" s="29"/>
      <c r="L4255" s="24"/>
      <c r="M4255" s="22"/>
      <c r="N4255" s="22"/>
      <c r="O4255" s="22"/>
      <c r="P4255" s="202" t="str">
        <f t="shared" ref="P4255:P4318" si="1323">IF(M4255="","",IF(AND(N4255&gt;0,L4255&lt;&gt;""),"MAIN UNIT",IF(AND(O4255&gt;0,L4255&lt;&gt;""),"SERVICE/ PARTS","C66 SERVICE/OTHERS")))</f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320"/>
        <v/>
      </c>
      <c r="Z4255" s="196" t="str">
        <f t="shared" si="1321"/>
        <v/>
      </c>
      <c r="AA4255" s="22"/>
      <c r="AB4255" s="197" t="str">
        <f t="shared" si="1308"/>
        <v/>
      </c>
      <c r="AC4255" s="198" t="str">
        <f t="shared" si="1309"/>
        <v/>
      </c>
      <c r="AD4255" s="162"/>
      <c r="AE4255" s="199" t="str">
        <f t="shared" si="1310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7"/>
        <v>0</v>
      </c>
      <c r="AJ4255" s="200">
        <f t="shared" si="1318"/>
        <v>0</v>
      </c>
      <c r="AK4255" s="201" t="str">
        <f t="shared" si="1311"/>
        <v/>
      </c>
      <c r="AL4255" s="24"/>
      <c r="AM4255" s="24"/>
      <c r="AN4255" s="24"/>
      <c r="AO4255" s="24"/>
      <c r="AP4255" s="165" t="str">
        <f t="shared" si="1312"/>
        <v/>
      </c>
      <c r="AQ4255" s="203" t="str">
        <f t="shared" si="1313"/>
        <v/>
      </c>
      <c r="AR4255" s="206">
        <f t="shared" si="1314"/>
        <v>0</v>
      </c>
      <c r="AS4255" s="22" t="str">
        <f t="shared" si="1315"/>
        <v/>
      </c>
      <c r="AT4255" s="24" t="str">
        <f t="shared" si="1316"/>
        <v/>
      </c>
      <c r="AU4255" s="22" t="s">
        <v>3240</v>
      </c>
    </row>
    <row r="4256" spans="1:47">
      <c r="A4256" s="246" t="str">
        <f t="shared" ref="A4256:A4319" si="1324">IF(C4256="cancel","cancel",IFERROR(IF(D4256="Q4","FY "&amp;RIGHT(B4256,2)-1&amp;"/"&amp;RIGHT(B4256,2),"FY "&amp;RIGHT(B4256,2)&amp;"/"&amp;RIGHT(B4256,2)+1),""))</f>
        <v/>
      </c>
      <c r="B4256" s="23"/>
      <c r="C4256" s="23"/>
      <c r="D4256" s="202" t="str">
        <f t="shared" ref="D4256:D4319" si="1325">IF(B4256="","",IF(AND(C4256&gt;=10,C4256&lt;=12),"Q3",IF(AND(C4256&gt;=1,C4256&lt;=3),"Q4",IF(AND(C4256&gt;=7,C4256&lt;=9),"Q2",IF(AND(C4256&gt;=4,C4256&lt;=6),"Q1")))))</f>
        <v/>
      </c>
      <c r="E4256" s="33" t="str">
        <f t="shared" si="1319"/>
        <v/>
      </c>
      <c r="F4256" s="23"/>
      <c r="G4256" s="23"/>
      <c r="H4256" s="29"/>
      <c r="I4256" s="204" t="str">
        <f t="shared" si="1322"/>
        <v/>
      </c>
      <c r="J4256" s="188"/>
      <c r="K4256" s="29"/>
      <c r="L4256" s="24"/>
      <c r="M4256" s="22"/>
      <c r="N4256" s="22"/>
      <c r="O4256" s="22"/>
      <c r="P4256" s="202" t="str">
        <f t="shared" si="1323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320"/>
        <v/>
      </c>
      <c r="Z4256" s="196" t="str">
        <f t="shared" si="1321"/>
        <v/>
      </c>
      <c r="AA4256" s="22"/>
      <c r="AB4256" s="197" t="str">
        <f t="shared" ref="AB4256:AB4319" si="1326">IF(AND(R4256&lt;&gt;"C66",R4256&lt;&gt;""),Z4256/Y4256*AA4256,"")</f>
        <v/>
      </c>
      <c r="AC4256" s="198" t="str">
        <f t="shared" ref="AC4256:AC4319" si="1327">IF(R4256&lt;&gt;"",AB4256*AD4256,"")</f>
        <v/>
      </c>
      <c r="AD4256" s="162"/>
      <c r="AE4256" s="199" t="str">
        <f t="shared" ref="AE4256:AE4319" si="1328">IF(Q4256="","",IF(Q4256="Yes",1,0))</f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7"/>
        <v>0</v>
      </c>
      <c r="AJ4256" s="200">
        <f t="shared" si="1318"/>
        <v>0</v>
      </c>
      <c r="AK4256" s="201" t="str">
        <f t="shared" ref="AK4256:AK4319" si="1329">IF(AJ4256&gt;0,AJ4256/AI4256,"")</f>
        <v/>
      </c>
      <c r="AL4256" s="24"/>
      <c r="AM4256" s="24"/>
      <c r="AN4256" s="24"/>
      <c r="AO4256" s="24"/>
      <c r="AP4256" s="165" t="str">
        <f t="shared" ref="AP4256:AP4319" si="1330">IF(F4256="","",F4256&amp;G4256)</f>
        <v/>
      </c>
      <c r="AQ4256" s="203" t="str">
        <f t="shared" ref="AQ4256:AQ4319" si="1331">IF(W4256="","",F4256&amp;G4256&amp;W4256)</f>
        <v/>
      </c>
      <c r="AR4256" s="206">
        <f t="shared" ref="AR4256:AR4319" si="1332">IFERROR(IF(AND(M4256="YAMAHA", R4256="C28"), "YAMAHA_Non_Mounter", IF(AND(M4256="YAMAHA", R4256="C49"), "YAMAHA_Mounter", M4256)),"")</f>
        <v>0</v>
      </c>
      <c r="AS4256" s="22" t="str">
        <f t="shared" ref="AS4256:AS4319" si="1333">IFERROR(IF(OR(G4256="TBA", G4256=""), "", DATEDIF(DATE(B4256, C4256, 1), DATE(F4256, G4256, 1), "M")),"")</f>
        <v/>
      </c>
      <c r="AT4256" s="24" t="str">
        <f t="shared" ref="AT4256:AT4319" si="1334">IF(ISNUMBER(AS4256), IF(AS4256&gt;=0, IF(AS4256&lt;=3, "0-3 months", IF(AS4256&lt;=6, "4-6 months", "&gt; 6 months"))), "")</f>
        <v/>
      </c>
      <c r="AU4256" s="22" t="s">
        <v>3240</v>
      </c>
    </row>
    <row r="4257" spans="1:47">
      <c r="A4257" s="246" t="str">
        <f t="shared" si="1324"/>
        <v/>
      </c>
      <c r="B4257" s="23"/>
      <c r="C4257" s="23"/>
      <c r="D4257" s="202" t="str">
        <f t="shared" si="1325"/>
        <v/>
      </c>
      <c r="E4257" s="33" t="str">
        <f t="shared" si="1319"/>
        <v/>
      </c>
      <c r="F4257" s="23"/>
      <c r="G4257" s="23"/>
      <c r="H4257" s="29"/>
      <c r="I4257" s="204" t="str">
        <f t="shared" si="1322"/>
        <v/>
      </c>
      <c r="J4257" s="188"/>
      <c r="K4257" s="29"/>
      <c r="L4257" s="24"/>
      <c r="M4257" s="22"/>
      <c r="N4257" s="22"/>
      <c r="O4257" s="22"/>
      <c r="P4257" s="202" t="str">
        <f t="shared" si="1323"/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320"/>
        <v/>
      </c>
      <c r="Z4257" s="196" t="str">
        <f t="shared" si="1321"/>
        <v/>
      </c>
      <c r="AA4257" s="22"/>
      <c r="AB4257" s="197" t="str">
        <f t="shared" si="1326"/>
        <v/>
      </c>
      <c r="AC4257" s="198" t="str">
        <f t="shared" si="1327"/>
        <v/>
      </c>
      <c r="AD4257" s="162"/>
      <c r="AE4257" s="199" t="str">
        <f t="shared" si="1328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7"/>
        <v>0</v>
      </c>
      <c r="AJ4257" s="200">
        <f t="shared" si="1318"/>
        <v>0</v>
      </c>
      <c r="AK4257" s="201" t="str">
        <f t="shared" si="1329"/>
        <v/>
      </c>
      <c r="AL4257" s="24"/>
      <c r="AM4257" s="24"/>
      <c r="AN4257" s="24"/>
      <c r="AO4257" s="24"/>
      <c r="AP4257" s="165" t="str">
        <f t="shared" si="1330"/>
        <v/>
      </c>
      <c r="AQ4257" s="203" t="str">
        <f t="shared" si="1331"/>
        <v/>
      </c>
      <c r="AR4257" s="206">
        <f t="shared" si="1332"/>
        <v>0</v>
      </c>
      <c r="AS4257" s="22" t="str">
        <f t="shared" si="1333"/>
        <v/>
      </c>
      <c r="AT4257" s="24" t="str">
        <f t="shared" si="1334"/>
        <v/>
      </c>
      <c r="AU4257" s="22" t="s">
        <v>3240</v>
      </c>
    </row>
    <row r="4258" spans="1:47">
      <c r="A4258" s="246" t="str">
        <f t="shared" si="1324"/>
        <v/>
      </c>
      <c r="B4258" s="23"/>
      <c r="C4258" s="23"/>
      <c r="D4258" s="202" t="str">
        <f t="shared" si="1325"/>
        <v/>
      </c>
      <c r="E4258" s="33" t="str">
        <f t="shared" si="1319"/>
        <v/>
      </c>
      <c r="F4258" s="23"/>
      <c r="G4258" s="23"/>
      <c r="H4258" s="29"/>
      <c r="I4258" s="204" t="str">
        <f t="shared" si="1322"/>
        <v/>
      </c>
      <c r="J4258" s="188"/>
      <c r="K4258" s="29"/>
      <c r="L4258" s="24"/>
      <c r="M4258" s="22"/>
      <c r="N4258" s="22"/>
      <c r="O4258" s="22"/>
      <c r="P4258" s="202" t="str">
        <f t="shared" si="1323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320"/>
        <v/>
      </c>
      <c r="Z4258" s="196" t="str">
        <f t="shared" si="1321"/>
        <v/>
      </c>
      <c r="AA4258" s="22"/>
      <c r="AB4258" s="197" t="str">
        <f t="shared" si="1326"/>
        <v/>
      </c>
      <c r="AC4258" s="198" t="str">
        <f t="shared" si="1327"/>
        <v/>
      </c>
      <c r="AD4258" s="162"/>
      <c r="AE4258" s="199" t="str">
        <f t="shared" si="1328"/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si="1317"/>
        <v>0</v>
      </c>
      <c r="AJ4258" s="200">
        <f t="shared" si="1318"/>
        <v>0</v>
      </c>
      <c r="AK4258" s="201" t="str">
        <f t="shared" si="1329"/>
        <v/>
      </c>
      <c r="AL4258" s="24"/>
      <c r="AM4258" s="24"/>
      <c r="AN4258" s="24"/>
      <c r="AO4258" s="24"/>
      <c r="AP4258" s="165" t="str">
        <f t="shared" si="1330"/>
        <v/>
      </c>
      <c r="AQ4258" s="203" t="str">
        <f t="shared" si="1331"/>
        <v/>
      </c>
      <c r="AR4258" s="206">
        <f t="shared" si="1332"/>
        <v>0</v>
      </c>
      <c r="AS4258" s="22" t="str">
        <f t="shared" si="1333"/>
        <v/>
      </c>
      <c r="AT4258" s="24" t="str">
        <f t="shared" si="1334"/>
        <v/>
      </c>
      <c r="AU4258" s="22" t="s">
        <v>3240</v>
      </c>
    </row>
    <row r="4259" spans="1:47">
      <c r="A4259" s="246" t="str">
        <f t="shared" si="1324"/>
        <v/>
      </c>
      <c r="B4259" s="23"/>
      <c r="C4259" s="23"/>
      <c r="D4259" s="202" t="str">
        <f t="shared" si="1325"/>
        <v/>
      </c>
      <c r="E4259" s="33" t="str">
        <f t="shared" si="1319"/>
        <v/>
      </c>
      <c r="F4259" s="23"/>
      <c r="G4259" s="23"/>
      <c r="H4259" s="29"/>
      <c r="I4259" s="204" t="str">
        <f t="shared" si="1322"/>
        <v/>
      </c>
      <c r="J4259" s="188"/>
      <c r="K4259" s="29"/>
      <c r="L4259" s="24"/>
      <c r="M4259" s="22"/>
      <c r="N4259" s="22"/>
      <c r="O4259" s="22"/>
      <c r="P4259" s="202" t="str">
        <f t="shared" si="1323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320"/>
        <v/>
      </c>
      <c r="Z4259" s="196" t="str">
        <f t="shared" si="1321"/>
        <v/>
      </c>
      <c r="AA4259" s="22"/>
      <c r="AB4259" s="197" t="str">
        <f t="shared" si="1326"/>
        <v/>
      </c>
      <c r="AC4259" s="198" t="str">
        <f t="shared" si="1327"/>
        <v/>
      </c>
      <c r="AD4259" s="162"/>
      <c r="AE4259" s="199" t="str">
        <f t="shared" si="1328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17"/>
        <v>0</v>
      </c>
      <c r="AJ4259" s="200">
        <f t="shared" si="1318"/>
        <v>0</v>
      </c>
      <c r="AK4259" s="201" t="str">
        <f t="shared" si="1329"/>
        <v/>
      </c>
      <c r="AL4259" s="24"/>
      <c r="AM4259" s="24"/>
      <c r="AN4259" s="24"/>
      <c r="AO4259" s="24"/>
      <c r="AP4259" s="165" t="str">
        <f t="shared" si="1330"/>
        <v/>
      </c>
      <c r="AQ4259" s="203" t="str">
        <f t="shared" si="1331"/>
        <v/>
      </c>
      <c r="AR4259" s="206">
        <f t="shared" si="1332"/>
        <v>0</v>
      </c>
      <c r="AS4259" s="22" t="str">
        <f t="shared" si="1333"/>
        <v/>
      </c>
      <c r="AT4259" s="24" t="str">
        <f t="shared" si="1334"/>
        <v/>
      </c>
      <c r="AU4259" s="22" t="s">
        <v>3240</v>
      </c>
    </row>
    <row r="4260" spans="1:47">
      <c r="A4260" s="246" t="str">
        <f t="shared" si="1324"/>
        <v/>
      </c>
      <c r="B4260" s="23"/>
      <c r="C4260" s="23"/>
      <c r="D4260" s="202" t="str">
        <f t="shared" si="1325"/>
        <v/>
      </c>
      <c r="E4260" s="33" t="str">
        <f t="shared" si="1319"/>
        <v/>
      </c>
      <c r="F4260" s="23"/>
      <c r="G4260" s="23"/>
      <c r="H4260" s="29"/>
      <c r="I4260" s="204" t="str">
        <f t="shared" si="1322"/>
        <v/>
      </c>
      <c r="J4260" s="188"/>
      <c r="K4260" s="29"/>
      <c r="L4260" s="24"/>
      <c r="M4260" s="22"/>
      <c r="N4260" s="22"/>
      <c r="O4260" s="22"/>
      <c r="P4260" s="202" t="str">
        <f t="shared" si="1323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320"/>
        <v/>
      </c>
      <c r="Z4260" s="196" t="str">
        <f t="shared" si="1321"/>
        <v/>
      </c>
      <c r="AA4260" s="22"/>
      <c r="AB4260" s="197" t="str">
        <f t="shared" si="1326"/>
        <v/>
      </c>
      <c r="AC4260" s="198" t="str">
        <f t="shared" si="1327"/>
        <v/>
      </c>
      <c r="AD4260" s="162"/>
      <c r="AE4260" s="199" t="str">
        <f t="shared" si="1328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17"/>
        <v>0</v>
      </c>
      <c r="AJ4260" s="200">
        <f t="shared" si="1318"/>
        <v>0</v>
      </c>
      <c r="AK4260" s="201" t="str">
        <f t="shared" si="1329"/>
        <v/>
      </c>
      <c r="AL4260" s="24"/>
      <c r="AM4260" s="24"/>
      <c r="AN4260" s="24"/>
      <c r="AO4260" s="24"/>
      <c r="AP4260" s="165" t="str">
        <f t="shared" si="1330"/>
        <v/>
      </c>
      <c r="AQ4260" s="203" t="str">
        <f t="shared" si="1331"/>
        <v/>
      </c>
      <c r="AR4260" s="206">
        <f t="shared" si="1332"/>
        <v>0</v>
      </c>
      <c r="AS4260" s="22" t="str">
        <f t="shared" si="1333"/>
        <v/>
      </c>
      <c r="AT4260" s="24" t="str">
        <f t="shared" si="1334"/>
        <v/>
      </c>
      <c r="AU4260" s="22" t="s">
        <v>3240</v>
      </c>
    </row>
    <row r="4261" spans="1:47">
      <c r="A4261" s="246" t="str">
        <f t="shared" si="1324"/>
        <v/>
      </c>
      <c r="B4261" s="23"/>
      <c r="C4261" s="23"/>
      <c r="D4261" s="202" t="str">
        <f t="shared" si="1325"/>
        <v/>
      </c>
      <c r="E4261" s="33" t="str">
        <f t="shared" si="1319"/>
        <v/>
      </c>
      <c r="F4261" s="23"/>
      <c r="G4261" s="23"/>
      <c r="H4261" s="29"/>
      <c r="I4261" s="204" t="str">
        <f t="shared" si="1322"/>
        <v/>
      </c>
      <c r="J4261" s="188"/>
      <c r="K4261" s="29"/>
      <c r="L4261" s="24"/>
      <c r="M4261" s="22"/>
      <c r="N4261" s="22"/>
      <c r="O4261" s="22"/>
      <c r="P4261" s="202" t="str">
        <f t="shared" si="1323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320"/>
        <v/>
      </c>
      <c r="Z4261" s="196" t="str">
        <f t="shared" si="1321"/>
        <v/>
      </c>
      <c r="AA4261" s="22"/>
      <c r="AB4261" s="197" t="str">
        <f t="shared" si="1326"/>
        <v/>
      </c>
      <c r="AC4261" s="198" t="str">
        <f t="shared" si="1327"/>
        <v/>
      </c>
      <c r="AD4261" s="162"/>
      <c r="AE4261" s="199" t="str">
        <f t="shared" si="1328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17"/>
        <v>0</v>
      </c>
      <c r="AJ4261" s="200">
        <f t="shared" si="1318"/>
        <v>0</v>
      </c>
      <c r="AK4261" s="201" t="str">
        <f t="shared" si="1329"/>
        <v/>
      </c>
      <c r="AL4261" s="24"/>
      <c r="AM4261" s="24"/>
      <c r="AN4261" s="24"/>
      <c r="AO4261" s="24"/>
      <c r="AP4261" s="165" t="str">
        <f t="shared" si="1330"/>
        <v/>
      </c>
      <c r="AQ4261" s="203" t="str">
        <f t="shared" si="1331"/>
        <v/>
      </c>
      <c r="AR4261" s="206">
        <f t="shared" si="1332"/>
        <v>0</v>
      </c>
      <c r="AS4261" s="22" t="str">
        <f t="shared" si="1333"/>
        <v/>
      </c>
      <c r="AT4261" s="24" t="str">
        <f t="shared" si="1334"/>
        <v/>
      </c>
      <c r="AU4261" s="22" t="s">
        <v>3240</v>
      </c>
    </row>
    <row r="4262" spans="1:47">
      <c r="A4262" s="246" t="str">
        <f t="shared" si="1324"/>
        <v/>
      </c>
      <c r="B4262" s="23"/>
      <c r="C4262" s="23"/>
      <c r="D4262" s="202" t="str">
        <f t="shared" si="1325"/>
        <v/>
      </c>
      <c r="E4262" s="33" t="str">
        <f t="shared" si="1319"/>
        <v/>
      </c>
      <c r="F4262" s="23"/>
      <c r="G4262" s="23"/>
      <c r="H4262" s="29"/>
      <c r="I4262" s="204" t="str">
        <f t="shared" si="1322"/>
        <v/>
      </c>
      <c r="J4262" s="188"/>
      <c r="K4262" s="29"/>
      <c r="L4262" s="24"/>
      <c r="M4262" s="22"/>
      <c r="N4262" s="22"/>
      <c r="O4262" s="22"/>
      <c r="P4262" s="202" t="str">
        <f t="shared" si="1323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320"/>
        <v/>
      </c>
      <c r="Z4262" s="196" t="str">
        <f t="shared" si="1321"/>
        <v/>
      </c>
      <c r="AA4262" s="22"/>
      <c r="AB4262" s="197" t="str">
        <f t="shared" si="1326"/>
        <v/>
      </c>
      <c r="AC4262" s="198" t="str">
        <f t="shared" si="1327"/>
        <v/>
      </c>
      <c r="AD4262" s="162"/>
      <c r="AE4262" s="199" t="str">
        <f t="shared" si="1328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17"/>
        <v>0</v>
      </c>
      <c r="AJ4262" s="200">
        <f t="shared" si="1318"/>
        <v>0</v>
      </c>
      <c r="AK4262" s="201" t="str">
        <f t="shared" si="1329"/>
        <v/>
      </c>
      <c r="AL4262" s="24"/>
      <c r="AM4262" s="24"/>
      <c r="AN4262" s="24"/>
      <c r="AO4262" s="24"/>
      <c r="AP4262" s="165" t="str">
        <f t="shared" si="1330"/>
        <v/>
      </c>
      <c r="AQ4262" s="203" t="str">
        <f t="shared" si="1331"/>
        <v/>
      </c>
      <c r="AR4262" s="206">
        <f t="shared" si="1332"/>
        <v>0</v>
      </c>
      <c r="AS4262" s="22" t="str">
        <f t="shared" si="1333"/>
        <v/>
      </c>
      <c r="AT4262" s="24" t="str">
        <f t="shared" si="1334"/>
        <v/>
      </c>
      <c r="AU4262" s="22" t="s">
        <v>3240</v>
      </c>
    </row>
    <row r="4263" spans="1:47">
      <c r="A4263" s="246" t="str">
        <f t="shared" si="1324"/>
        <v/>
      </c>
      <c r="B4263" s="23"/>
      <c r="C4263" s="23"/>
      <c r="D4263" s="202" t="str">
        <f t="shared" si="1325"/>
        <v/>
      </c>
      <c r="E4263" s="33" t="str">
        <f t="shared" si="1319"/>
        <v/>
      </c>
      <c r="F4263" s="23"/>
      <c r="G4263" s="23"/>
      <c r="H4263" s="29"/>
      <c r="I4263" s="204" t="str">
        <f t="shared" si="1322"/>
        <v/>
      </c>
      <c r="J4263" s="188"/>
      <c r="K4263" s="29"/>
      <c r="L4263" s="24"/>
      <c r="M4263" s="22"/>
      <c r="N4263" s="22"/>
      <c r="O4263" s="22"/>
      <c r="P4263" s="202" t="str">
        <f t="shared" si="1323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320"/>
        <v/>
      </c>
      <c r="Z4263" s="196" t="str">
        <f t="shared" si="1321"/>
        <v/>
      </c>
      <c r="AA4263" s="22"/>
      <c r="AB4263" s="197" t="str">
        <f t="shared" si="1326"/>
        <v/>
      </c>
      <c r="AC4263" s="198" t="str">
        <f t="shared" si="1327"/>
        <v/>
      </c>
      <c r="AD4263" s="162"/>
      <c r="AE4263" s="199" t="str">
        <f t="shared" si="1328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17"/>
        <v>0</v>
      </c>
      <c r="AJ4263" s="200">
        <f t="shared" si="1318"/>
        <v>0</v>
      </c>
      <c r="AK4263" s="201" t="str">
        <f t="shared" si="1329"/>
        <v/>
      </c>
      <c r="AL4263" s="24"/>
      <c r="AM4263" s="24"/>
      <c r="AN4263" s="24"/>
      <c r="AO4263" s="24"/>
      <c r="AP4263" s="165" t="str">
        <f t="shared" si="1330"/>
        <v/>
      </c>
      <c r="AQ4263" s="203" t="str">
        <f t="shared" si="1331"/>
        <v/>
      </c>
      <c r="AR4263" s="206">
        <f t="shared" si="1332"/>
        <v>0</v>
      </c>
      <c r="AS4263" s="22" t="str">
        <f t="shared" si="1333"/>
        <v/>
      </c>
      <c r="AT4263" s="24" t="str">
        <f t="shared" si="1334"/>
        <v/>
      </c>
      <c r="AU4263" s="22" t="s">
        <v>3240</v>
      </c>
    </row>
    <row r="4264" spans="1:47">
      <c r="A4264" s="246" t="str">
        <f t="shared" si="1324"/>
        <v/>
      </c>
      <c r="B4264" s="23"/>
      <c r="C4264" s="23"/>
      <c r="D4264" s="202" t="str">
        <f t="shared" si="1325"/>
        <v/>
      </c>
      <c r="E4264" s="33" t="str">
        <f t="shared" si="1319"/>
        <v/>
      </c>
      <c r="F4264" s="23"/>
      <c r="G4264" s="23"/>
      <c r="H4264" s="29"/>
      <c r="I4264" s="204" t="str">
        <f t="shared" si="1322"/>
        <v/>
      </c>
      <c r="J4264" s="188"/>
      <c r="K4264" s="29"/>
      <c r="L4264" s="24"/>
      <c r="M4264" s="22"/>
      <c r="N4264" s="22"/>
      <c r="O4264" s="22"/>
      <c r="P4264" s="202" t="str">
        <f t="shared" si="1323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320"/>
        <v/>
      </c>
      <c r="Z4264" s="196" t="str">
        <f t="shared" si="1321"/>
        <v/>
      </c>
      <c r="AA4264" s="22"/>
      <c r="AB4264" s="197" t="str">
        <f t="shared" si="1326"/>
        <v/>
      </c>
      <c r="AC4264" s="198" t="str">
        <f t="shared" si="1327"/>
        <v/>
      </c>
      <c r="AD4264" s="162"/>
      <c r="AE4264" s="199" t="str">
        <f t="shared" si="1328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17"/>
        <v>0</v>
      </c>
      <c r="AJ4264" s="200">
        <f t="shared" si="1318"/>
        <v>0</v>
      </c>
      <c r="AK4264" s="201" t="str">
        <f t="shared" si="1329"/>
        <v/>
      </c>
      <c r="AL4264" s="24"/>
      <c r="AM4264" s="24"/>
      <c r="AN4264" s="24"/>
      <c r="AO4264" s="24"/>
      <c r="AP4264" s="165" t="str">
        <f t="shared" si="1330"/>
        <v/>
      </c>
      <c r="AQ4264" s="203" t="str">
        <f t="shared" si="1331"/>
        <v/>
      </c>
      <c r="AR4264" s="206">
        <f t="shared" si="1332"/>
        <v>0</v>
      </c>
      <c r="AS4264" s="22" t="str">
        <f t="shared" si="1333"/>
        <v/>
      </c>
      <c r="AT4264" s="24" t="str">
        <f t="shared" si="1334"/>
        <v/>
      </c>
      <c r="AU4264" s="22" t="s">
        <v>3240</v>
      </c>
    </row>
    <row r="4265" spans="1:47">
      <c r="A4265" s="246" t="str">
        <f t="shared" si="1324"/>
        <v/>
      </c>
      <c r="B4265" s="23"/>
      <c r="C4265" s="23"/>
      <c r="D4265" s="202" t="str">
        <f t="shared" si="1325"/>
        <v/>
      </c>
      <c r="E4265" s="33" t="str">
        <f t="shared" si="1319"/>
        <v/>
      </c>
      <c r="F4265" s="23"/>
      <c r="G4265" s="23"/>
      <c r="H4265" s="29"/>
      <c r="I4265" s="204" t="str">
        <f t="shared" si="1322"/>
        <v/>
      </c>
      <c r="J4265" s="188"/>
      <c r="K4265" s="29"/>
      <c r="L4265" s="24"/>
      <c r="M4265" s="22"/>
      <c r="N4265" s="22"/>
      <c r="O4265" s="22"/>
      <c r="P4265" s="202" t="str">
        <f t="shared" si="1323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320"/>
        <v/>
      </c>
      <c r="Z4265" s="196" t="str">
        <f t="shared" si="1321"/>
        <v/>
      </c>
      <c r="AA4265" s="22"/>
      <c r="AB4265" s="197" t="str">
        <f t="shared" si="1326"/>
        <v/>
      </c>
      <c r="AC4265" s="198" t="str">
        <f t="shared" si="1327"/>
        <v/>
      </c>
      <c r="AD4265" s="162"/>
      <c r="AE4265" s="199" t="str">
        <f t="shared" si="1328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17"/>
        <v>0</v>
      </c>
      <c r="AJ4265" s="200">
        <f t="shared" si="1318"/>
        <v>0</v>
      </c>
      <c r="AK4265" s="201" t="str">
        <f t="shared" si="1329"/>
        <v/>
      </c>
      <c r="AL4265" s="24"/>
      <c r="AM4265" s="24"/>
      <c r="AN4265" s="24"/>
      <c r="AO4265" s="24"/>
      <c r="AP4265" s="165" t="str">
        <f t="shared" si="1330"/>
        <v/>
      </c>
      <c r="AQ4265" s="203" t="str">
        <f t="shared" si="1331"/>
        <v/>
      </c>
      <c r="AR4265" s="206">
        <f t="shared" si="1332"/>
        <v>0</v>
      </c>
      <c r="AS4265" s="22" t="str">
        <f t="shared" si="1333"/>
        <v/>
      </c>
      <c r="AT4265" s="24" t="str">
        <f t="shared" si="1334"/>
        <v/>
      </c>
      <c r="AU4265" s="22" t="s">
        <v>3240</v>
      </c>
    </row>
    <row r="4266" spans="1:47">
      <c r="A4266" s="246" t="str">
        <f t="shared" si="1324"/>
        <v/>
      </c>
      <c r="B4266" s="23"/>
      <c r="C4266" s="23"/>
      <c r="D4266" s="202" t="str">
        <f t="shared" si="1325"/>
        <v/>
      </c>
      <c r="E4266" s="33" t="str">
        <f t="shared" si="1319"/>
        <v/>
      </c>
      <c r="F4266" s="23"/>
      <c r="G4266" s="23"/>
      <c r="H4266" s="29"/>
      <c r="I4266" s="204" t="str">
        <f t="shared" si="1322"/>
        <v/>
      </c>
      <c r="J4266" s="188"/>
      <c r="K4266" s="29"/>
      <c r="L4266" s="24"/>
      <c r="M4266" s="22"/>
      <c r="N4266" s="22"/>
      <c r="O4266" s="22"/>
      <c r="P4266" s="202" t="str">
        <f t="shared" si="1323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320"/>
        <v/>
      </c>
      <c r="Z4266" s="196" t="str">
        <f t="shared" si="1321"/>
        <v/>
      </c>
      <c r="AA4266" s="22"/>
      <c r="AB4266" s="197" t="str">
        <f t="shared" si="1326"/>
        <v/>
      </c>
      <c r="AC4266" s="198" t="str">
        <f t="shared" si="1327"/>
        <v/>
      </c>
      <c r="AD4266" s="162"/>
      <c r="AE4266" s="199" t="str">
        <f t="shared" si="1328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17"/>
        <v>0</v>
      </c>
      <c r="AJ4266" s="200">
        <f t="shared" si="1318"/>
        <v>0</v>
      </c>
      <c r="AK4266" s="201" t="str">
        <f t="shared" si="1329"/>
        <v/>
      </c>
      <c r="AL4266" s="24"/>
      <c r="AM4266" s="24"/>
      <c r="AN4266" s="24"/>
      <c r="AO4266" s="24"/>
      <c r="AP4266" s="165" t="str">
        <f t="shared" si="1330"/>
        <v/>
      </c>
      <c r="AQ4266" s="203" t="str">
        <f t="shared" si="1331"/>
        <v/>
      </c>
      <c r="AR4266" s="206">
        <f t="shared" si="1332"/>
        <v>0</v>
      </c>
      <c r="AS4266" s="22" t="str">
        <f t="shared" si="1333"/>
        <v/>
      </c>
      <c r="AT4266" s="24" t="str">
        <f t="shared" si="1334"/>
        <v/>
      </c>
      <c r="AU4266" s="22" t="s">
        <v>3240</v>
      </c>
    </row>
    <row r="4267" spans="1:47">
      <c r="A4267" s="246" t="str">
        <f t="shared" si="1324"/>
        <v/>
      </c>
      <c r="B4267" s="23"/>
      <c r="C4267" s="23"/>
      <c r="D4267" s="202" t="str">
        <f t="shared" si="1325"/>
        <v/>
      </c>
      <c r="E4267" s="33" t="str">
        <f t="shared" si="1319"/>
        <v/>
      </c>
      <c r="F4267" s="23"/>
      <c r="G4267" s="23"/>
      <c r="H4267" s="29"/>
      <c r="I4267" s="204" t="str">
        <f t="shared" si="1322"/>
        <v/>
      </c>
      <c r="J4267" s="188"/>
      <c r="K4267" s="29"/>
      <c r="L4267" s="24"/>
      <c r="M4267" s="22"/>
      <c r="N4267" s="22"/>
      <c r="O4267" s="22"/>
      <c r="P4267" s="202" t="str">
        <f t="shared" si="1323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320"/>
        <v/>
      </c>
      <c r="Z4267" s="196" t="str">
        <f t="shared" si="1321"/>
        <v/>
      </c>
      <c r="AA4267" s="22"/>
      <c r="AB4267" s="197" t="str">
        <f t="shared" si="1326"/>
        <v/>
      </c>
      <c r="AC4267" s="198" t="str">
        <f t="shared" si="1327"/>
        <v/>
      </c>
      <c r="AD4267" s="162"/>
      <c r="AE4267" s="199" t="str">
        <f t="shared" si="1328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17"/>
        <v>0</v>
      </c>
      <c r="AJ4267" s="200">
        <f t="shared" si="1318"/>
        <v>0</v>
      </c>
      <c r="AK4267" s="201" t="str">
        <f t="shared" si="1329"/>
        <v/>
      </c>
      <c r="AL4267" s="24"/>
      <c r="AM4267" s="24"/>
      <c r="AN4267" s="24"/>
      <c r="AO4267" s="24"/>
      <c r="AP4267" s="165" t="str">
        <f t="shared" si="1330"/>
        <v/>
      </c>
      <c r="AQ4267" s="203" t="str">
        <f t="shared" si="1331"/>
        <v/>
      </c>
      <c r="AR4267" s="206">
        <f t="shared" si="1332"/>
        <v>0</v>
      </c>
      <c r="AS4267" s="22" t="str">
        <f t="shared" si="1333"/>
        <v/>
      </c>
      <c r="AT4267" s="24" t="str">
        <f t="shared" si="1334"/>
        <v/>
      </c>
      <c r="AU4267" s="22" t="s">
        <v>3240</v>
      </c>
    </row>
    <row r="4268" spans="1:47">
      <c r="A4268" s="246" t="str">
        <f t="shared" si="1324"/>
        <v/>
      </c>
      <c r="B4268" s="23"/>
      <c r="C4268" s="23"/>
      <c r="D4268" s="202" t="str">
        <f t="shared" si="1325"/>
        <v/>
      </c>
      <c r="E4268" s="33" t="str">
        <f t="shared" si="1319"/>
        <v/>
      </c>
      <c r="F4268" s="23"/>
      <c r="G4268" s="23"/>
      <c r="H4268" s="29"/>
      <c r="I4268" s="204" t="str">
        <f t="shared" si="1322"/>
        <v/>
      </c>
      <c r="J4268" s="188"/>
      <c r="K4268" s="29"/>
      <c r="L4268" s="24"/>
      <c r="M4268" s="22"/>
      <c r="N4268" s="22"/>
      <c r="O4268" s="22"/>
      <c r="P4268" s="202" t="str">
        <f t="shared" si="1323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320"/>
        <v/>
      </c>
      <c r="Z4268" s="196" t="str">
        <f t="shared" si="1321"/>
        <v/>
      </c>
      <c r="AA4268" s="22"/>
      <c r="AB4268" s="197" t="str">
        <f t="shared" si="1326"/>
        <v/>
      </c>
      <c r="AC4268" s="198" t="str">
        <f t="shared" si="1327"/>
        <v/>
      </c>
      <c r="AD4268" s="162"/>
      <c r="AE4268" s="199" t="str">
        <f t="shared" si="1328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17"/>
        <v>0</v>
      </c>
      <c r="AJ4268" s="200">
        <f t="shared" si="1318"/>
        <v>0</v>
      </c>
      <c r="AK4268" s="201" t="str">
        <f t="shared" si="1329"/>
        <v/>
      </c>
      <c r="AL4268" s="24"/>
      <c r="AM4268" s="24"/>
      <c r="AN4268" s="24"/>
      <c r="AO4268" s="24"/>
      <c r="AP4268" s="165" t="str">
        <f t="shared" si="1330"/>
        <v/>
      </c>
      <c r="AQ4268" s="203" t="str">
        <f t="shared" si="1331"/>
        <v/>
      </c>
      <c r="AR4268" s="206">
        <f t="shared" si="1332"/>
        <v>0</v>
      </c>
      <c r="AS4268" s="22" t="str">
        <f t="shared" si="1333"/>
        <v/>
      </c>
      <c r="AT4268" s="24" t="str">
        <f t="shared" si="1334"/>
        <v/>
      </c>
      <c r="AU4268" s="22" t="s">
        <v>3240</v>
      </c>
    </row>
    <row r="4269" spans="1:47">
      <c r="A4269" s="246" t="str">
        <f t="shared" si="1324"/>
        <v/>
      </c>
      <c r="B4269" s="23"/>
      <c r="C4269" s="23"/>
      <c r="D4269" s="202" t="str">
        <f t="shared" si="1325"/>
        <v/>
      </c>
      <c r="E4269" s="33" t="str">
        <f t="shared" si="1319"/>
        <v/>
      </c>
      <c r="F4269" s="23"/>
      <c r="G4269" s="23"/>
      <c r="H4269" s="29"/>
      <c r="I4269" s="204" t="str">
        <f t="shared" si="1322"/>
        <v/>
      </c>
      <c r="J4269" s="188"/>
      <c r="K4269" s="29"/>
      <c r="L4269" s="24"/>
      <c r="M4269" s="22"/>
      <c r="N4269" s="22"/>
      <c r="O4269" s="22"/>
      <c r="P4269" s="202" t="str">
        <f t="shared" si="1323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320"/>
        <v/>
      </c>
      <c r="Z4269" s="196" t="str">
        <f t="shared" si="1321"/>
        <v/>
      </c>
      <c r="AA4269" s="22"/>
      <c r="AB4269" s="197" t="str">
        <f t="shared" si="1326"/>
        <v/>
      </c>
      <c r="AC4269" s="198" t="str">
        <f t="shared" si="1327"/>
        <v/>
      </c>
      <c r="AD4269" s="162"/>
      <c r="AE4269" s="199" t="str">
        <f t="shared" si="1328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17"/>
        <v>0</v>
      </c>
      <c r="AJ4269" s="200">
        <f t="shared" si="1318"/>
        <v>0</v>
      </c>
      <c r="AK4269" s="201" t="str">
        <f t="shared" si="1329"/>
        <v/>
      </c>
      <c r="AL4269" s="24"/>
      <c r="AM4269" s="24"/>
      <c r="AN4269" s="24"/>
      <c r="AO4269" s="24"/>
      <c r="AP4269" s="165" t="str">
        <f t="shared" si="1330"/>
        <v/>
      </c>
      <c r="AQ4269" s="203" t="str">
        <f t="shared" si="1331"/>
        <v/>
      </c>
      <c r="AR4269" s="206">
        <f t="shared" si="1332"/>
        <v>0</v>
      </c>
      <c r="AS4269" s="22" t="str">
        <f t="shared" si="1333"/>
        <v/>
      </c>
      <c r="AT4269" s="24" t="str">
        <f t="shared" si="1334"/>
        <v/>
      </c>
      <c r="AU4269" s="22" t="s">
        <v>3240</v>
      </c>
    </row>
    <row r="4270" spans="1:47">
      <c r="A4270" s="246" t="str">
        <f t="shared" si="1324"/>
        <v/>
      </c>
      <c r="B4270" s="23"/>
      <c r="C4270" s="23"/>
      <c r="D4270" s="202" t="str">
        <f t="shared" si="1325"/>
        <v/>
      </c>
      <c r="E4270" s="33" t="str">
        <f t="shared" si="1319"/>
        <v/>
      </c>
      <c r="F4270" s="23"/>
      <c r="G4270" s="23"/>
      <c r="H4270" s="29"/>
      <c r="I4270" s="204" t="str">
        <f t="shared" si="1322"/>
        <v/>
      </c>
      <c r="J4270" s="188"/>
      <c r="K4270" s="29"/>
      <c r="L4270" s="24"/>
      <c r="M4270" s="22"/>
      <c r="N4270" s="22"/>
      <c r="O4270" s="22"/>
      <c r="P4270" s="202" t="str">
        <f t="shared" si="1323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320"/>
        <v/>
      </c>
      <c r="Z4270" s="196" t="str">
        <f t="shared" si="1321"/>
        <v/>
      </c>
      <c r="AA4270" s="22"/>
      <c r="AB4270" s="197" t="str">
        <f t="shared" si="1326"/>
        <v/>
      </c>
      <c r="AC4270" s="198" t="str">
        <f t="shared" si="1327"/>
        <v/>
      </c>
      <c r="AD4270" s="162"/>
      <c r="AE4270" s="199" t="str">
        <f t="shared" si="1328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17"/>
        <v>0</v>
      </c>
      <c r="AJ4270" s="200">
        <f t="shared" si="1318"/>
        <v>0</v>
      </c>
      <c r="AK4270" s="201" t="str">
        <f t="shared" si="1329"/>
        <v/>
      </c>
      <c r="AL4270" s="24"/>
      <c r="AM4270" s="24"/>
      <c r="AN4270" s="24"/>
      <c r="AO4270" s="24"/>
      <c r="AP4270" s="165" t="str">
        <f t="shared" si="1330"/>
        <v/>
      </c>
      <c r="AQ4270" s="203" t="str">
        <f t="shared" si="1331"/>
        <v/>
      </c>
      <c r="AR4270" s="206">
        <f t="shared" si="1332"/>
        <v>0</v>
      </c>
      <c r="AS4270" s="22" t="str">
        <f t="shared" si="1333"/>
        <v/>
      </c>
      <c r="AT4270" s="24" t="str">
        <f t="shared" si="1334"/>
        <v/>
      </c>
      <c r="AU4270" s="22" t="s">
        <v>3240</v>
      </c>
    </row>
    <row r="4271" spans="1:47">
      <c r="A4271" s="246" t="str">
        <f t="shared" si="1324"/>
        <v/>
      </c>
      <c r="B4271" s="23"/>
      <c r="C4271" s="23"/>
      <c r="D4271" s="202" t="str">
        <f t="shared" si="1325"/>
        <v/>
      </c>
      <c r="E4271" s="33" t="str">
        <f t="shared" si="1319"/>
        <v/>
      </c>
      <c r="F4271" s="23"/>
      <c r="G4271" s="23"/>
      <c r="H4271" s="29"/>
      <c r="I4271" s="204" t="str">
        <f t="shared" si="1322"/>
        <v/>
      </c>
      <c r="J4271" s="188"/>
      <c r="K4271" s="29"/>
      <c r="L4271" s="24"/>
      <c r="M4271" s="22"/>
      <c r="N4271" s="22"/>
      <c r="O4271" s="22"/>
      <c r="P4271" s="202" t="str">
        <f t="shared" si="1323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320"/>
        <v/>
      </c>
      <c r="Z4271" s="196" t="str">
        <f t="shared" si="1321"/>
        <v/>
      </c>
      <c r="AA4271" s="22"/>
      <c r="AB4271" s="197" t="str">
        <f t="shared" si="1326"/>
        <v/>
      </c>
      <c r="AC4271" s="198" t="str">
        <f t="shared" si="1327"/>
        <v/>
      </c>
      <c r="AD4271" s="162"/>
      <c r="AE4271" s="199" t="str">
        <f t="shared" si="1328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17"/>
        <v>0</v>
      </c>
      <c r="AJ4271" s="200">
        <f t="shared" si="1318"/>
        <v>0</v>
      </c>
      <c r="AK4271" s="201" t="str">
        <f t="shared" si="1329"/>
        <v/>
      </c>
      <c r="AL4271" s="24"/>
      <c r="AM4271" s="24"/>
      <c r="AN4271" s="24"/>
      <c r="AO4271" s="24"/>
      <c r="AP4271" s="165" t="str">
        <f t="shared" si="1330"/>
        <v/>
      </c>
      <c r="AQ4271" s="203" t="str">
        <f t="shared" si="1331"/>
        <v/>
      </c>
      <c r="AR4271" s="206">
        <f t="shared" si="1332"/>
        <v>0</v>
      </c>
      <c r="AS4271" s="22" t="str">
        <f t="shared" si="1333"/>
        <v/>
      </c>
      <c r="AT4271" s="24" t="str">
        <f t="shared" si="1334"/>
        <v/>
      </c>
      <c r="AU4271" s="22" t="s">
        <v>3240</v>
      </c>
    </row>
    <row r="4272" spans="1:47">
      <c r="A4272" s="246" t="str">
        <f t="shared" si="1324"/>
        <v/>
      </c>
      <c r="B4272" s="23"/>
      <c r="C4272" s="23"/>
      <c r="D4272" s="202" t="str">
        <f t="shared" si="1325"/>
        <v/>
      </c>
      <c r="E4272" s="33" t="str">
        <f t="shared" si="1319"/>
        <v/>
      </c>
      <c r="F4272" s="23"/>
      <c r="G4272" s="23"/>
      <c r="H4272" s="29"/>
      <c r="I4272" s="204" t="str">
        <f t="shared" si="1322"/>
        <v/>
      </c>
      <c r="J4272" s="188"/>
      <c r="K4272" s="29"/>
      <c r="L4272" s="24"/>
      <c r="M4272" s="22"/>
      <c r="N4272" s="22"/>
      <c r="O4272" s="22"/>
      <c r="P4272" s="202" t="str">
        <f t="shared" si="1323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320"/>
        <v/>
      </c>
      <c r="Z4272" s="196" t="str">
        <f t="shared" si="1321"/>
        <v/>
      </c>
      <c r="AA4272" s="22"/>
      <c r="AB4272" s="197" t="str">
        <f t="shared" si="1326"/>
        <v/>
      </c>
      <c r="AC4272" s="198" t="str">
        <f t="shared" si="1327"/>
        <v/>
      </c>
      <c r="AD4272" s="162"/>
      <c r="AE4272" s="199" t="str">
        <f t="shared" si="1328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17"/>
        <v>0</v>
      </c>
      <c r="AJ4272" s="200">
        <f t="shared" si="1318"/>
        <v>0</v>
      </c>
      <c r="AK4272" s="201" t="str">
        <f t="shared" si="1329"/>
        <v/>
      </c>
      <c r="AL4272" s="24"/>
      <c r="AM4272" s="24"/>
      <c r="AN4272" s="24"/>
      <c r="AO4272" s="24"/>
      <c r="AP4272" s="165" t="str">
        <f t="shared" si="1330"/>
        <v/>
      </c>
      <c r="AQ4272" s="203" t="str">
        <f t="shared" si="1331"/>
        <v/>
      </c>
      <c r="AR4272" s="206">
        <f t="shared" si="1332"/>
        <v>0</v>
      </c>
      <c r="AS4272" s="22" t="str">
        <f t="shared" si="1333"/>
        <v/>
      </c>
      <c r="AT4272" s="24" t="str">
        <f t="shared" si="1334"/>
        <v/>
      </c>
      <c r="AU4272" s="22" t="s">
        <v>3240</v>
      </c>
    </row>
    <row r="4273" spans="1:47">
      <c r="A4273" s="246" t="str">
        <f t="shared" si="1324"/>
        <v/>
      </c>
      <c r="B4273" s="23"/>
      <c r="C4273" s="23"/>
      <c r="D4273" s="202" t="str">
        <f t="shared" si="1325"/>
        <v/>
      </c>
      <c r="E4273" s="33" t="str">
        <f t="shared" si="1319"/>
        <v/>
      </c>
      <c r="F4273" s="23"/>
      <c r="G4273" s="23"/>
      <c r="H4273" s="29"/>
      <c r="I4273" s="204" t="str">
        <f t="shared" si="1322"/>
        <v/>
      </c>
      <c r="J4273" s="188"/>
      <c r="K4273" s="29"/>
      <c r="L4273" s="24"/>
      <c r="M4273" s="22"/>
      <c r="N4273" s="22"/>
      <c r="O4273" s="22"/>
      <c r="P4273" s="202" t="str">
        <f t="shared" si="1323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320"/>
        <v/>
      </c>
      <c r="Z4273" s="196" t="str">
        <f t="shared" si="1321"/>
        <v/>
      </c>
      <c r="AA4273" s="22"/>
      <c r="AB4273" s="197" t="str">
        <f t="shared" si="1326"/>
        <v/>
      </c>
      <c r="AC4273" s="198" t="str">
        <f t="shared" si="1327"/>
        <v/>
      </c>
      <c r="AD4273" s="162"/>
      <c r="AE4273" s="199" t="str">
        <f t="shared" si="1328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17"/>
        <v>0</v>
      </c>
      <c r="AJ4273" s="200">
        <f t="shared" si="1318"/>
        <v>0</v>
      </c>
      <c r="AK4273" s="201" t="str">
        <f t="shared" si="1329"/>
        <v/>
      </c>
      <c r="AL4273" s="24"/>
      <c r="AM4273" s="24"/>
      <c r="AN4273" s="24"/>
      <c r="AO4273" s="24"/>
      <c r="AP4273" s="165" t="str">
        <f t="shared" si="1330"/>
        <v/>
      </c>
      <c r="AQ4273" s="203" t="str">
        <f t="shared" si="1331"/>
        <v/>
      </c>
      <c r="AR4273" s="206">
        <f t="shared" si="1332"/>
        <v>0</v>
      </c>
      <c r="AS4273" s="22" t="str">
        <f t="shared" si="1333"/>
        <v/>
      </c>
      <c r="AT4273" s="24" t="str">
        <f t="shared" si="1334"/>
        <v/>
      </c>
      <c r="AU4273" s="22" t="s">
        <v>3240</v>
      </c>
    </row>
    <row r="4274" spans="1:47">
      <c r="A4274" s="246" t="str">
        <f t="shared" si="1324"/>
        <v/>
      </c>
      <c r="B4274" s="23"/>
      <c r="C4274" s="23"/>
      <c r="D4274" s="202" t="str">
        <f t="shared" si="1325"/>
        <v/>
      </c>
      <c r="E4274" s="33" t="str">
        <f t="shared" si="1319"/>
        <v/>
      </c>
      <c r="F4274" s="23"/>
      <c r="G4274" s="23"/>
      <c r="H4274" s="29"/>
      <c r="I4274" s="204" t="str">
        <f t="shared" si="1322"/>
        <v/>
      </c>
      <c r="J4274" s="188"/>
      <c r="K4274" s="29"/>
      <c r="L4274" s="24"/>
      <c r="M4274" s="22"/>
      <c r="N4274" s="22"/>
      <c r="O4274" s="22"/>
      <c r="P4274" s="202" t="str">
        <f t="shared" si="1323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320"/>
        <v/>
      </c>
      <c r="Z4274" s="196" t="str">
        <f t="shared" si="1321"/>
        <v/>
      </c>
      <c r="AA4274" s="22"/>
      <c r="AB4274" s="197" t="str">
        <f t="shared" si="1326"/>
        <v/>
      </c>
      <c r="AC4274" s="198" t="str">
        <f t="shared" si="1327"/>
        <v/>
      </c>
      <c r="AD4274" s="162"/>
      <c r="AE4274" s="199" t="str">
        <f t="shared" si="1328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17"/>
        <v>0</v>
      </c>
      <c r="AJ4274" s="200">
        <f t="shared" si="1318"/>
        <v>0</v>
      </c>
      <c r="AK4274" s="201" t="str">
        <f t="shared" si="1329"/>
        <v/>
      </c>
      <c r="AL4274" s="24"/>
      <c r="AM4274" s="24"/>
      <c r="AN4274" s="24"/>
      <c r="AO4274" s="24"/>
      <c r="AP4274" s="165" t="str">
        <f t="shared" si="1330"/>
        <v/>
      </c>
      <c r="AQ4274" s="203" t="str">
        <f t="shared" si="1331"/>
        <v/>
      </c>
      <c r="AR4274" s="206">
        <f t="shared" si="1332"/>
        <v>0</v>
      </c>
      <c r="AS4274" s="22" t="str">
        <f t="shared" si="1333"/>
        <v/>
      </c>
      <c r="AT4274" s="24" t="str">
        <f t="shared" si="1334"/>
        <v/>
      </c>
      <c r="AU4274" s="22" t="s">
        <v>3240</v>
      </c>
    </row>
    <row r="4275" spans="1:47">
      <c r="A4275" s="246" t="str">
        <f t="shared" si="1324"/>
        <v/>
      </c>
      <c r="B4275" s="23"/>
      <c r="C4275" s="23"/>
      <c r="D4275" s="202" t="str">
        <f t="shared" si="1325"/>
        <v/>
      </c>
      <c r="E4275" s="33" t="str">
        <f t="shared" si="1319"/>
        <v/>
      </c>
      <c r="F4275" s="23"/>
      <c r="G4275" s="23"/>
      <c r="H4275" s="29"/>
      <c r="I4275" s="204" t="str">
        <f t="shared" si="1322"/>
        <v/>
      </c>
      <c r="J4275" s="188"/>
      <c r="K4275" s="29"/>
      <c r="L4275" s="24"/>
      <c r="M4275" s="22"/>
      <c r="N4275" s="22"/>
      <c r="O4275" s="22"/>
      <c r="P4275" s="202" t="str">
        <f t="shared" si="1323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320"/>
        <v/>
      </c>
      <c r="Z4275" s="196" t="str">
        <f t="shared" si="1321"/>
        <v/>
      </c>
      <c r="AA4275" s="22"/>
      <c r="AB4275" s="197" t="str">
        <f t="shared" si="1326"/>
        <v/>
      </c>
      <c r="AC4275" s="198" t="str">
        <f t="shared" si="1327"/>
        <v/>
      </c>
      <c r="AD4275" s="162"/>
      <c r="AE4275" s="199" t="str">
        <f t="shared" si="1328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17"/>
        <v>0</v>
      </c>
      <c r="AJ4275" s="200">
        <f t="shared" si="1318"/>
        <v>0</v>
      </c>
      <c r="AK4275" s="201" t="str">
        <f t="shared" si="1329"/>
        <v/>
      </c>
      <c r="AL4275" s="24"/>
      <c r="AM4275" s="24"/>
      <c r="AN4275" s="24"/>
      <c r="AO4275" s="24"/>
      <c r="AP4275" s="165" t="str">
        <f t="shared" si="1330"/>
        <v/>
      </c>
      <c r="AQ4275" s="203" t="str">
        <f t="shared" si="1331"/>
        <v/>
      </c>
      <c r="AR4275" s="206">
        <f t="shared" si="1332"/>
        <v>0</v>
      </c>
      <c r="AS4275" s="22" t="str">
        <f t="shared" si="1333"/>
        <v/>
      </c>
      <c r="AT4275" s="24" t="str">
        <f t="shared" si="1334"/>
        <v/>
      </c>
      <c r="AU4275" s="22" t="s">
        <v>3240</v>
      </c>
    </row>
    <row r="4276" spans="1:47">
      <c r="A4276" s="246" t="str">
        <f t="shared" si="1324"/>
        <v/>
      </c>
      <c r="B4276" s="23"/>
      <c r="C4276" s="23"/>
      <c r="D4276" s="202" t="str">
        <f t="shared" si="1325"/>
        <v/>
      </c>
      <c r="E4276" s="33" t="str">
        <f t="shared" si="1319"/>
        <v/>
      </c>
      <c r="F4276" s="23"/>
      <c r="G4276" s="23"/>
      <c r="H4276" s="29"/>
      <c r="I4276" s="204" t="str">
        <f t="shared" si="1322"/>
        <v/>
      </c>
      <c r="J4276" s="188"/>
      <c r="K4276" s="29"/>
      <c r="L4276" s="24"/>
      <c r="M4276" s="22"/>
      <c r="N4276" s="22"/>
      <c r="O4276" s="22"/>
      <c r="P4276" s="202" t="str">
        <f t="shared" si="1323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320"/>
        <v/>
      </c>
      <c r="Z4276" s="196" t="str">
        <f t="shared" si="1321"/>
        <v/>
      </c>
      <c r="AA4276" s="22"/>
      <c r="AB4276" s="197" t="str">
        <f t="shared" si="1326"/>
        <v/>
      </c>
      <c r="AC4276" s="198" t="str">
        <f t="shared" si="1327"/>
        <v/>
      </c>
      <c r="AD4276" s="162"/>
      <c r="AE4276" s="199" t="str">
        <f t="shared" si="1328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17"/>
        <v>0</v>
      </c>
      <c r="AJ4276" s="200">
        <f t="shared" si="1318"/>
        <v>0</v>
      </c>
      <c r="AK4276" s="201" t="str">
        <f t="shared" si="1329"/>
        <v/>
      </c>
      <c r="AL4276" s="24"/>
      <c r="AM4276" s="24"/>
      <c r="AN4276" s="24"/>
      <c r="AO4276" s="24"/>
      <c r="AP4276" s="165" t="str">
        <f t="shared" si="1330"/>
        <v/>
      </c>
      <c r="AQ4276" s="203" t="str">
        <f t="shared" si="1331"/>
        <v/>
      </c>
      <c r="AR4276" s="206">
        <f t="shared" si="1332"/>
        <v>0</v>
      </c>
      <c r="AS4276" s="22" t="str">
        <f t="shared" si="1333"/>
        <v/>
      </c>
      <c r="AT4276" s="24" t="str">
        <f t="shared" si="1334"/>
        <v/>
      </c>
      <c r="AU4276" s="22" t="s">
        <v>3240</v>
      </c>
    </row>
    <row r="4277" spans="1:47">
      <c r="A4277" s="246" t="str">
        <f t="shared" si="1324"/>
        <v/>
      </c>
      <c r="B4277" s="23"/>
      <c r="C4277" s="23"/>
      <c r="D4277" s="202" t="str">
        <f t="shared" si="1325"/>
        <v/>
      </c>
      <c r="E4277" s="33" t="str">
        <f t="shared" si="1319"/>
        <v/>
      </c>
      <c r="F4277" s="23"/>
      <c r="G4277" s="23"/>
      <c r="H4277" s="29"/>
      <c r="I4277" s="204" t="str">
        <f t="shared" si="1322"/>
        <v/>
      </c>
      <c r="J4277" s="188"/>
      <c r="K4277" s="29"/>
      <c r="L4277" s="24"/>
      <c r="M4277" s="22"/>
      <c r="N4277" s="22"/>
      <c r="O4277" s="22"/>
      <c r="P4277" s="202" t="str">
        <f t="shared" si="1323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320"/>
        <v/>
      </c>
      <c r="Z4277" s="196" t="str">
        <f t="shared" si="1321"/>
        <v/>
      </c>
      <c r="AA4277" s="22"/>
      <c r="AB4277" s="197" t="str">
        <f t="shared" si="1326"/>
        <v/>
      </c>
      <c r="AC4277" s="198" t="str">
        <f t="shared" si="1327"/>
        <v/>
      </c>
      <c r="AD4277" s="162"/>
      <c r="AE4277" s="199" t="str">
        <f t="shared" si="1328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17"/>
        <v>0</v>
      </c>
      <c r="AJ4277" s="200">
        <f t="shared" si="1318"/>
        <v>0</v>
      </c>
      <c r="AK4277" s="201" t="str">
        <f t="shared" si="1329"/>
        <v/>
      </c>
      <c r="AL4277" s="24"/>
      <c r="AM4277" s="24"/>
      <c r="AN4277" s="24"/>
      <c r="AO4277" s="24"/>
      <c r="AP4277" s="165" t="str">
        <f t="shared" si="1330"/>
        <v/>
      </c>
      <c r="AQ4277" s="203" t="str">
        <f t="shared" si="1331"/>
        <v/>
      </c>
      <c r="AR4277" s="206">
        <f t="shared" si="1332"/>
        <v>0</v>
      </c>
      <c r="AS4277" s="22" t="str">
        <f t="shared" si="1333"/>
        <v/>
      </c>
      <c r="AT4277" s="24" t="str">
        <f t="shared" si="1334"/>
        <v/>
      </c>
      <c r="AU4277" s="22" t="s">
        <v>3240</v>
      </c>
    </row>
    <row r="4278" spans="1:47">
      <c r="A4278" s="246" t="str">
        <f t="shared" si="1324"/>
        <v/>
      </c>
      <c r="B4278" s="23"/>
      <c r="C4278" s="23"/>
      <c r="D4278" s="202" t="str">
        <f t="shared" si="1325"/>
        <v/>
      </c>
      <c r="E4278" s="33" t="str">
        <f t="shared" si="1319"/>
        <v/>
      </c>
      <c r="F4278" s="23"/>
      <c r="G4278" s="23"/>
      <c r="H4278" s="29"/>
      <c r="I4278" s="204" t="str">
        <f t="shared" si="1322"/>
        <v/>
      </c>
      <c r="J4278" s="188"/>
      <c r="K4278" s="29"/>
      <c r="L4278" s="24"/>
      <c r="M4278" s="22"/>
      <c r="N4278" s="22"/>
      <c r="O4278" s="22"/>
      <c r="P4278" s="202" t="str">
        <f t="shared" si="1323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320"/>
        <v/>
      </c>
      <c r="Z4278" s="196" t="str">
        <f t="shared" si="1321"/>
        <v/>
      </c>
      <c r="AA4278" s="22"/>
      <c r="AB4278" s="197" t="str">
        <f t="shared" si="1326"/>
        <v/>
      </c>
      <c r="AC4278" s="198" t="str">
        <f t="shared" si="1327"/>
        <v/>
      </c>
      <c r="AD4278" s="162"/>
      <c r="AE4278" s="199" t="str">
        <f t="shared" si="1328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17"/>
        <v>0</v>
      </c>
      <c r="AJ4278" s="200">
        <f t="shared" si="1318"/>
        <v>0</v>
      </c>
      <c r="AK4278" s="201" t="str">
        <f t="shared" si="1329"/>
        <v/>
      </c>
      <c r="AL4278" s="24"/>
      <c r="AM4278" s="24"/>
      <c r="AN4278" s="24"/>
      <c r="AO4278" s="24"/>
      <c r="AP4278" s="165" t="str">
        <f t="shared" si="1330"/>
        <v/>
      </c>
      <c r="AQ4278" s="203" t="str">
        <f t="shared" si="1331"/>
        <v/>
      </c>
      <c r="AR4278" s="206">
        <f t="shared" si="1332"/>
        <v>0</v>
      </c>
      <c r="AS4278" s="22" t="str">
        <f t="shared" si="1333"/>
        <v/>
      </c>
      <c r="AT4278" s="24" t="str">
        <f t="shared" si="1334"/>
        <v/>
      </c>
      <c r="AU4278" s="22" t="s">
        <v>3240</v>
      </c>
    </row>
    <row r="4279" spans="1:47">
      <c r="A4279" s="246" t="str">
        <f t="shared" si="1324"/>
        <v/>
      </c>
      <c r="B4279" s="23"/>
      <c r="C4279" s="23"/>
      <c r="D4279" s="202" t="str">
        <f t="shared" si="1325"/>
        <v/>
      </c>
      <c r="E4279" s="33" t="str">
        <f t="shared" si="1319"/>
        <v/>
      </c>
      <c r="F4279" s="23"/>
      <c r="G4279" s="23"/>
      <c r="H4279" s="29"/>
      <c r="I4279" s="204" t="str">
        <f t="shared" si="1322"/>
        <v/>
      </c>
      <c r="J4279" s="188"/>
      <c r="K4279" s="29"/>
      <c r="L4279" s="24"/>
      <c r="M4279" s="22"/>
      <c r="N4279" s="22"/>
      <c r="O4279" s="22"/>
      <c r="P4279" s="202" t="str">
        <f t="shared" si="1323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320"/>
        <v/>
      </c>
      <c r="Z4279" s="196" t="str">
        <f t="shared" si="1321"/>
        <v/>
      </c>
      <c r="AA4279" s="22"/>
      <c r="AB4279" s="197" t="str">
        <f t="shared" si="1326"/>
        <v/>
      </c>
      <c r="AC4279" s="198" t="str">
        <f t="shared" si="1327"/>
        <v/>
      </c>
      <c r="AD4279" s="162"/>
      <c r="AE4279" s="199" t="str">
        <f t="shared" si="1328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17"/>
        <v>0</v>
      </c>
      <c r="AJ4279" s="200">
        <f t="shared" si="1318"/>
        <v>0</v>
      </c>
      <c r="AK4279" s="201" t="str">
        <f t="shared" si="1329"/>
        <v/>
      </c>
      <c r="AL4279" s="24"/>
      <c r="AM4279" s="24"/>
      <c r="AN4279" s="24"/>
      <c r="AO4279" s="24"/>
      <c r="AP4279" s="165" t="str">
        <f t="shared" si="1330"/>
        <v/>
      </c>
      <c r="AQ4279" s="203" t="str">
        <f t="shared" si="1331"/>
        <v/>
      </c>
      <c r="AR4279" s="206">
        <f t="shared" si="1332"/>
        <v>0</v>
      </c>
      <c r="AS4279" s="22" t="str">
        <f t="shared" si="1333"/>
        <v/>
      </c>
      <c r="AT4279" s="24" t="str">
        <f t="shared" si="1334"/>
        <v/>
      </c>
      <c r="AU4279" s="22" t="s">
        <v>3240</v>
      </c>
    </row>
    <row r="4280" spans="1:47">
      <c r="A4280" s="246" t="str">
        <f t="shared" si="1324"/>
        <v/>
      </c>
      <c r="B4280" s="23"/>
      <c r="C4280" s="23"/>
      <c r="D4280" s="202" t="str">
        <f t="shared" si="1325"/>
        <v/>
      </c>
      <c r="E4280" s="33" t="str">
        <f t="shared" si="1319"/>
        <v/>
      </c>
      <c r="F4280" s="23"/>
      <c r="G4280" s="23"/>
      <c r="H4280" s="29"/>
      <c r="I4280" s="204" t="str">
        <f t="shared" si="1322"/>
        <v/>
      </c>
      <c r="J4280" s="188"/>
      <c r="K4280" s="29"/>
      <c r="L4280" s="24"/>
      <c r="M4280" s="22"/>
      <c r="N4280" s="22"/>
      <c r="O4280" s="22"/>
      <c r="P4280" s="202" t="str">
        <f t="shared" si="1323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320"/>
        <v/>
      </c>
      <c r="Z4280" s="196" t="str">
        <f t="shared" si="1321"/>
        <v/>
      </c>
      <c r="AA4280" s="22"/>
      <c r="AB4280" s="197" t="str">
        <f t="shared" si="1326"/>
        <v/>
      </c>
      <c r="AC4280" s="198" t="str">
        <f t="shared" si="1327"/>
        <v/>
      </c>
      <c r="AD4280" s="162"/>
      <c r="AE4280" s="199" t="str">
        <f t="shared" si="1328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17"/>
        <v>0</v>
      </c>
      <c r="AJ4280" s="200">
        <f t="shared" si="1318"/>
        <v>0</v>
      </c>
      <c r="AK4280" s="201" t="str">
        <f t="shared" si="1329"/>
        <v/>
      </c>
      <c r="AL4280" s="24"/>
      <c r="AM4280" s="24"/>
      <c r="AN4280" s="24"/>
      <c r="AO4280" s="24"/>
      <c r="AP4280" s="165" t="str">
        <f t="shared" si="1330"/>
        <v/>
      </c>
      <c r="AQ4280" s="203" t="str">
        <f t="shared" si="1331"/>
        <v/>
      </c>
      <c r="AR4280" s="206">
        <f t="shared" si="1332"/>
        <v>0</v>
      </c>
      <c r="AS4280" s="22" t="str">
        <f t="shared" si="1333"/>
        <v/>
      </c>
      <c r="AT4280" s="24" t="str">
        <f t="shared" si="1334"/>
        <v/>
      </c>
      <c r="AU4280" s="22" t="s">
        <v>3240</v>
      </c>
    </row>
    <row r="4281" spans="1:47">
      <c r="A4281" s="246" t="str">
        <f t="shared" si="1324"/>
        <v/>
      </c>
      <c r="B4281" s="23"/>
      <c r="C4281" s="23"/>
      <c r="D4281" s="202" t="str">
        <f t="shared" si="1325"/>
        <v/>
      </c>
      <c r="E4281" s="33" t="str">
        <f t="shared" si="1319"/>
        <v/>
      </c>
      <c r="F4281" s="23"/>
      <c r="G4281" s="23"/>
      <c r="H4281" s="29"/>
      <c r="I4281" s="204" t="str">
        <f t="shared" si="1322"/>
        <v/>
      </c>
      <c r="J4281" s="188"/>
      <c r="K4281" s="29"/>
      <c r="L4281" s="24"/>
      <c r="M4281" s="22"/>
      <c r="N4281" s="22"/>
      <c r="O4281" s="22"/>
      <c r="P4281" s="202" t="str">
        <f t="shared" si="1323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320"/>
        <v/>
      </c>
      <c r="Z4281" s="196" t="str">
        <f t="shared" si="1321"/>
        <v/>
      </c>
      <c r="AA4281" s="22"/>
      <c r="AB4281" s="197" t="str">
        <f t="shared" si="1326"/>
        <v/>
      </c>
      <c r="AC4281" s="198" t="str">
        <f t="shared" si="1327"/>
        <v/>
      </c>
      <c r="AD4281" s="162"/>
      <c r="AE4281" s="199" t="str">
        <f t="shared" si="1328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17"/>
        <v>0</v>
      </c>
      <c r="AJ4281" s="200">
        <f t="shared" si="1318"/>
        <v>0</v>
      </c>
      <c r="AK4281" s="201" t="str">
        <f t="shared" si="1329"/>
        <v/>
      </c>
      <c r="AL4281" s="24"/>
      <c r="AM4281" s="24"/>
      <c r="AN4281" s="24"/>
      <c r="AO4281" s="24"/>
      <c r="AP4281" s="165" t="str">
        <f t="shared" si="1330"/>
        <v/>
      </c>
      <c r="AQ4281" s="203" t="str">
        <f t="shared" si="1331"/>
        <v/>
      </c>
      <c r="AR4281" s="206">
        <f t="shared" si="1332"/>
        <v>0</v>
      </c>
      <c r="AS4281" s="22" t="str">
        <f t="shared" si="1333"/>
        <v/>
      </c>
      <c r="AT4281" s="24" t="str">
        <f t="shared" si="1334"/>
        <v/>
      </c>
      <c r="AU4281" s="22" t="s">
        <v>3240</v>
      </c>
    </row>
    <row r="4282" spans="1:47">
      <c r="A4282" s="246" t="str">
        <f t="shared" si="1324"/>
        <v/>
      </c>
      <c r="B4282" s="23"/>
      <c r="C4282" s="23"/>
      <c r="D4282" s="202" t="str">
        <f t="shared" si="1325"/>
        <v/>
      </c>
      <c r="E4282" s="33" t="str">
        <f t="shared" si="1319"/>
        <v/>
      </c>
      <c r="F4282" s="23"/>
      <c r="G4282" s="23"/>
      <c r="H4282" s="29"/>
      <c r="I4282" s="204" t="str">
        <f t="shared" si="1322"/>
        <v/>
      </c>
      <c r="J4282" s="188"/>
      <c r="K4282" s="29"/>
      <c r="L4282" s="24"/>
      <c r="M4282" s="22"/>
      <c r="N4282" s="22"/>
      <c r="O4282" s="22"/>
      <c r="P4282" s="202" t="str">
        <f t="shared" si="1323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320"/>
        <v/>
      </c>
      <c r="Z4282" s="196" t="str">
        <f t="shared" si="1321"/>
        <v/>
      </c>
      <c r="AA4282" s="22"/>
      <c r="AB4282" s="197" t="str">
        <f t="shared" si="1326"/>
        <v/>
      </c>
      <c r="AC4282" s="198" t="str">
        <f t="shared" si="1327"/>
        <v/>
      </c>
      <c r="AD4282" s="162"/>
      <c r="AE4282" s="199" t="str">
        <f t="shared" si="1328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17"/>
        <v>0</v>
      </c>
      <c r="AJ4282" s="200">
        <f t="shared" si="1318"/>
        <v>0</v>
      </c>
      <c r="AK4282" s="201" t="str">
        <f t="shared" si="1329"/>
        <v/>
      </c>
      <c r="AL4282" s="24"/>
      <c r="AM4282" s="24"/>
      <c r="AN4282" s="24"/>
      <c r="AO4282" s="24"/>
      <c r="AP4282" s="165" t="str">
        <f t="shared" si="1330"/>
        <v/>
      </c>
      <c r="AQ4282" s="203" t="str">
        <f t="shared" si="1331"/>
        <v/>
      </c>
      <c r="AR4282" s="206">
        <f t="shared" si="1332"/>
        <v>0</v>
      </c>
      <c r="AS4282" s="22" t="str">
        <f t="shared" si="1333"/>
        <v/>
      </c>
      <c r="AT4282" s="24" t="str">
        <f t="shared" si="1334"/>
        <v/>
      </c>
      <c r="AU4282" s="22" t="s">
        <v>3240</v>
      </c>
    </row>
    <row r="4283" spans="1:47">
      <c r="A4283" s="246" t="str">
        <f t="shared" si="1324"/>
        <v/>
      </c>
      <c r="B4283" s="23"/>
      <c r="C4283" s="23"/>
      <c r="D4283" s="202" t="str">
        <f t="shared" si="1325"/>
        <v/>
      </c>
      <c r="E4283" s="33" t="str">
        <f t="shared" si="1319"/>
        <v/>
      </c>
      <c r="F4283" s="23"/>
      <c r="G4283" s="23"/>
      <c r="H4283" s="29"/>
      <c r="I4283" s="204" t="str">
        <f t="shared" si="1322"/>
        <v/>
      </c>
      <c r="J4283" s="188"/>
      <c r="K4283" s="29"/>
      <c r="L4283" s="24"/>
      <c r="M4283" s="22"/>
      <c r="N4283" s="22"/>
      <c r="O4283" s="22"/>
      <c r="P4283" s="202" t="str">
        <f t="shared" si="1323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320"/>
        <v/>
      </c>
      <c r="Z4283" s="196" t="str">
        <f t="shared" si="1321"/>
        <v/>
      </c>
      <c r="AA4283" s="22"/>
      <c r="AB4283" s="197" t="str">
        <f t="shared" si="1326"/>
        <v/>
      </c>
      <c r="AC4283" s="198" t="str">
        <f t="shared" si="1327"/>
        <v/>
      </c>
      <c r="AD4283" s="162"/>
      <c r="AE4283" s="199" t="str">
        <f t="shared" si="1328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17"/>
        <v>0</v>
      </c>
      <c r="AJ4283" s="200">
        <f t="shared" si="1318"/>
        <v>0</v>
      </c>
      <c r="AK4283" s="201" t="str">
        <f t="shared" si="1329"/>
        <v/>
      </c>
      <c r="AL4283" s="24"/>
      <c r="AM4283" s="24"/>
      <c r="AN4283" s="24"/>
      <c r="AO4283" s="24"/>
      <c r="AP4283" s="165" t="str">
        <f t="shared" si="1330"/>
        <v/>
      </c>
      <c r="AQ4283" s="203" t="str">
        <f t="shared" si="1331"/>
        <v/>
      </c>
      <c r="AR4283" s="206">
        <f t="shared" si="1332"/>
        <v>0</v>
      </c>
      <c r="AS4283" s="22" t="str">
        <f t="shared" si="1333"/>
        <v/>
      </c>
      <c r="AT4283" s="24" t="str">
        <f t="shared" si="1334"/>
        <v/>
      </c>
      <c r="AU4283" s="22" t="s">
        <v>3240</v>
      </c>
    </row>
    <row r="4284" spans="1:47">
      <c r="A4284" s="246" t="str">
        <f t="shared" si="1324"/>
        <v/>
      </c>
      <c r="B4284" s="23"/>
      <c r="C4284" s="23"/>
      <c r="D4284" s="202" t="str">
        <f t="shared" si="1325"/>
        <v/>
      </c>
      <c r="E4284" s="33" t="str">
        <f t="shared" si="1319"/>
        <v/>
      </c>
      <c r="F4284" s="23"/>
      <c r="G4284" s="23"/>
      <c r="H4284" s="29"/>
      <c r="I4284" s="204" t="str">
        <f t="shared" si="1322"/>
        <v/>
      </c>
      <c r="J4284" s="188"/>
      <c r="K4284" s="29"/>
      <c r="L4284" s="24"/>
      <c r="M4284" s="22"/>
      <c r="N4284" s="22"/>
      <c r="O4284" s="22"/>
      <c r="P4284" s="202" t="str">
        <f t="shared" si="1323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320"/>
        <v/>
      </c>
      <c r="Z4284" s="196" t="str">
        <f t="shared" si="1321"/>
        <v/>
      </c>
      <c r="AA4284" s="22"/>
      <c r="AB4284" s="197" t="str">
        <f t="shared" si="1326"/>
        <v/>
      </c>
      <c r="AC4284" s="198" t="str">
        <f t="shared" si="1327"/>
        <v/>
      </c>
      <c r="AD4284" s="162"/>
      <c r="AE4284" s="199" t="str">
        <f t="shared" si="1328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17"/>
        <v>0</v>
      </c>
      <c r="AJ4284" s="200">
        <f t="shared" si="1318"/>
        <v>0</v>
      </c>
      <c r="AK4284" s="201" t="str">
        <f t="shared" si="1329"/>
        <v/>
      </c>
      <c r="AL4284" s="24"/>
      <c r="AM4284" s="24"/>
      <c r="AN4284" s="24"/>
      <c r="AO4284" s="24"/>
      <c r="AP4284" s="165" t="str">
        <f t="shared" si="1330"/>
        <v/>
      </c>
      <c r="AQ4284" s="203" t="str">
        <f t="shared" si="1331"/>
        <v/>
      </c>
      <c r="AR4284" s="206">
        <f t="shared" si="1332"/>
        <v>0</v>
      </c>
      <c r="AS4284" s="22" t="str">
        <f t="shared" si="1333"/>
        <v/>
      </c>
      <c r="AT4284" s="24" t="str">
        <f t="shared" si="1334"/>
        <v/>
      </c>
      <c r="AU4284" s="22" t="s">
        <v>3240</v>
      </c>
    </row>
    <row r="4285" spans="1:47">
      <c r="A4285" s="246" t="str">
        <f t="shared" si="1324"/>
        <v/>
      </c>
      <c r="B4285" s="23"/>
      <c r="C4285" s="23"/>
      <c r="D4285" s="202" t="str">
        <f t="shared" si="1325"/>
        <v/>
      </c>
      <c r="E4285" s="33" t="str">
        <f t="shared" si="1319"/>
        <v/>
      </c>
      <c r="F4285" s="23"/>
      <c r="G4285" s="23"/>
      <c r="H4285" s="29"/>
      <c r="I4285" s="204" t="str">
        <f t="shared" si="1322"/>
        <v/>
      </c>
      <c r="J4285" s="188"/>
      <c r="K4285" s="29"/>
      <c r="L4285" s="24"/>
      <c r="M4285" s="22"/>
      <c r="N4285" s="22"/>
      <c r="O4285" s="22"/>
      <c r="P4285" s="202" t="str">
        <f t="shared" si="1323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320"/>
        <v/>
      </c>
      <c r="Z4285" s="196" t="str">
        <f t="shared" si="1321"/>
        <v/>
      </c>
      <c r="AA4285" s="22"/>
      <c r="AB4285" s="197" t="str">
        <f t="shared" si="1326"/>
        <v/>
      </c>
      <c r="AC4285" s="198" t="str">
        <f t="shared" si="1327"/>
        <v/>
      </c>
      <c r="AD4285" s="162"/>
      <c r="AE4285" s="199" t="str">
        <f t="shared" si="1328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17"/>
        <v>0</v>
      </c>
      <c r="AJ4285" s="200">
        <f t="shared" si="1318"/>
        <v>0</v>
      </c>
      <c r="AK4285" s="201" t="str">
        <f t="shared" si="1329"/>
        <v/>
      </c>
      <c r="AL4285" s="24"/>
      <c r="AM4285" s="24"/>
      <c r="AN4285" s="24"/>
      <c r="AO4285" s="24"/>
      <c r="AP4285" s="165" t="str">
        <f t="shared" si="1330"/>
        <v/>
      </c>
      <c r="AQ4285" s="203" t="str">
        <f t="shared" si="1331"/>
        <v/>
      </c>
      <c r="AR4285" s="206">
        <f t="shared" si="1332"/>
        <v>0</v>
      </c>
      <c r="AS4285" s="22" t="str">
        <f t="shared" si="1333"/>
        <v/>
      </c>
      <c r="AT4285" s="24" t="str">
        <f t="shared" si="1334"/>
        <v/>
      </c>
      <c r="AU4285" s="22" t="s">
        <v>3240</v>
      </c>
    </row>
    <row r="4286" spans="1:47">
      <c r="A4286" s="246" t="str">
        <f t="shared" si="1324"/>
        <v/>
      </c>
      <c r="B4286" s="23"/>
      <c r="C4286" s="23"/>
      <c r="D4286" s="202" t="str">
        <f t="shared" si="1325"/>
        <v/>
      </c>
      <c r="E4286" s="33" t="str">
        <f t="shared" si="1319"/>
        <v/>
      </c>
      <c r="F4286" s="23"/>
      <c r="G4286" s="23"/>
      <c r="H4286" s="29"/>
      <c r="I4286" s="204" t="str">
        <f t="shared" si="1322"/>
        <v/>
      </c>
      <c r="J4286" s="188"/>
      <c r="K4286" s="29"/>
      <c r="L4286" s="24"/>
      <c r="M4286" s="22"/>
      <c r="N4286" s="22"/>
      <c r="O4286" s="22"/>
      <c r="P4286" s="202" t="str">
        <f t="shared" si="1323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320"/>
        <v/>
      </c>
      <c r="Z4286" s="196" t="str">
        <f t="shared" si="1321"/>
        <v/>
      </c>
      <c r="AA4286" s="22"/>
      <c r="AB4286" s="197" t="str">
        <f t="shared" si="1326"/>
        <v/>
      </c>
      <c r="AC4286" s="198" t="str">
        <f t="shared" si="1327"/>
        <v/>
      </c>
      <c r="AD4286" s="162"/>
      <c r="AE4286" s="199" t="str">
        <f t="shared" si="1328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17"/>
        <v>0</v>
      </c>
      <c r="AJ4286" s="200">
        <f t="shared" si="1318"/>
        <v>0</v>
      </c>
      <c r="AK4286" s="201" t="str">
        <f t="shared" si="1329"/>
        <v/>
      </c>
      <c r="AL4286" s="24"/>
      <c r="AM4286" s="24"/>
      <c r="AN4286" s="24"/>
      <c r="AO4286" s="24"/>
      <c r="AP4286" s="165" t="str">
        <f t="shared" si="1330"/>
        <v/>
      </c>
      <c r="AQ4286" s="203" t="str">
        <f t="shared" si="1331"/>
        <v/>
      </c>
      <c r="AR4286" s="206">
        <f t="shared" si="1332"/>
        <v>0</v>
      </c>
      <c r="AS4286" s="22" t="str">
        <f t="shared" si="1333"/>
        <v/>
      </c>
      <c r="AT4286" s="24" t="str">
        <f t="shared" si="1334"/>
        <v/>
      </c>
      <c r="AU4286" s="22" t="s">
        <v>3240</v>
      </c>
    </row>
    <row r="4287" spans="1:47">
      <c r="A4287" s="246" t="str">
        <f t="shared" si="1324"/>
        <v/>
      </c>
      <c r="B4287" s="23"/>
      <c r="C4287" s="23"/>
      <c r="D4287" s="202" t="str">
        <f t="shared" si="1325"/>
        <v/>
      </c>
      <c r="E4287" s="33" t="str">
        <f t="shared" si="1319"/>
        <v/>
      </c>
      <c r="F4287" s="23"/>
      <c r="G4287" s="23"/>
      <c r="H4287" s="29"/>
      <c r="I4287" s="204" t="str">
        <f t="shared" si="1322"/>
        <v/>
      </c>
      <c r="J4287" s="188"/>
      <c r="K4287" s="29"/>
      <c r="L4287" s="24"/>
      <c r="M4287" s="22"/>
      <c r="N4287" s="22"/>
      <c r="O4287" s="22"/>
      <c r="P4287" s="202" t="str">
        <f t="shared" si="1323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320"/>
        <v/>
      </c>
      <c r="Z4287" s="196" t="str">
        <f t="shared" si="1321"/>
        <v/>
      </c>
      <c r="AA4287" s="22"/>
      <c r="AB4287" s="197" t="str">
        <f t="shared" si="1326"/>
        <v/>
      </c>
      <c r="AC4287" s="198" t="str">
        <f t="shared" si="1327"/>
        <v/>
      </c>
      <c r="AD4287" s="162"/>
      <c r="AE4287" s="199" t="str">
        <f t="shared" si="1328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17"/>
        <v>0</v>
      </c>
      <c r="AJ4287" s="200">
        <f t="shared" si="1318"/>
        <v>0</v>
      </c>
      <c r="AK4287" s="201" t="str">
        <f t="shared" si="1329"/>
        <v/>
      </c>
      <c r="AL4287" s="24"/>
      <c r="AM4287" s="24"/>
      <c r="AN4287" s="24"/>
      <c r="AO4287" s="24"/>
      <c r="AP4287" s="165" t="str">
        <f t="shared" si="1330"/>
        <v/>
      </c>
      <c r="AQ4287" s="203" t="str">
        <f t="shared" si="1331"/>
        <v/>
      </c>
      <c r="AR4287" s="206">
        <f t="shared" si="1332"/>
        <v>0</v>
      </c>
      <c r="AS4287" s="22" t="str">
        <f t="shared" si="1333"/>
        <v/>
      </c>
      <c r="AT4287" s="24" t="str">
        <f t="shared" si="1334"/>
        <v/>
      </c>
      <c r="AU4287" s="22" t="s">
        <v>3240</v>
      </c>
    </row>
    <row r="4288" spans="1:47">
      <c r="A4288" s="246" t="str">
        <f t="shared" si="1324"/>
        <v/>
      </c>
      <c r="B4288" s="23"/>
      <c r="C4288" s="23"/>
      <c r="D4288" s="202" t="str">
        <f t="shared" si="1325"/>
        <v/>
      </c>
      <c r="E4288" s="33" t="str">
        <f t="shared" si="1319"/>
        <v/>
      </c>
      <c r="F4288" s="23"/>
      <c r="G4288" s="23"/>
      <c r="H4288" s="29"/>
      <c r="I4288" s="204" t="str">
        <f t="shared" si="1322"/>
        <v/>
      </c>
      <c r="J4288" s="188"/>
      <c r="K4288" s="29"/>
      <c r="L4288" s="24"/>
      <c r="M4288" s="22"/>
      <c r="N4288" s="22"/>
      <c r="O4288" s="22"/>
      <c r="P4288" s="202" t="str">
        <f t="shared" si="1323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320"/>
        <v/>
      </c>
      <c r="Z4288" s="196" t="str">
        <f t="shared" si="1321"/>
        <v/>
      </c>
      <c r="AA4288" s="22"/>
      <c r="AB4288" s="197" t="str">
        <f t="shared" si="1326"/>
        <v/>
      </c>
      <c r="AC4288" s="198" t="str">
        <f t="shared" si="1327"/>
        <v/>
      </c>
      <c r="AD4288" s="162"/>
      <c r="AE4288" s="199" t="str">
        <f t="shared" si="1328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17"/>
        <v>0</v>
      </c>
      <c r="AJ4288" s="200">
        <f t="shared" si="1318"/>
        <v>0</v>
      </c>
      <c r="AK4288" s="201" t="str">
        <f t="shared" si="1329"/>
        <v/>
      </c>
      <c r="AL4288" s="24"/>
      <c r="AM4288" s="24"/>
      <c r="AN4288" s="24"/>
      <c r="AO4288" s="24"/>
      <c r="AP4288" s="165" t="str">
        <f t="shared" si="1330"/>
        <v/>
      </c>
      <c r="AQ4288" s="203" t="str">
        <f t="shared" si="1331"/>
        <v/>
      </c>
      <c r="AR4288" s="206">
        <f t="shared" si="1332"/>
        <v>0</v>
      </c>
      <c r="AS4288" s="22" t="str">
        <f t="shared" si="1333"/>
        <v/>
      </c>
      <c r="AT4288" s="24" t="str">
        <f t="shared" si="1334"/>
        <v/>
      </c>
      <c r="AU4288" s="22" t="s">
        <v>3240</v>
      </c>
    </row>
    <row r="4289" spans="1:47">
      <c r="A4289" s="246" t="str">
        <f t="shared" si="1324"/>
        <v/>
      </c>
      <c r="B4289" s="23"/>
      <c r="C4289" s="23"/>
      <c r="D4289" s="202" t="str">
        <f t="shared" si="1325"/>
        <v/>
      </c>
      <c r="E4289" s="33" t="str">
        <f t="shared" si="1319"/>
        <v/>
      </c>
      <c r="F4289" s="23"/>
      <c r="G4289" s="23"/>
      <c r="H4289" s="29"/>
      <c r="I4289" s="204" t="str">
        <f t="shared" si="1322"/>
        <v/>
      </c>
      <c r="J4289" s="188"/>
      <c r="K4289" s="29"/>
      <c r="L4289" s="24"/>
      <c r="M4289" s="22"/>
      <c r="N4289" s="22"/>
      <c r="O4289" s="22"/>
      <c r="P4289" s="202" t="str">
        <f t="shared" si="1323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320"/>
        <v/>
      </c>
      <c r="Z4289" s="196" t="str">
        <f t="shared" si="1321"/>
        <v/>
      </c>
      <c r="AA4289" s="22"/>
      <c r="AB4289" s="197" t="str">
        <f t="shared" si="1326"/>
        <v/>
      </c>
      <c r="AC4289" s="198" t="str">
        <f t="shared" si="1327"/>
        <v/>
      </c>
      <c r="AD4289" s="162"/>
      <c r="AE4289" s="199" t="str">
        <f t="shared" si="1328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17"/>
        <v>0</v>
      </c>
      <c r="AJ4289" s="200">
        <f t="shared" si="1318"/>
        <v>0</v>
      </c>
      <c r="AK4289" s="201" t="str">
        <f t="shared" si="1329"/>
        <v/>
      </c>
      <c r="AL4289" s="24"/>
      <c r="AM4289" s="24"/>
      <c r="AN4289" s="24"/>
      <c r="AO4289" s="24"/>
      <c r="AP4289" s="165" t="str">
        <f t="shared" si="1330"/>
        <v/>
      </c>
      <c r="AQ4289" s="203" t="str">
        <f t="shared" si="1331"/>
        <v/>
      </c>
      <c r="AR4289" s="206">
        <f t="shared" si="1332"/>
        <v>0</v>
      </c>
      <c r="AS4289" s="22" t="str">
        <f t="shared" si="1333"/>
        <v/>
      </c>
      <c r="AT4289" s="24" t="str">
        <f t="shared" si="1334"/>
        <v/>
      </c>
      <c r="AU4289" s="22" t="s">
        <v>3240</v>
      </c>
    </row>
    <row r="4290" spans="1:47">
      <c r="A4290" s="246" t="str">
        <f t="shared" si="1324"/>
        <v/>
      </c>
      <c r="B4290" s="23"/>
      <c r="C4290" s="23"/>
      <c r="D4290" s="202" t="str">
        <f t="shared" si="1325"/>
        <v/>
      </c>
      <c r="E4290" s="33" t="str">
        <f t="shared" si="1319"/>
        <v/>
      </c>
      <c r="F4290" s="23"/>
      <c r="G4290" s="23"/>
      <c r="H4290" s="29"/>
      <c r="I4290" s="204" t="str">
        <f t="shared" si="1322"/>
        <v/>
      </c>
      <c r="J4290" s="188"/>
      <c r="K4290" s="29"/>
      <c r="L4290" s="24"/>
      <c r="M4290" s="22"/>
      <c r="N4290" s="22"/>
      <c r="O4290" s="22"/>
      <c r="P4290" s="202" t="str">
        <f t="shared" si="1323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320"/>
        <v/>
      </c>
      <c r="Z4290" s="196" t="str">
        <f t="shared" si="1321"/>
        <v/>
      </c>
      <c r="AA4290" s="22"/>
      <c r="AB4290" s="197" t="str">
        <f t="shared" si="1326"/>
        <v/>
      </c>
      <c r="AC4290" s="198" t="str">
        <f t="shared" si="1327"/>
        <v/>
      </c>
      <c r="AD4290" s="162"/>
      <c r="AE4290" s="199" t="str">
        <f t="shared" si="1328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17"/>
        <v>0</v>
      </c>
      <c r="AJ4290" s="200">
        <f t="shared" si="1318"/>
        <v>0</v>
      </c>
      <c r="AK4290" s="201" t="str">
        <f t="shared" si="1329"/>
        <v/>
      </c>
      <c r="AL4290" s="24"/>
      <c r="AM4290" s="24"/>
      <c r="AN4290" s="24"/>
      <c r="AO4290" s="24"/>
      <c r="AP4290" s="165" t="str">
        <f t="shared" si="1330"/>
        <v/>
      </c>
      <c r="AQ4290" s="203" t="str">
        <f t="shared" si="1331"/>
        <v/>
      </c>
      <c r="AR4290" s="206">
        <f t="shared" si="1332"/>
        <v>0</v>
      </c>
      <c r="AS4290" s="22" t="str">
        <f t="shared" si="1333"/>
        <v/>
      </c>
      <c r="AT4290" s="24" t="str">
        <f t="shared" si="1334"/>
        <v/>
      </c>
      <c r="AU4290" s="22" t="s">
        <v>3240</v>
      </c>
    </row>
    <row r="4291" spans="1:47">
      <c r="A4291" s="246" t="str">
        <f t="shared" si="1324"/>
        <v/>
      </c>
      <c r="B4291" s="23"/>
      <c r="C4291" s="23"/>
      <c r="D4291" s="202" t="str">
        <f t="shared" si="1325"/>
        <v/>
      </c>
      <c r="E4291" s="33" t="str">
        <f t="shared" si="1319"/>
        <v/>
      </c>
      <c r="F4291" s="23"/>
      <c r="G4291" s="23"/>
      <c r="H4291" s="29"/>
      <c r="I4291" s="204" t="str">
        <f t="shared" si="1322"/>
        <v/>
      </c>
      <c r="J4291" s="188"/>
      <c r="K4291" s="29"/>
      <c r="L4291" s="24"/>
      <c r="M4291" s="22"/>
      <c r="N4291" s="22"/>
      <c r="O4291" s="22"/>
      <c r="P4291" s="202" t="str">
        <f t="shared" si="1323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320"/>
        <v/>
      </c>
      <c r="Z4291" s="196" t="str">
        <f t="shared" si="1321"/>
        <v/>
      </c>
      <c r="AA4291" s="22"/>
      <c r="AB4291" s="197" t="str">
        <f t="shared" si="1326"/>
        <v/>
      </c>
      <c r="AC4291" s="198" t="str">
        <f t="shared" si="1327"/>
        <v/>
      </c>
      <c r="AD4291" s="162"/>
      <c r="AE4291" s="199" t="str">
        <f t="shared" si="1328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17"/>
        <v>0</v>
      </c>
      <c r="AJ4291" s="200">
        <f t="shared" si="1318"/>
        <v>0</v>
      </c>
      <c r="AK4291" s="201" t="str">
        <f t="shared" si="1329"/>
        <v/>
      </c>
      <c r="AL4291" s="24"/>
      <c r="AM4291" s="24"/>
      <c r="AN4291" s="24"/>
      <c r="AO4291" s="24"/>
      <c r="AP4291" s="165" t="str">
        <f t="shared" si="1330"/>
        <v/>
      </c>
      <c r="AQ4291" s="203" t="str">
        <f t="shared" si="1331"/>
        <v/>
      </c>
      <c r="AR4291" s="206">
        <f t="shared" si="1332"/>
        <v>0</v>
      </c>
      <c r="AS4291" s="22" t="str">
        <f t="shared" si="1333"/>
        <v/>
      </c>
      <c r="AT4291" s="24" t="str">
        <f t="shared" si="1334"/>
        <v/>
      </c>
      <c r="AU4291" s="22" t="s">
        <v>3240</v>
      </c>
    </row>
    <row r="4292" spans="1:47">
      <c r="A4292" s="246" t="str">
        <f t="shared" si="1324"/>
        <v/>
      </c>
      <c r="B4292" s="23"/>
      <c r="C4292" s="23"/>
      <c r="D4292" s="202" t="str">
        <f t="shared" si="1325"/>
        <v/>
      </c>
      <c r="E4292" s="33" t="str">
        <f t="shared" si="1319"/>
        <v/>
      </c>
      <c r="F4292" s="23"/>
      <c r="G4292" s="23"/>
      <c r="H4292" s="29"/>
      <c r="I4292" s="204" t="str">
        <f t="shared" si="1322"/>
        <v/>
      </c>
      <c r="J4292" s="188"/>
      <c r="K4292" s="29"/>
      <c r="L4292" s="24"/>
      <c r="M4292" s="22"/>
      <c r="N4292" s="22"/>
      <c r="O4292" s="22"/>
      <c r="P4292" s="202" t="str">
        <f t="shared" si="1323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320"/>
        <v/>
      </c>
      <c r="Z4292" s="196" t="str">
        <f t="shared" si="1321"/>
        <v/>
      </c>
      <c r="AA4292" s="22"/>
      <c r="AB4292" s="197" t="str">
        <f t="shared" si="1326"/>
        <v/>
      </c>
      <c r="AC4292" s="198" t="str">
        <f t="shared" si="1327"/>
        <v/>
      </c>
      <c r="AD4292" s="162"/>
      <c r="AE4292" s="199" t="str">
        <f t="shared" si="1328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17"/>
        <v>0</v>
      </c>
      <c r="AJ4292" s="200">
        <f t="shared" si="1318"/>
        <v>0</v>
      </c>
      <c r="AK4292" s="201" t="str">
        <f t="shared" si="1329"/>
        <v/>
      </c>
      <c r="AL4292" s="24"/>
      <c r="AM4292" s="24"/>
      <c r="AN4292" s="24"/>
      <c r="AO4292" s="24"/>
      <c r="AP4292" s="165" t="str">
        <f t="shared" si="1330"/>
        <v/>
      </c>
      <c r="AQ4292" s="203" t="str">
        <f t="shared" si="1331"/>
        <v/>
      </c>
      <c r="AR4292" s="206">
        <f t="shared" si="1332"/>
        <v>0</v>
      </c>
      <c r="AS4292" s="22" t="str">
        <f t="shared" si="1333"/>
        <v/>
      </c>
      <c r="AT4292" s="24" t="str">
        <f t="shared" si="1334"/>
        <v/>
      </c>
      <c r="AU4292" s="22" t="s">
        <v>3240</v>
      </c>
    </row>
    <row r="4293" spans="1:47">
      <c r="A4293" s="246" t="str">
        <f t="shared" si="1324"/>
        <v/>
      </c>
      <c r="B4293" s="23"/>
      <c r="C4293" s="23"/>
      <c r="D4293" s="202" t="str">
        <f t="shared" si="1325"/>
        <v/>
      </c>
      <c r="E4293" s="33" t="str">
        <f t="shared" si="1319"/>
        <v/>
      </c>
      <c r="F4293" s="23"/>
      <c r="G4293" s="23"/>
      <c r="H4293" s="29"/>
      <c r="I4293" s="204" t="str">
        <f t="shared" si="1322"/>
        <v/>
      </c>
      <c r="J4293" s="188"/>
      <c r="K4293" s="29"/>
      <c r="L4293" s="24"/>
      <c r="M4293" s="22"/>
      <c r="N4293" s="22"/>
      <c r="O4293" s="22"/>
      <c r="P4293" s="202" t="str">
        <f t="shared" si="1323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320"/>
        <v/>
      </c>
      <c r="Z4293" s="196" t="str">
        <f t="shared" si="1321"/>
        <v/>
      </c>
      <c r="AA4293" s="22"/>
      <c r="AB4293" s="197" t="str">
        <f t="shared" si="1326"/>
        <v/>
      </c>
      <c r="AC4293" s="198" t="str">
        <f t="shared" si="1327"/>
        <v/>
      </c>
      <c r="AD4293" s="162"/>
      <c r="AE4293" s="199" t="str">
        <f t="shared" si="1328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17"/>
        <v>0</v>
      </c>
      <c r="AJ4293" s="200">
        <f t="shared" si="1318"/>
        <v>0</v>
      </c>
      <c r="AK4293" s="201" t="str">
        <f t="shared" si="1329"/>
        <v/>
      </c>
      <c r="AL4293" s="24"/>
      <c r="AM4293" s="24"/>
      <c r="AN4293" s="24"/>
      <c r="AO4293" s="24"/>
      <c r="AP4293" s="165" t="str">
        <f t="shared" si="1330"/>
        <v/>
      </c>
      <c r="AQ4293" s="203" t="str">
        <f t="shared" si="1331"/>
        <v/>
      </c>
      <c r="AR4293" s="206">
        <f t="shared" si="1332"/>
        <v>0</v>
      </c>
      <c r="AS4293" s="22" t="str">
        <f t="shared" si="1333"/>
        <v/>
      </c>
      <c r="AT4293" s="24" t="str">
        <f t="shared" si="1334"/>
        <v/>
      </c>
      <c r="AU4293" s="22" t="s">
        <v>3240</v>
      </c>
    </row>
    <row r="4294" spans="1:47">
      <c r="A4294" s="246" t="str">
        <f t="shared" si="1324"/>
        <v/>
      </c>
      <c r="B4294" s="23"/>
      <c r="C4294" s="23"/>
      <c r="D4294" s="202" t="str">
        <f t="shared" si="1325"/>
        <v/>
      </c>
      <c r="E4294" s="33" t="str">
        <f t="shared" si="1319"/>
        <v/>
      </c>
      <c r="F4294" s="23"/>
      <c r="G4294" s="23"/>
      <c r="H4294" s="29"/>
      <c r="I4294" s="204" t="str">
        <f t="shared" si="1322"/>
        <v/>
      </c>
      <c r="J4294" s="188"/>
      <c r="K4294" s="29"/>
      <c r="L4294" s="24"/>
      <c r="M4294" s="22"/>
      <c r="N4294" s="22"/>
      <c r="O4294" s="22"/>
      <c r="P4294" s="202" t="str">
        <f t="shared" si="1323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320"/>
        <v/>
      </c>
      <c r="Z4294" s="196" t="str">
        <f t="shared" si="1321"/>
        <v/>
      </c>
      <c r="AA4294" s="22"/>
      <c r="AB4294" s="197" t="str">
        <f t="shared" si="1326"/>
        <v/>
      </c>
      <c r="AC4294" s="198" t="str">
        <f t="shared" si="1327"/>
        <v/>
      </c>
      <c r="AD4294" s="162"/>
      <c r="AE4294" s="199" t="str">
        <f t="shared" si="1328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17"/>
        <v>0</v>
      </c>
      <c r="AJ4294" s="200">
        <f t="shared" si="1318"/>
        <v>0</v>
      </c>
      <c r="AK4294" s="201" t="str">
        <f t="shared" si="1329"/>
        <v/>
      </c>
      <c r="AL4294" s="24"/>
      <c r="AM4294" s="24"/>
      <c r="AN4294" s="24"/>
      <c r="AO4294" s="24"/>
      <c r="AP4294" s="165" t="str">
        <f t="shared" si="1330"/>
        <v/>
      </c>
      <c r="AQ4294" s="203" t="str">
        <f t="shared" si="1331"/>
        <v/>
      </c>
      <c r="AR4294" s="206">
        <f t="shared" si="1332"/>
        <v>0</v>
      </c>
      <c r="AS4294" s="22" t="str">
        <f t="shared" si="1333"/>
        <v/>
      </c>
      <c r="AT4294" s="24" t="str">
        <f t="shared" si="1334"/>
        <v/>
      </c>
      <c r="AU4294" s="22" t="s">
        <v>3240</v>
      </c>
    </row>
    <row r="4295" spans="1:47">
      <c r="A4295" s="246" t="str">
        <f t="shared" si="1324"/>
        <v/>
      </c>
      <c r="B4295" s="23"/>
      <c r="C4295" s="23"/>
      <c r="D4295" s="202" t="str">
        <f t="shared" si="1325"/>
        <v/>
      </c>
      <c r="E4295" s="33" t="str">
        <f t="shared" si="1319"/>
        <v/>
      </c>
      <c r="F4295" s="23"/>
      <c r="G4295" s="23"/>
      <c r="H4295" s="29"/>
      <c r="I4295" s="204" t="str">
        <f t="shared" si="1322"/>
        <v/>
      </c>
      <c r="J4295" s="188"/>
      <c r="K4295" s="29"/>
      <c r="L4295" s="24"/>
      <c r="M4295" s="22"/>
      <c r="N4295" s="22"/>
      <c r="O4295" s="22"/>
      <c r="P4295" s="202" t="str">
        <f t="shared" si="1323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320"/>
        <v/>
      </c>
      <c r="Z4295" s="196" t="str">
        <f t="shared" si="1321"/>
        <v/>
      </c>
      <c r="AA4295" s="22"/>
      <c r="AB4295" s="197" t="str">
        <f t="shared" si="1326"/>
        <v/>
      </c>
      <c r="AC4295" s="198" t="str">
        <f t="shared" si="1327"/>
        <v/>
      </c>
      <c r="AD4295" s="162"/>
      <c r="AE4295" s="199" t="str">
        <f t="shared" si="1328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17"/>
        <v>0</v>
      </c>
      <c r="AJ4295" s="200">
        <f t="shared" si="1318"/>
        <v>0</v>
      </c>
      <c r="AK4295" s="201" t="str">
        <f t="shared" si="1329"/>
        <v/>
      </c>
      <c r="AL4295" s="24"/>
      <c r="AM4295" s="24"/>
      <c r="AN4295" s="24"/>
      <c r="AO4295" s="24"/>
      <c r="AP4295" s="165" t="str">
        <f t="shared" si="1330"/>
        <v/>
      </c>
      <c r="AQ4295" s="203" t="str">
        <f t="shared" si="1331"/>
        <v/>
      </c>
      <c r="AR4295" s="206">
        <f t="shared" si="1332"/>
        <v>0</v>
      </c>
      <c r="AS4295" s="22" t="str">
        <f t="shared" si="1333"/>
        <v/>
      </c>
      <c r="AT4295" s="24" t="str">
        <f t="shared" si="1334"/>
        <v/>
      </c>
      <c r="AU4295" s="22" t="s">
        <v>3240</v>
      </c>
    </row>
    <row r="4296" spans="1:47">
      <c r="A4296" s="246" t="str">
        <f t="shared" si="1324"/>
        <v/>
      </c>
      <c r="B4296" s="23"/>
      <c r="C4296" s="23"/>
      <c r="D4296" s="202" t="str">
        <f t="shared" si="1325"/>
        <v/>
      </c>
      <c r="E4296" s="33" t="str">
        <f t="shared" si="1319"/>
        <v/>
      </c>
      <c r="F4296" s="23"/>
      <c r="G4296" s="23"/>
      <c r="H4296" s="29"/>
      <c r="I4296" s="204" t="str">
        <f t="shared" si="1322"/>
        <v/>
      </c>
      <c r="J4296" s="188"/>
      <c r="K4296" s="29"/>
      <c r="L4296" s="24"/>
      <c r="M4296" s="22"/>
      <c r="N4296" s="22"/>
      <c r="O4296" s="22"/>
      <c r="P4296" s="202" t="str">
        <f t="shared" si="1323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320"/>
        <v/>
      </c>
      <c r="Z4296" s="196" t="str">
        <f t="shared" si="1321"/>
        <v/>
      </c>
      <c r="AA4296" s="22"/>
      <c r="AB4296" s="197" t="str">
        <f t="shared" si="1326"/>
        <v/>
      </c>
      <c r="AC4296" s="198" t="str">
        <f t="shared" si="1327"/>
        <v/>
      </c>
      <c r="AD4296" s="162"/>
      <c r="AE4296" s="199" t="str">
        <f t="shared" si="1328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17"/>
        <v>0</v>
      </c>
      <c r="AJ4296" s="200">
        <f t="shared" si="1318"/>
        <v>0</v>
      </c>
      <c r="AK4296" s="201" t="str">
        <f t="shared" si="1329"/>
        <v/>
      </c>
      <c r="AL4296" s="24"/>
      <c r="AM4296" s="24"/>
      <c r="AN4296" s="24"/>
      <c r="AO4296" s="24"/>
      <c r="AP4296" s="165" t="str">
        <f t="shared" si="1330"/>
        <v/>
      </c>
      <c r="AQ4296" s="203" t="str">
        <f t="shared" si="1331"/>
        <v/>
      </c>
      <c r="AR4296" s="206">
        <f t="shared" si="1332"/>
        <v>0</v>
      </c>
      <c r="AS4296" s="22" t="str">
        <f t="shared" si="1333"/>
        <v/>
      </c>
      <c r="AT4296" s="24" t="str">
        <f t="shared" si="1334"/>
        <v/>
      </c>
      <c r="AU4296" s="22" t="s">
        <v>3240</v>
      </c>
    </row>
    <row r="4297" spans="1:47">
      <c r="A4297" s="246" t="str">
        <f t="shared" si="1324"/>
        <v/>
      </c>
      <c r="B4297" s="23"/>
      <c r="C4297" s="23"/>
      <c r="D4297" s="202" t="str">
        <f t="shared" si="1325"/>
        <v/>
      </c>
      <c r="E4297" s="33" t="str">
        <f t="shared" si="1319"/>
        <v/>
      </c>
      <c r="F4297" s="23"/>
      <c r="G4297" s="23"/>
      <c r="H4297" s="29"/>
      <c r="I4297" s="204" t="str">
        <f t="shared" si="1322"/>
        <v/>
      </c>
      <c r="J4297" s="188"/>
      <c r="K4297" s="29"/>
      <c r="L4297" s="24"/>
      <c r="M4297" s="22"/>
      <c r="N4297" s="22"/>
      <c r="O4297" s="22"/>
      <c r="P4297" s="202" t="str">
        <f t="shared" si="1323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320"/>
        <v/>
      </c>
      <c r="Z4297" s="196" t="str">
        <f t="shared" si="1321"/>
        <v/>
      </c>
      <c r="AA4297" s="22"/>
      <c r="AB4297" s="197" t="str">
        <f t="shared" si="1326"/>
        <v/>
      </c>
      <c r="AC4297" s="198" t="str">
        <f t="shared" si="1327"/>
        <v/>
      </c>
      <c r="AD4297" s="162"/>
      <c r="AE4297" s="199" t="str">
        <f t="shared" si="1328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17"/>
        <v>0</v>
      </c>
      <c r="AJ4297" s="200">
        <f t="shared" si="1318"/>
        <v>0</v>
      </c>
      <c r="AK4297" s="201" t="str">
        <f t="shared" si="1329"/>
        <v/>
      </c>
      <c r="AL4297" s="24"/>
      <c r="AM4297" s="24"/>
      <c r="AN4297" s="24"/>
      <c r="AO4297" s="24"/>
      <c r="AP4297" s="165" t="str">
        <f t="shared" si="1330"/>
        <v/>
      </c>
      <c r="AQ4297" s="203" t="str">
        <f t="shared" si="1331"/>
        <v/>
      </c>
      <c r="AR4297" s="206">
        <f t="shared" si="1332"/>
        <v>0</v>
      </c>
      <c r="AS4297" s="22" t="str">
        <f t="shared" si="1333"/>
        <v/>
      </c>
      <c r="AT4297" s="24" t="str">
        <f t="shared" si="1334"/>
        <v/>
      </c>
      <c r="AU4297" s="22" t="s">
        <v>3240</v>
      </c>
    </row>
    <row r="4298" spans="1:47">
      <c r="A4298" s="246" t="str">
        <f t="shared" si="1324"/>
        <v/>
      </c>
      <c r="B4298" s="23"/>
      <c r="C4298" s="23"/>
      <c r="D4298" s="202" t="str">
        <f t="shared" si="1325"/>
        <v/>
      </c>
      <c r="E4298" s="33" t="str">
        <f t="shared" si="1319"/>
        <v/>
      </c>
      <c r="F4298" s="23"/>
      <c r="G4298" s="23"/>
      <c r="H4298" s="29"/>
      <c r="I4298" s="204" t="str">
        <f t="shared" si="1322"/>
        <v/>
      </c>
      <c r="J4298" s="188"/>
      <c r="K4298" s="29"/>
      <c r="L4298" s="24"/>
      <c r="M4298" s="22"/>
      <c r="N4298" s="22"/>
      <c r="O4298" s="22"/>
      <c r="P4298" s="202" t="str">
        <f t="shared" si="1323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320"/>
        <v/>
      </c>
      <c r="Z4298" s="196" t="str">
        <f t="shared" si="1321"/>
        <v/>
      </c>
      <c r="AA4298" s="22"/>
      <c r="AB4298" s="197" t="str">
        <f t="shared" si="1326"/>
        <v/>
      </c>
      <c r="AC4298" s="198" t="str">
        <f t="shared" si="1327"/>
        <v/>
      </c>
      <c r="AD4298" s="162"/>
      <c r="AE4298" s="199" t="str">
        <f t="shared" si="1328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17"/>
        <v>0</v>
      </c>
      <c r="AJ4298" s="200">
        <f t="shared" si="1318"/>
        <v>0</v>
      </c>
      <c r="AK4298" s="201" t="str">
        <f t="shared" si="1329"/>
        <v/>
      </c>
      <c r="AL4298" s="24"/>
      <c r="AM4298" s="24"/>
      <c r="AN4298" s="24"/>
      <c r="AO4298" s="24"/>
      <c r="AP4298" s="165" t="str">
        <f t="shared" si="1330"/>
        <v/>
      </c>
      <c r="AQ4298" s="203" t="str">
        <f t="shared" si="1331"/>
        <v/>
      </c>
      <c r="AR4298" s="206">
        <f t="shared" si="1332"/>
        <v>0</v>
      </c>
      <c r="AS4298" s="22" t="str">
        <f t="shared" si="1333"/>
        <v/>
      </c>
      <c r="AT4298" s="24" t="str">
        <f t="shared" si="1334"/>
        <v/>
      </c>
      <c r="AU4298" s="22" t="s">
        <v>3240</v>
      </c>
    </row>
    <row r="4299" spans="1:47">
      <c r="A4299" s="246" t="str">
        <f t="shared" si="1324"/>
        <v/>
      </c>
      <c r="B4299" s="23"/>
      <c r="C4299" s="23"/>
      <c r="D4299" s="202" t="str">
        <f t="shared" si="1325"/>
        <v/>
      </c>
      <c r="E4299" s="33" t="str">
        <f t="shared" si="1319"/>
        <v/>
      </c>
      <c r="F4299" s="23"/>
      <c r="G4299" s="23"/>
      <c r="H4299" s="29"/>
      <c r="I4299" s="204" t="str">
        <f t="shared" si="1322"/>
        <v/>
      </c>
      <c r="J4299" s="188"/>
      <c r="K4299" s="29"/>
      <c r="L4299" s="24"/>
      <c r="M4299" s="22"/>
      <c r="N4299" s="22"/>
      <c r="O4299" s="22"/>
      <c r="P4299" s="202" t="str">
        <f t="shared" si="1323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320"/>
        <v/>
      </c>
      <c r="Z4299" s="196" t="str">
        <f t="shared" si="1321"/>
        <v/>
      </c>
      <c r="AA4299" s="22"/>
      <c r="AB4299" s="197" t="str">
        <f t="shared" si="1326"/>
        <v/>
      </c>
      <c r="AC4299" s="198" t="str">
        <f t="shared" si="1327"/>
        <v/>
      </c>
      <c r="AD4299" s="162"/>
      <c r="AE4299" s="199" t="str">
        <f t="shared" si="1328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ref="AI4299:AI4362" si="1335">IF(P4299="C66 SERVICE","",SUMIFS(AB:AB,F:F,F4299,G:G,G4299,E:E,E4299))</f>
        <v>0</v>
      </c>
      <c r="AJ4299" s="200">
        <f t="shared" ref="AJ4299:AJ4362" si="1336">IF(P4299="C66 SERVICE","",SUMIFS(AC:AC,F:F,F4299,G:G,G4299,E:E,E4299))</f>
        <v>0</v>
      </c>
      <c r="AK4299" s="201" t="str">
        <f t="shared" si="1329"/>
        <v/>
      </c>
      <c r="AL4299" s="24"/>
      <c r="AM4299" s="24"/>
      <c r="AN4299" s="24"/>
      <c r="AO4299" s="24"/>
      <c r="AP4299" s="165" t="str">
        <f t="shared" si="1330"/>
        <v/>
      </c>
      <c r="AQ4299" s="203" t="str">
        <f t="shared" si="1331"/>
        <v/>
      </c>
      <c r="AR4299" s="206">
        <f t="shared" si="1332"/>
        <v>0</v>
      </c>
      <c r="AS4299" s="22" t="str">
        <f t="shared" si="1333"/>
        <v/>
      </c>
      <c r="AT4299" s="24" t="str">
        <f t="shared" si="1334"/>
        <v/>
      </c>
      <c r="AU4299" s="22" t="s">
        <v>3240</v>
      </c>
    </row>
    <row r="4300" spans="1:47">
      <c r="A4300" s="246" t="str">
        <f t="shared" si="1324"/>
        <v/>
      </c>
      <c r="B4300" s="23"/>
      <c r="C4300" s="23"/>
      <c r="D4300" s="202" t="str">
        <f t="shared" si="1325"/>
        <v/>
      </c>
      <c r="E4300" s="33" t="str">
        <f t="shared" si="1319"/>
        <v/>
      </c>
      <c r="F4300" s="23"/>
      <c r="G4300" s="23"/>
      <c r="H4300" s="29"/>
      <c r="I4300" s="204" t="str">
        <f t="shared" si="1322"/>
        <v/>
      </c>
      <c r="J4300" s="188"/>
      <c r="K4300" s="29"/>
      <c r="L4300" s="24"/>
      <c r="M4300" s="22"/>
      <c r="N4300" s="22"/>
      <c r="O4300" s="22"/>
      <c r="P4300" s="202" t="str">
        <f t="shared" si="1323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320"/>
        <v/>
      </c>
      <c r="Z4300" s="196" t="str">
        <f t="shared" si="1321"/>
        <v/>
      </c>
      <c r="AA4300" s="22"/>
      <c r="AB4300" s="197" t="str">
        <f t="shared" si="1326"/>
        <v/>
      </c>
      <c r="AC4300" s="198" t="str">
        <f t="shared" si="1327"/>
        <v/>
      </c>
      <c r="AD4300" s="162"/>
      <c r="AE4300" s="199" t="str">
        <f t="shared" si="1328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5"/>
        <v>0</v>
      </c>
      <c r="AJ4300" s="200">
        <f t="shared" si="1336"/>
        <v>0</v>
      </c>
      <c r="AK4300" s="201" t="str">
        <f t="shared" si="1329"/>
        <v/>
      </c>
      <c r="AL4300" s="24"/>
      <c r="AM4300" s="24"/>
      <c r="AN4300" s="24"/>
      <c r="AO4300" s="24"/>
      <c r="AP4300" s="165" t="str">
        <f t="shared" si="1330"/>
        <v/>
      </c>
      <c r="AQ4300" s="203" t="str">
        <f t="shared" si="1331"/>
        <v/>
      </c>
      <c r="AR4300" s="206">
        <f t="shared" si="1332"/>
        <v>0</v>
      </c>
      <c r="AS4300" s="22" t="str">
        <f t="shared" si="1333"/>
        <v/>
      </c>
      <c r="AT4300" s="24" t="str">
        <f t="shared" si="1334"/>
        <v/>
      </c>
      <c r="AU4300" s="22" t="s">
        <v>3240</v>
      </c>
    </row>
    <row r="4301" spans="1:47">
      <c r="A4301" s="246" t="str">
        <f t="shared" si="1324"/>
        <v/>
      </c>
      <c r="B4301" s="23"/>
      <c r="C4301" s="23"/>
      <c r="D4301" s="202" t="str">
        <f t="shared" si="1325"/>
        <v/>
      </c>
      <c r="E4301" s="33" t="str">
        <f t="shared" si="1319"/>
        <v/>
      </c>
      <c r="F4301" s="23"/>
      <c r="G4301" s="23"/>
      <c r="H4301" s="29"/>
      <c r="I4301" s="204" t="str">
        <f t="shared" si="1322"/>
        <v/>
      </c>
      <c r="J4301" s="188"/>
      <c r="K4301" s="29"/>
      <c r="L4301" s="24"/>
      <c r="M4301" s="22"/>
      <c r="N4301" s="22"/>
      <c r="O4301" s="22"/>
      <c r="P4301" s="202" t="str">
        <f t="shared" si="1323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320"/>
        <v/>
      </c>
      <c r="Z4301" s="196" t="str">
        <f t="shared" si="1321"/>
        <v/>
      </c>
      <c r="AA4301" s="22"/>
      <c r="AB4301" s="197" t="str">
        <f t="shared" si="1326"/>
        <v/>
      </c>
      <c r="AC4301" s="198" t="str">
        <f t="shared" si="1327"/>
        <v/>
      </c>
      <c r="AD4301" s="162"/>
      <c r="AE4301" s="199" t="str">
        <f t="shared" si="1328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5"/>
        <v>0</v>
      </c>
      <c r="AJ4301" s="200">
        <f t="shared" si="1336"/>
        <v>0</v>
      </c>
      <c r="AK4301" s="201" t="str">
        <f t="shared" si="1329"/>
        <v/>
      </c>
      <c r="AL4301" s="24"/>
      <c r="AM4301" s="24"/>
      <c r="AN4301" s="24"/>
      <c r="AO4301" s="24"/>
      <c r="AP4301" s="165" t="str">
        <f t="shared" si="1330"/>
        <v/>
      </c>
      <c r="AQ4301" s="203" t="str">
        <f t="shared" si="1331"/>
        <v/>
      </c>
      <c r="AR4301" s="206">
        <f t="shared" si="1332"/>
        <v>0</v>
      </c>
      <c r="AS4301" s="22" t="str">
        <f t="shared" si="1333"/>
        <v/>
      </c>
      <c r="AT4301" s="24" t="str">
        <f t="shared" si="1334"/>
        <v/>
      </c>
      <c r="AU4301" s="22" t="s">
        <v>3240</v>
      </c>
    </row>
    <row r="4302" spans="1:47">
      <c r="A4302" s="246" t="str">
        <f t="shared" si="1324"/>
        <v/>
      </c>
      <c r="B4302" s="23"/>
      <c r="C4302" s="23"/>
      <c r="D4302" s="202" t="str">
        <f t="shared" si="1325"/>
        <v/>
      </c>
      <c r="E4302" s="33" t="str">
        <f t="shared" si="1319"/>
        <v/>
      </c>
      <c r="F4302" s="23"/>
      <c r="G4302" s="23"/>
      <c r="H4302" s="29"/>
      <c r="I4302" s="204" t="str">
        <f t="shared" si="1322"/>
        <v/>
      </c>
      <c r="J4302" s="188"/>
      <c r="K4302" s="29"/>
      <c r="L4302" s="24"/>
      <c r="M4302" s="22"/>
      <c r="N4302" s="22"/>
      <c r="O4302" s="22"/>
      <c r="P4302" s="202" t="str">
        <f t="shared" si="1323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320"/>
        <v/>
      </c>
      <c r="Z4302" s="196" t="str">
        <f t="shared" si="1321"/>
        <v/>
      </c>
      <c r="AA4302" s="22"/>
      <c r="AB4302" s="197" t="str">
        <f t="shared" si="1326"/>
        <v/>
      </c>
      <c r="AC4302" s="198" t="str">
        <f t="shared" si="1327"/>
        <v/>
      </c>
      <c r="AD4302" s="162"/>
      <c r="AE4302" s="199" t="str">
        <f t="shared" si="1328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5"/>
        <v>0</v>
      </c>
      <c r="AJ4302" s="200">
        <f t="shared" si="1336"/>
        <v>0</v>
      </c>
      <c r="AK4302" s="201" t="str">
        <f t="shared" si="1329"/>
        <v/>
      </c>
      <c r="AL4302" s="24"/>
      <c r="AM4302" s="24"/>
      <c r="AN4302" s="24"/>
      <c r="AO4302" s="24"/>
      <c r="AP4302" s="165" t="str">
        <f t="shared" si="1330"/>
        <v/>
      </c>
      <c r="AQ4302" s="203" t="str">
        <f t="shared" si="1331"/>
        <v/>
      </c>
      <c r="AR4302" s="206">
        <f t="shared" si="1332"/>
        <v>0</v>
      </c>
      <c r="AS4302" s="22" t="str">
        <f t="shared" si="1333"/>
        <v/>
      </c>
      <c r="AT4302" s="24" t="str">
        <f t="shared" si="1334"/>
        <v/>
      </c>
      <c r="AU4302" s="22" t="s">
        <v>3240</v>
      </c>
    </row>
    <row r="4303" spans="1:47">
      <c r="A4303" s="246" t="str">
        <f t="shared" si="1324"/>
        <v/>
      </c>
      <c r="B4303" s="23"/>
      <c r="C4303" s="23"/>
      <c r="D4303" s="202" t="str">
        <f t="shared" si="1325"/>
        <v/>
      </c>
      <c r="E4303" s="33" t="str">
        <f t="shared" si="1319"/>
        <v/>
      </c>
      <c r="F4303" s="23"/>
      <c r="G4303" s="23"/>
      <c r="H4303" s="29"/>
      <c r="I4303" s="204" t="str">
        <f t="shared" si="1322"/>
        <v/>
      </c>
      <c r="J4303" s="188"/>
      <c r="K4303" s="29"/>
      <c r="L4303" s="24"/>
      <c r="M4303" s="22"/>
      <c r="N4303" s="22"/>
      <c r="O4303" s="22"/>
      <c r="P4303" s="202" t="str">
        <f t="shared" si="1323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320"/>
        <v/>
      </c>
      <c r="Z4303" s="196" t="str">
        <f t="shared" si="1321"/>
        <v/>
      </c>
      <c r="AA4303" s="22"/>
      <c r="AB4303" s="197" t="str">
        <f t="shared" si="1326"/>
        <v/>
      </c>
      <c r="AC4303" s="198" t="str">
        <f t="shared" si="1327"/>
        <v/>
      </c>
      <c r="AD4303" s="162"/>
      <c r="AE4303" s="199" t="str">
        <f t="shared" si="1328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5"/>
        <v>0</v>
      </c>
      <c r="AJ4303" s="200">
        <f t="shared" si="1336"/>
        <v>0</v>
      </c>
      <c r="AK4303" s="201" t="str">
        <f t="shared" si="1329"/>
        <v/>
      </c>
      <c r="AL4303" s="24"/>
      <c r="AM4303" s="24"/>
      <c r="AN4303" s="24"/>
      <c r="AO4303" s="24"/>
      <c r="AP4303" s="165" t="str">
        <f t="shared" si="1330"/>
        <v/>
      </c>
      <c r="AQ4303" s="203" t="str">
        <f t="shared" si="1331"/>
        <v/>
      </c>
      <c r="AR4303" s="206">
        <f t="shared" si="1332"/>
        <v>0</v>
      </c>
      <c r="AS4303" s="22" t="str">
        <f t="shared" si="1333"/>
        <v/>
      </c>
      <c r="AT4303" s="24" t="str">
        <f t="shared" si="1334"/>
        <v/>
      </c>
      <c r="AU4303" s="22" t="s">
        <v>3240</v>
      </c>
    </row>
    <row r="4304" spans="1:47">
      <c r="A4304" s="246" t="str">
        <f t="shared" si="1324"/>
        <v/>
      </c>
      <c r="B4304" s="23"/>
      <c r="C4304" s="23"/>
      <c r="D4304" s="202" t="str">
        <f t="shared" si="1325"/>
        <v/>
      </c>
      <c r="E4304" s="33" t="str">
        <f t="shared" si="1319"/>
        <v/>
      </c>
      <c r="F4304" s="23"/>
      <c r="G4304" s="23"/>
      <c r="H4304" s="29"/>
      <c r="I4304" s="204" t="str">
        <f t="shared" si="1322"/>
        <v/>
      </c>
      <c r="J4304" s="188"/>
      <c r="K4304" s="29"/>
      <c r="L4304" s="24"/>
      <c r="M4304" s="22"/>
      <c r="N4304" s="22"/>
      <c r="O4304" s="22"/>
      <c r="P4304" s="202" t="str">
        <f t="shared" si="1323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320"/>
        <v/>
      </c>
      <c r="Z4304" s="196" t="str">
        <f t="shared" si="1321"/>
        <v/>
      </c>
      <c r="AA4304" s="22"/>
      <c r="AB4304" s="197" t="str">
        <f t="shared" si="1326"/>
        <v/>
      </c>
      <c r="AC4304" s="198" t="str">
        <f t="shared" si="1327"/>
        <v/>
      </c>
      <c r="AD4304" s="162"/>
      <c r="AE4304" s="199" t="str">
        <f t="shared" si="1328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5"/>
        <v>0</v>
      </c>
      <c r="AJ4304" s="200">
        <f t="shared" si="1336"/>
        <v>0</v>
      </c>
      <c r="AK4304" s="201" t="str">
        <f t="shared" si="1329"/>
        <v/>
      </c>
      <c r="AL4304" s="24"/>
      <c r="AM4304" s="24"/>
      <c r="AN4304" s="24"/>
      <c r="AO4304" s="24"/>
      <c r="AP4304" s="165" t="str">
        <f t="shared" si="1330"/>
        <v/>
      </c>
      <c r="AQ4304" s="203" t="str">
        <f t="shared" si="1331"/>
        <v/>
      </c>
      <c r="AR4304" s="206">
        <f t="shared" si="1332"/>
        <v>0</v>
      </c>
      <c r="AS4304" s="22" t="str">
        <f t="shared" si="1333"/>
        <v/>
      </c>
      <c r="AT4304" s="24" t="str">
        <f t="shared" si="1334"/>
        <v/>
      </c>
      <c r="AU4304" s="22" t="s">
        <v>3240</v>
      </c>
    </row>
    <row r="4305" spans="1:47">
      <c r="A4305" s="246" t="str">
        <f t="shared" si="1324"/>
        <v/>
      </c>
      <c r="B4305" s="23"/>
      <c r="C4305" s="23"/>
      <c r="D4305" s="202" t="str">
        <f t="shared" si="1325"/>
        <v/>
      </c>
      <c r="E4305" s="33" t="str">
        <f t="shared" si="1319"/>
        <v/>
      </c>
      <c r="F4305" s="23"/>
      <c r="G4305" s="23"/>
      <c r="H4305" s="29"/>
      <c r="I4305" s="204" t="str">
        <f t="shared" si="1322"/>
        <v/>
      </c>
      <c r="J4305" s="188"/>
      <c r="K4305" s="29"/>
      <c r="L4305" s="24"/>
      <c r="M4305" s="22"/>
      <c r="N4305" s="22"/>
      <c r="O4305" s="22"/>
      <c r="P4305" s="202" t="str">
        <f t="shared" si="1323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320"/>
        <v/>
      </c>
      <c r="Z4305" s="196" t="str">
        <f t="shared" si="1321"/>
        <v/>
      </c>
      <c r="AA4305" s="22"/>
      <c r="AB4305" s="197" t="str">
        <f t="shared" si="1326"/>
        <v/>
      </c>
      <c r="AC4305" s="198" t="str">
        <f t="shared" si="1327"/>
        <v/>
      </c>
      <c r="AD4305" s="162"/>
      <c r="AE4305" s="199" t="str">
        <f t="shared" si="1328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5"/>
        <v>0</v>
      </c>
      <c r="AJ4305" s="200">
        <f t="shared" si="1336"/>
        <v>0</v>
      </c>
      <c r="AK4305" s="201" t="str">
        <f t="shared" si="1329"/>
        <v/>
      </c>
      <c r="AL4305" s="24"/>
      <c r="AM4305" s="24"/>
      <c r="AN4305" s="24"/>
      <c r="AO4305" s="24"/>
      <c r="AP4305" s="165" t="str">
        <f t="shared" si="1330"/>
        <v/>
      </c>
      <c r="AQ4305" s="203" t="str">
        <f t="shared" si="1331"/>
        <v/>
      </c>
      <c r="AR4305" s="206">
        <f t="shared" si="1332"/>
        <v>0</v>
      </c>
      <c r="AS4305" s="22" t="str">
        <f t="shared" si="1333"/>
        <v/>
      </c>
      <c r="AT4305" s="24" t="str">
        <f t="shared" si="1334"/>
        <v/>
      </c>
      <c r="AU4305" s="22" t="s">
        <v>3240</v>
      </c>
    </row>
    <row r="4306" spans="1:47">
      <c r="A4306" s="246" t="str">
        <f t="shared" si="1324"/>
        <v/>
      </c>
      <c r="B4306" s="23"/>
      <c r="C4306" s="23"/>
      <c r="D4306" s="202" t="str">
        <f t="shared" si="1325"/>
        <v/>
      </c>
      <c r="E4306" s="33" t="str">
        <f t="shared" si="1319"/>
        <v/>
      </c>
      <c r="F4306" s="23"/>
      <c r="G4306" s="23"/>
      <c r="H4306" s="29"/>
      <c r="I4306" s="204" t="str">
        <f t="shared" si="1322"/>
        <v/>
      </c>
      <c r="J4306" s="188"/>
      <c r="K4306" s="29"/>
      <c r="L4306" s="24"/>
      <c r="M4306" s="22"/>
      <c r="N4306" s="22"/>
      <c r="O4306" s="22"/>
      <c r="P4306" s="202" t="str">
        <f t="shared" si="1323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320"/>
        <v/>
      </c>
      <c r="Z4306" s="196" t="str">
        <f t="shared" si="1321"/>
        <v/>
      </c>
      <c r="AA4306" s="22"/>
      <c r="AB4306" s="197" t="str">
        <f t="shared" si="1326"/>
        <v/>
      </c>
      <c r="AC4306" s="198" t="str">
        <f t="shared" si="1327"/>
        <v/>
      </c>
      <c r="AD4306" s="162"/>
      <c r="AE4306" s="199" t="str">
        <f t="shared" si="1328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5"/>
        <v>0</v>
      </c>
      <c r="AJ4306" s="200">
        <f t="shared" si="1336"/>
        <v>0</v>
      </c>
      <c r="AK4306" s="201" t="str">
        <f t="shared" si="1329"/>
        <v/>
      </c>
      <c r="AL4306" s="24"/>
      <c r="AM4306" s="24"/>
      <c r="AN4306" s="24"/>
      <c r="AO4306" s="24"/>
      <c r="AP4306" s="165" t="str">
        <f t="shared" si="1330"/>
        <v/>
      </c>
      <c r="AQ4306" s="203" t="str">
        <f t="shared" si="1331"/>
        <v/>
      </c>
      <c r="AR4306" s="206">
        <f t="shared" si="1332"/>
        <v>0</v>
      </c>
      <c r="AS4306" s="22" t="str">
        <f t="shared" si="1333"/>
        <v/>
      </c>
      <c r="AT4306" s="24" t="str">
        <f t="shared" si="1334"/>
        <v/>
      </c>
      <c r="AU4306" s="22" t="s">
        <v>3240</v>
      </c>
    </row>
    <row r="4307" spans="1:47">
      <c r="A4307" s="246" t="str">
        <f t="shared" si="1324"/>
        <v/>
      </c>
      <c r="B4307" s="23"/>
      <c r="C4307" s="23"/>
      <c r="D4307" s="202" t="str">
        <f t="shared" si="1325"/>
        <v/>
      </c>
      <c r="E4307" s="33" t="str">
        <f t="shared" si="1319"/>
        <v/>
      </c>
      <c r="F4307" s="23"/>
      <c r="G4307" s="23"/>
      <c r="H4307" s="29"/>
      <c r="I4307" s="204" t="str">
        <f t="shared" si="1322"/>
        <v/>
      </c>
      <c r="J4307" s="188"/>
      <c r="K4307" s="29"/>
      <c r="L4307" s="24"/>
      <c r="M4307" s="22"/>
      <c r="N4307" s="22"/>
      <c r="O4307" s="22"/>
      <c r="P4307" s="202" t="str">
        <f t="shared" si="1323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320"/>
        <v/>
      </c>
      <c r="Z4307" s="196" t="str">
        <f t="shared" si="1321"/>
        <v/>
      </c>
      <c r="AA4307" s="22"/>
      <c r="AB4307" s="197" t="str">
        <f t="shared" si="1326"/>
        <v/>
      </c>
      <c r="AC4307" s="198" t="str">
        <f t="shared" si="1327"/>
        <v/>
      </c>
      <c r="AD4307" s="162"/>
      <c r="AE4307" s="199" t="str">
        <f t="shared" si="1328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5"/>
        <v>0</v>
      </c>
      <c r="AJ4307" s="200">
        <f t="shared" si="1336"/>
        <v>0</v>
      </c>
      <c r="AK4307" s="201" t="str">
        <f t="shared" si="1329"/>
        <v/>
      </c>
      <c r="AL4307" s="24"/>
      <c r="AM4307" s="24"/>
      <c r="AN4307" s="24"/>
      <c r="AO4307" s="24"/>
      <c r="AP4307" s="165" t="str">
        <f t="shared" si="1330"/>
        <v/>
      </c>
      <c r="AQ4307" s="203" t="str">
        <f t="shared" si="1331"/>
        <v/>
      </c>
      <c r="AR4307" s="206">
        <f t="shared" si="1332"/>
        <v>0</v>
      </c>
      <c r="AS4307" s="22" t="str">
        <f t="shared" si="1333"/>
        <v/>
      </c>
      <c r="AT4307" s="24" t="str">
        <f t="shared" si="1334"/>
        <v/>
      </c>
      <c r="AU4307" s="22" t="s">
        <v>3240</v>
      </c>
    </row>
    <row r="4308" spans="1:47">
      <c r="A4308" s="246" t="str">
        <f t="shared" si="1324"/>
        <v/>
      </c>
      <c r="B4308" s="23"/>
      <c r="C4308" s="23"/>
      <c r="D4308" s="202" t="str">
        <f t="shared" si="1325"/>
        <v/>
      </c>
      <c r="E4308" s="33" t="str">
        <f t="shared" si="1319"/>
        <v/>
      </c>
      <c r="F4308" s="23"/>
      <c r="G4308" s="23"/>
      <c r="H4308" s="29"/>
      <c r="I4308" s="204" t="str">
        <f t="shared" si="1322"/>
        <v/>
      </c>
      <c r="J4308" s="188"/>
      <c r="K4308" s="29"/>
      <c r="L4308" s="24"/>
      <c r="M4308" s="22"/>
      <c r="N4308" s="22"/>
      <c r="O4308" s="22"/>
      <c r="P4308" s="202" t="str">
        <f t="shared" si="1323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320"/>
        <v/>
      </c>
      <c r="Z4308" s="196" t="str">
        <f t="shared" si="1321"/>
        <v/>
      </c>
      <c r="AA4308" s="22"/>
      <c r="AB4308" s="197" t="str">
        <f t="shared" si="1326"/>
        <v/>
      </c>
      <c r="AC4308" s="198" t="str">
        <f t="shared" si="1327"/>
        <v/>
      </c>
      <c r="AD4308" s="162"/>
      <c r="AE4308" s="199" t="str">
        <f t="shared" si="1328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5"/>
        <v>0</v>
      </c>
      <c r="AJ4308" s="200">
        <f t="shared" si="1336"/>
        <v>0</v>
      </c>
      <c r="AK4308" s="201" t="str">
        <f t="shared" si="1329"/>
        <v/>
      </c>
      <c r="AL4308" s="24"/>
      <c r="AM4308" s="24"/>
      <c r="AN4308" s="24"/>
      <c r="AO4308" s="24"/>
      <c r="AP4308" s="165" t="str">
        <f t="shared" si="1330"/>
        <v/>
      </c>
      <c r="AQ4308" s="203" t="str">
        <f t="shared" si="1331"/>
        <v/>
      </c>
      <c r="AR4308" s="206">
        <f t="shared" si="1332"/>
        <v>0</v>
      </c>
      <c r="AS4308" s="22" t="str">
        <f t="shared" si="1333"/>
        <v/>
      </c>
      <c r="AT4308" s="24" t="str">
        <f t="shared" si="1334"/>
        <v/>
      </c>
      <c r="AU4308" s="22" t="s">
        <v>3240</v>
      </c>
    </row>
    <row r="4309" spans="1:47">
      <c r="A4309" s="246" t="str">
        <f t="shared" si="1324"/>
        <v/>
      </c>
      <c r="B4309" s="23"/>
      <c r="C4309" s="23"/>
      <c r="D4309" s="202" t="str">
        <f t="shared" si="1325"/>
        <v/>
      </c>
      <c r="E4309" s="33" t="str">
        <f t="shared" si="1319"/>
        <v/>
      </c>
      <c r="F4309" s="23"/>
      <c r="G4309" s="23"/>
      <c r="H4309" s="29"/>
      <c r="I4309" s="204" t="str">
        <f t="shared" si="1322"/>
        <v/>
      </c>
      <c r="J4309" s="188"/>
      <c r="K4309" s="29"/>
      <c r="L4309" s="24"/>
      <c r="M4309" s="22"/>
      <c r="N4309" s="22"/>
      <c r="O4309" s="22"/>
      <c r="P4309" s="202" t="str">
        <f t="shared" si="1323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320"/>
        <v/>
      </c>
      <c r="Z4309" s="196" t="str">
        <f t="shared" si="1321"/>
        <v/>
      </c>
      <c r="AA4309" s="22"/>
      <c r="AB4309" s="197" t="str">
        <f t="shared" si="1326"/>
        <v/>
      </c>
      <c r="AC4309" s="198" t="str">
        <f t="shared" si="1327"/>
        <v/>
      </c>
      <c r="AD4309" s="162"/>
      <c r="AE4309" s="199" t="str">
        <f t="shared" si="1328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5"/>
        <v>0</v>
      </c>
      <c r="AJ4309" s="200">
        <f t="shared" si="1336"/>
        <v>0</v>
      </c>
      <c r="AK4309" s="201" t="str">
        <f t="shared" si="1329"/>
        <v/>
      </c>
      <c r="AL4309" s="24"/>
      <c r="AM4309" s="24"/>
      <c r="AN4309" s="24"/>
      <c r="AO4309" s="24"/>
      <c r="AP4309" s="165" t="str">
        <f t="shared" si="1330"/>
        <v/>
      </c>
      <c r="AQ4309" s="203" t="str">
        <f t="shared" si="1331"/>
        <v/>
      </c>
      <c r="AR4309" s="206">
        <f t="shared" si="1332"/>
        <v>0</v>
      </c>
      <c r="AS4309" s="22" t="str">
        <f t="shared" si="1333"/>
        <v/>
      </c>
      <c r="AT4309" s="24" t="str">
        <f t="shared" si="1334"/>
        <v/>
      </c>
      <c r="AU4309" s="22" t="s">
        <v>3240</v>
      </c>
    </row>
    <row r="4310" spans="1:47">
      <c r="A4310" s="246" t="str">
        <f t="shared" si="1324"/>
        <v/>
      </c>
      <c r="B4310" s="23"/>
      <c r="C4310" s="23"/>
      <c r="D4310" s="202" t="str">
        <f t="shared" si="1325"/>
        <v/>
      </c>
      <c r="E4310" s="33" t="str">
        <f t="shared" ref="E4310:E4373" si="1337">IF(G4310="Cancel","Cancel",IF(G4310="TBA","TBA",IFERROR(IF(I4310="Q4","FY "&amp;RIGHT(F4310,2)-1&amp;"/"&amp;RIGHT(F4310,2),"FY "&amp;RIGHT(F4310,2)&amp;"/"&amp;RIGHT(F4310,2)+1),"")))</f>
        <v/>
      </c>
      <c r="F4310" s="23"/>
      <c r="G4310" s="23"/>
      <c r="H4310" s="29"/>
      <c r="I4310" s="204" t="str">
        <f t="shared" si="1322"/>
        <v/>
      </c>
      <c r="J4310" s="188"/>
      <c r="K4310" s="29"/>
      <c r="L4310" s="24"/>
      <c r="M4310" s="22"/>
      <c r="N4310" s="22"/>
      <c r="O4310" s="22"/>
      <c r="P4310" s="202" t="str">
        <f t="shared" si="1323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320"/>
        <v/>
      </c>
      <c r="Z4310" s="196" t="str">
        <f t="shared" si="1321"/>
        <v/>
      </c>
      <c r="AA4310" s="22"/>
      <c r="AB4310" s="197" t="str">
        <f t="shared" si="1326"/>
        <v/>
      </c>
      <c r="AC4310" s="198" t="str">
        <f t="shared" si="1327"/>
        <v/>
      </c>
      <c r="AD4310" s="162"/>
      <c r="AE4310" s="199" t="str">
        <f t="shared" si="1328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5"/>
        <v>0</v>
      </c>
      <c r="AJ4310" s="200">
        <f t="shared" si="1336"/>
        <v>0</v>
      </c>
      <c r="AK4310" s="201" t="str">
        <f t="shared" si="1329"/>
        <v/>
      </c>
      <c r="AL4310" s="24"/>
      <c r="AM4310" s="24"/>
      <c r="AN4310" s="24"/>
      <c r="AO4310" s="24"/>
      <c r="AP4310" s="165" t="str">
        <f t="shared" si="1330"/>
        <v/>
      </c>
      <c r="AQ4310" s="203" t="str">
        <f t="shared" si="1331"/>
        <v/>
      </c>
      <c r="AR4310" s="206">
        <f t="shared" si="1332"/>
        <v>0</v>
      </c>
      <c r="AS4310" s="22" t="str">
        <f t="shared" si="1333"/>
        <v/>
      </c>
      <c r="AT4310" s="24" t="str">
        <f t="shared" si="1334"/>
        <v/>
      </c>
      <c r="AU4310" s="22" t="s">
        <v>3240</v>
      </c>
    </row>
    <row r="4311" spans="1:47">
      <c r="A4311" s="246" t="str">
        <f t="shared" si="1324"/>
        <v/>
      </c>
      <c r="B4311" s="23"/>
      <c r="C4311" s="23"/>
      <c r="D4311" s="202" t="str">
        <f t="shared" si="1325"/>
        <v/>
      </c>
      <c r="E4311" s="33" t="str">
        <f t="shared" si="1337"/>
        <v/>
      </c>
      <c r="F4311" s="23"/>
      <c r="G4311" s="23"/>
      <c r="H4311" s="29"/>
      <c r="I4311" s="204" t="str">
        <f t="shared" si="1322"/>
        <v/>
      </c>
      <c r="J4311" s="188"/>
      <c r="K4311" s="29"/>
      <c r="L4311" s="24"/>
      <c r="M4311" s="22"/>
      <c r="N4311" s="22"/>
      <c r="O4311" s="22"/>
      <c r="P4311" s="202" t="str">
        <f t="shared" si="1323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320"/>
        <v/>
      </c>
      <c r="Z4311" s="196" t="str">
        <f t="shared" si="1321"/>
        <v/>
      </c>
      <c r="AA4311" s="22"/>
      <c r="AB4311" s="197" t="str">
        <f t="shared" si="1326"/>
        <v/>
      </c>
      <c r="AC4311" s="198" t="str">
        <f t="shared" si="1327"/>
        <v/>
      </c>
      <c r="AD4311" s="162"/>
      <c r="AE4311" s="199" t="str">
        <f t="shared" si="1328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5"/>
        <v>0</v>
      </c>
      <c r="AJ4311" s="200">
        <f t="shared" si="1336"/>
        <v>0</v>
      </c>
      <c r="AK4311" s="201" t="str">
        <f t="shared" si="1329"/>
        <v/>
      </c>
      <c r="AL4311" s="24"/>
      <c r="AM4311" s="24"/>
      <c r="AN4311" s="24"/>
      <c r="AO4311" s="24"/>
      <c r="AP4311" s="165" t="str">
        <f t="shared" si="1330"/>
        <v/>
      </c>
      <c r="AQ4311" s="203" t="str">
        <f t="shared" si="1331"/>
        <v/>
      </c>
      <c r="AR4311" s="206">
        <f t="shared" si="1332"/>
        <v>0</v>
      </c>
      <c r="AS4311" s="22" t="str">
        <f t="shared" si="1333"/>
        <v/>
      </c>
      <c r="AT4311" s="24" t="str">
        <f t="shared" si="1334"/>
        <v/>
      </c>
      <c r="AU4311" s="22" t="s">
        <v>3240</v>
      </c>
    </row>
    <row r="4312" spans="1:47">
      <c r="A4312" s="246" t="str">
        <f t="shared" si="1324"/>
        <v/>
      </c>
      <c r="B4312" s="23"/>
      <c r="C4312" s="23"/>
      <c r="D4312" s="202" t="str">
        <f t="shared" si="1325"/>
        <v/>
      </c>
      <c r="E4312" s="33" t="str">
        <f t="shared" si="1337"/>
        <v/>
      </c>
      <c r="F4312" s="23"/>
      <c r="G4312" s="23"/>
      <c r="H4312" s="29"/>
      <c r="I4312" s="204" t="str">
        <f t="shared" si="1322"/>
        <v/>
      </c>
      <c r="J4312" s="188"/>
      <c r="K4312" s="29"/>
      <c r="L4312" s="24"/>
      <c r="M4312" s="22"/>
      <c r="N4312" s="22"/>
      <c r="O4312" s="22"/>
      <c r="P4312" s="202" t="str">
        <f t="shared" si="1323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320"/>
        <v/>
      </c>
      <c r="Z4312" s="196" t="str">
        <f t="shared" si="1321"/>
        <v/>
      </c>
      <c r="AA4312" s="22"/>
      <c r="AB4312" s="197" t="str">
        <f t="shared" si="1326"/>
        <v/>
      </c>
      <c r="AC4312" s="198" t="str">
        <f t="shared" si="1327"/>
        <v/>
      </c>
      <c r="AD4312" s="162"/>
      <c r="AE4312" s="199" t="str">
        <f t="shared" si="1328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5"/>
        <v>0</v>
      </c>
      <c r="AJ4312" s="200">
        <f t="shared" si="1336"/>
        <v>0</v>
      </c>
      <c r="AK4312" s="201" t="str">
        <f t="shared" si="1329"/>
        <v/>
      </c>
      <c r="AL4312" s="24"/>
      <c r="AM4312" s="24"/>
      <c r="AN4312" s="24"/>
      <c r="AO4312" s="24"/>
      <c r="AP4312" s="165" t="str">
        <f t="shared" si="1330"/>
        <v/>
      </c>
      <c r="AQ4312" s="203" t="str">
        <f t="shared" si="1331"/>
        <v/>
      </c>
      <c r="AR4312" s="206">
        <f t="shared" si="1332"/>
        <v>0</v>
      </c>
      <c r="AS4312" s="22" t="str">
        <f t="shared" si="1333"/>
        <v/>
      </c>
      <c r="AT4312" s="24" t="str">
        <f t="shared" si="1334"/>
        <v/>
      </c>
      <c r="AU4312" s="22" t="s">
        <v>3240</v>
      </c>
    </row>
    <row r="4313" spans="1:47">
      <c r="A4313" s="246" t="str">
        <f t="shared" si="1324"/>
        <v/>
      </c>
      <c r="B4313" s="23"/>
      <c r="C4313" s="23"/>
      <c r="D4313" s="202" t="str">
        <f t="shared" si="1325"/>
        <v/>
      </c>
      <c r="E4313" s="33" t="str">
        <f t="shared" si="1337"/>
        <v/>
      </c>
      <c r="F4313" s="23"/>
      <c r="G4313" s="23"/>
      <c r="H4313" s="29"/>
      <c r="I4313" s="204" t="str">
        <f t="shared" si="1322"/>
        <v/>
      </c>
      <c r="J4313" s="188"/>
      <c r="K4313" s="29"/>
      <c r="L4313" s="24"/>
      <c r="M4313" s="22"/>
      <c r="N4313" s="22"/>
      <c r="O4313" s="22"/>
      <c r="P4313" s="202" t="str">
        <f t="shared" si="1323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ref="Y4313:Y4376" si="1338">IF(W4313="","",IF(W4313="RMB","1.13", "1"))</f>
        <v/>
      </c>
      <c r="Z4313" s="196" t="str">
        <f t="shared" ref="Z4313:Z4376" si="1339">IF(X4313="","",X4313*MAX(O4313,N4313))</f>
        <v/>
      </c>
      <c r="AA4313" s="22"/>
      <c r="AB4313" s="197" t="str">
        <f t="shared" si="1326"/>
        <v/>
      </c>
      <c r="AC4313" s="198" t="str">
        <f t="shared" si="1327"/>
        <v/>
      </c>
      <c r="AD4313" s="162"/>
      <c r="AE4313" s="199" t="str">
        <f t="shared" si="1328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5"/>
        <v>0</v>
      </c>
      <c r="AJ4313" s="200">
        <f t="shared" si="1336"/>
        <v>0</v>
      </c>
      <c r="AK4313" s="201" t="str">
        <f t="shared" si="1329"/>
        <v/>
      </c>
      <c r="AL4313" s="24"/>
      <c r="AM4313" s="24"/>
      <c r="AN4313" s="24"/>
      <c r="AO4313" s="24"/>
      <c r="AP4313" s="165" t="str">
        <f t="shared" si="1330"/>
        <v/>
      </c>
      <c r="AQ4313" s="203" t="str">
        <f t="shared" si="1331"/>
        <v/>
      </c>
      <c r="AR4313" s="206">
        <f t="shared" si="1332"/>
        <v>0</v>
      </c>
      <c r="AS4313" s="22" t="str">
        <f t="shared" si="1333"/>
        <v/>
      </c>
      <c r="AT4313" s="24" t="str">
        <f t="shared" si="1334"/>
        <v/>
      </c>
      <c r="AU4313" s="22" t="s">
        <v>3240</v>
      </c>
    </row>
    <row r="4314" spans="1:47">
      <c r="A4314" s="246" t="str">
        <f t="shared" si="1324"/>
        <v/>
      </c>
      <c r="B4314" s="23"/>
      <c r="C4314" s="23"/>
      <c r="D4314" s="202" t="str">
        <f t="shared" si="1325"/>
        <v/>
      </c>
      <c r="E4314" s="33" t="str">
        <f t="shared" si="1337"/>
        <v/>
      </c>
      <c r="F4314" s="23"/>
      <c r="G4314" s="23"/>
      <c r="H4314" s="29"/>
      <c r="I4314" s="204" t="str">
        <f t="shared" si="1322"/>
        <v/>
      </c>
      <c r="J4314" s="188"/>
      <c r="K4314" s="29"/>
      <c r="L4314" s="24"/>
      <c r="M4314" s="22"/>
      <c r="N4314" s="22"/>
      <c r="O4314" s="22"/>
      <c r="P4314" s="202" t="str">
        <f t="shared" si="1323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338"/>
        <v/>
      </c>
      <c r="Z4314" s="196" t="str">
        <f t="shared" si="1339"/>
        <v/>
      </c>
      <c r="AA4314" s="22"/>
      <c r="AB4314" s="197" t="str">
        <f t="shared" si="1326"/>
        <v/>
      </c>
      <c r="AC4314" s="198" t="str">
        <f t="shared" si="1327"/>
        <v/>
      </c>
      <c r="AD4314" s="162"/>
      <c r="AE4314" s="199" t="str">
        <f t="shared" si="1328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5"/>
        <v>0</v>
      </c>
      <c r="AJ4314" s="200">
        <f t="shared" si="1336"/>
        <v>0</v>
      </c>
      <c r="AK4314" s="201" t="str">
        <f t="shared" si="1329"/>
        <v/>
      </c>
      <c r="AL4314" s="24"/>
      <c r="AM4314" s="24"/>
      <c r="AN4314" s="24"/>
      <c r="AO4314" s="24"/>
      <c r="AP4314" s="165" t="str">
        <f t="shared" si="1330"/>
        <v/>
      </c>
      <c r="AQ4314" s="203" t="str">
        <f t="shared" si="1331"/>
        <v/>
      </c>
      <c r="AR4314" s="206">
        <f t="shared" si="1332"/>
        <v>0</v>
      </c>
      <c r="AS4314" s="22" t="str">
        <f t="shared" si="1333"/>
        <v/>
      </c>
      <c r="AT4314" s="24" t="str">
        <f t="shared" si="1334"/>
        <v/>
      </c>
      <c r="AU4314" s="22" t="s">
        <v>3240</v>
      </c>
    </row>
    <row r="4315" spans="1:47">
      <c r="A4315" s="246" t="str">
        <f t="shared" si="1324"/>
        <v/>
      </c>
      <c r="B4315" s="23"/>
      <c r="C4315" s="23"/>
      <c r="D4315" s="202" t="str">
        <f t="shared" si="1325"/>
        <v/>
      </c>
      <c r="E4315" s="33" t="str">
        <f t="shared" si="1337"/>
        <v/>
      </c>
      <c r="F4315" s="23"/>
      <c r="G4315" s="23"/>
      <c r="H4315" s="29"/>
      <c r="I4315" s="204" t="str">
        <f t="shared" si="1322"/>
        <v/>
      </c>
      <c r="J4315" s="188"/>
      <c r="K4315" s="29"/>
      <c r="L4315" s="24"/>
      <c r="M4315" s="22"/>
      <c r="N4315" s="22"/>
      <c r="O4315" s="22"/>
      <c r="P4315" s="202" t="str">
        <f t="shared" si="1323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si="1338"/>
        <v/>
      </c>
      <c r="Z4315" s="196" t="str">
        <f t="shared" si="1339"/>
        <v/>
      </c>
      <c r="AA4315" s="22"/>
      <c r="AB4315" s="197" t="str">
        <f t="shared" si="1326"/>
        <v/>
      </c>
      <c r="AC4315" s="198" t="str">
        <f t="shared" si="1327"/>
        <v/>
      </c>
      <c r="AD4315" s="162"/>
      <c r="AE4315" s="199" t="str">
        <f t="shared" si="1328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5"/>
        <v>0</v>
      </c>
      <c r="AJ4315" s="200">
        <f t="shared" si="1336"/>
        <v>0</v>
      </c>
      <c r="AK4315" s="201" t="str">
        <f t="shared" si="1329"/>
        <v/>
      </c>
      <c r="AL4315" s="24"/>
      <c r="AM4315" s="24"/>
      <c r="AN4315" s="24"/>
      <c r="AO4315" s="24"/>
      <c r="AP4315" s="165" t="str">
        <f t="shared" si="1330"/>
        <v/>
      </c>
      <c r="AQ4315" s="203" t="str">
        <f t="shared" si="1331"/>
        <v/>
      </c>
      <c r="AR4315" s="206">
        <f t="shared" si="1332"/>
        <v>0</v>
      </c>
      <c r="AS4315" s="22" t="str">
        <f t="shared" si="1333"/>
        <v/>
      </c>
      <c r="AT4315" s="24" t="str">
        <f t="shared" si="1334"/>
        <v/>
      </c>
      <c r="AU4315" s="22" t="s">
        <v>3240</v>
      </c>
    </row>
    <row r="4316" spans="1:47">
      <c r="A4316" s="246" t="str">
        <f t="shared" si="1324"/>
        <v/>
      </c>
      <c r="B4316" s="23"/>
      <c r="C4316" s="23"/>
      <c r="D4316" s="202" t="str">
        <f t="shared" si="1325"/>
        <v/>
      </c>
      <c r="E4316" s="33" t="str">
        <f t="shared" si="1337"/>
        <v/>
      </c>
      <c r="F4316" s="23"/>
      <c r="G4316" s="23"/>
      <c r="H4316" s="29"/>
      <c r="I4316" s="204" t="str">
        <f t="shared" si="1322"/>
        <v/>
      </c>
      <c r="J4316" s="188"/>
      <c r="K4316" s="29"/>
      <c r="L4316" s="24"/>
      <c r="M4316" s="22"/>
      <c r="N4316" s="22"/>
      <c r="O4316" s="22"/>
      <c r="P4316" s="202" t="str">
        <f t="shared" si="1323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338"/>
        <v/>
      </c>
      <c r="Z4316" s="196" t="str">
        <f t="shared" si="1339"/>
        <v/>
      </c>
      <c r="AA4316" s="22"/>
      <c r="AB4316" s="197" t="str">
        <f t="shared" si="1326"/>
        <v/>
      </c>
      <c r="AC4316" s="198" t="str">
        <f t="shared" si="1327"/>
        <v/>
      </c>
      <c r="AD4316" s="162"/>
      <c r="AE4316" s="199" t="str">
        <f t="shared" si="1328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5"/>
        <v>0</v>
      </c>
      <c r="AJ4316" s="200">
        <f t="shared" si="1336"/>
        <v>0</v>
      </c>
      <c r="AK4316" s="201" t="str">
        <f t="shared" si="1329"/>
        <v/>
      </c>
      <c r="AL4316" s="24"/>
      <c r="AM4316" s="24"/>
      <c r="AN4316" s="24"/>
      <c r="AO4316" s="24"/>
      <c r="AP4316" s="165" t="str">
        <f t="shared" si="1330"/>
        <v/>
      </c>
      <c r="AQ4316" s="203" t="str">
        <f t="shared" si="1331"/>
        <v/>
      </c>
      <c r="AR4316" s="206">
        <f t="shared" si="1332"/>
        <v>0</v>
      </c>
      <c r="AS4316" s="22" t="str">
        <f t="shared" si="1333"/>
        <v/>
      </c>
      <c r="AT4316" s="24" t="str">
        <f t="shared" si="1334"/>
        <v/>
      </c>
      <c r="AU4316" s="22" t="s">
        <v>3240</v>
      </c>
    </row>
    <row r="4317" spans="1:47">
      <c r="A4317" s="246" t="str">
        <f t="shared" si="1324"/>
        <v/>
      </c>
      <c r="B4317" s="23"/>
      <c r="C4317" s="23"/>
      <c r="D4317" s="202" t="str">
        <f t="shared" si="1325"/>
        <v/>
      </c>
      <c r="E4317" s="33" t="str">
        <f t="shared" si="1337"/>
        <v/>
      </c>
      <c r="F4317" s="23"/>
      <c r="G4317" s="23"/>
      <c r="H4317" s="29"/>
      <c r="I4317" s="204" t="str">
        <f t="shared" si="1322"/>
        <v/>
      </c>
      <c r="J4317" s="188"/>
      <c r="K4317" s="29"/>
      <c r="L4317" s="24"/>
      <c r="M4317" s="22"/>
      <c r="N4317" s="22"/>
      <c r="O4317" s="22"/>
      <c r="P4317" s="202" t="str">
        <f t="shared" si="1323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338"/>
        <v/>
      </c>
      <c r="Z4317" s="196" t="str">
        <f t="shared" si="1339"/>
        <v/>
      </c>
      <c r="AA4317" s="22"/>
      <c r="AB4317" s="197" t="str">
        <f t="shared" si="1326"/>
        <v/>
      </c>
      <c r="AC4317" s="198" t="str">
        <f t="shared" si="1327"/>
        <v/>
      </c>
      <c r="AD4317" s="162"/>
      <c r="AE4317" s="199" t="str">
        <f t="shared" si="1328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5"/>
        <v>0</v>
      </c>
      <c r="AJ4317" s="200">
        <f t="shared" si="1336"/>
        <v>0</v>
      </c>
      <c r="AK4317" s="201" t="str">
        <f t="shared" si="1329"/>
        <v/>
      </c>
      <c r="AL4317" s="24"/>
      <c r="AM4317" s="24"/>
      <c r="AN4317" s="24"/>
      <c r="AO4317" s="24"/>
      <c r="AP4317" s="165" t="str">
        <f t="shared" si="1330"/>
        <v/>
      </c>
      <c r="AQ4317" s="203" t="str">
        <f t="shared" si="1331"/>
        <v/>
      </c>
      <c r="AR4317" s="206">
        <f t="shared" si="1332"/>
        <v>0</v>
      </c>
      <c r="AS4317" s="22" t="str">
        <f t="shared" si="1333"/>
        <v/>
      </c>
      <c r="AT4317" s="24" t="str">
        <f t="shared" si="1334"/>
        <v/>
      </c>
      <c r="AU4317" s="22" t="s">
        <v>3240</v>
      </c>
    </row>
    <row r="4318" spans="1:47">
      <c r="A4318" s="246" t="str">
        <f t="shared" si="1324"/>
        <v/>
      </c>
      <c r="B4318" s="23"/>
      <c r="C4318" s="23"/>
      <c r="D4318" s="202" t="str">
        <f t="shared" si="1325"/>
        <v/>
      </c>
      <c r="E4318" s="33" t="str">
        <f t="shared" si="1337"/>
        <v/>
      </c>
      <c r="F4318" s="23"/>
      <c r="G4318" s="23"/>
      <c r="H4318" s="29"/>
      <c r="I4318" s="204" t="str">
        <f t="shared" ref="I4318:I4381" si="1340">IFERROR(IF(F4318="","",IF(F4318="TBA","TBA",IF(F4318="Cancel","Cancel",IF(AND(G4318&gt;=10,G4318&lt;=12),"Q3",IF(AND(G4318&gt;=1,G4318&lt;=3),"Q4",IF(AND(G4318&gt;=7,G4318&lt;=9),"Q2",IF(AND(G4318&gt;=4,G4318&lt;=6),"Q1"))))))),"")</f>
        <v/>
      </c>
      <c r="J4318" s="188"/>
      <c r="K4318" s="29"/>
      <c r="L4318" s="24"/>
      <c r="M4318" s="22"/>
      <c r="N4318" s="22"/>
      <c r="O4318" s="22"/>
      <c r="P4318" s="202" t="str">
        <f t="shared" si="1323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338"/>
        <v/>
      </c>
      <c r="Z4318" s="196" t="str">
        <f t="shared" si="1339"/>
        <v/>
      </c>
      <c r="AA4318" s="22"/>
      <c r="AB4318" s="197" t="str">
        <f t="shared" si="1326"/>
        <v/>
      </c>
      <c r="AC4318" s="198" t="str">
        <f t="shared" si="1327"/>
        <v/>
      </c>
      <c r="AD4318" s="162"/>
      <c r="AE4318" s="199" t="str">
        <f t="shared" si="1328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5"/>
        <v>0</v>
      </c>
      <c r="AJ4318" s="200">
        <f t="shared" si="1336"/>
        <v>0</v>
      </c>
      <c r="AK4318" s="201" t="str">
        <f t="shared" si="1329"/>
        <v/>
      </c>
      <c r="AL4318" s="24"/>
      <c r="AM4318" s="24"/>
      <c r="AN4318" s="24"/>
      <c r="AO4318" s="24"/>
      <c r="AP4318" s="165" t="str">
        <f t="shared" si="1330"/>
        <v/>
      </c>
      <c r="AQ4318" s="203" t="str">
        <f t="shared" si="1331"/>
        <v/>
      </c>
      <c r="AR4318" s="206">
        <f t="shared" si="1332"/>
        <v>0</v>
      </c>
      <c r="AS4318" s="22" t="str">
        <f t="shared" si="1333"/>
        <v/>
      </c>
      <c r="AT4318" s="24" t="str">
        <f t="shared" si="1334"/>
        <v/>
      </c>
      <c r="AU4318" s="22" t="s">
        <v>3240</v>
      </c>
    </row>
    <row r="4319" spans="1:47">
      <c r="A4319" s="246" t="str">
        <f t="shared" si="1324"/>
        <v/>
      </c>
      <c r="B4319" s="23"/>
      <c r="C4319" s="23"/>
      <c r="D4319" s="202" t="str">
        <f t="shared" si="1325"/>
        <v/>
      </c>
      <c r="E4319" s="33" t="str">
        <f t="shared" si="1337"/>
        <v/>
      </c>
      <c r="F4319" s="23"/>
      <c r="G4319" s="23"/>
      <c r="H4319" s="29"/>
      <c r="I4319" s="204" t="str">
        <f t="shared" si="1340"/>
        <v/>
      </c>
      <c r="J4319" s="188"/>
      <c r="K4319" s="29"/>
      <c r="L4319" s="24"/>
      <c r="M4319" s="22"/>
      <c r="N4319" s="22"/>
      <c r="O4319" s="22"/>
      <c r="P4319" s="202" t="str">
        <f t="shared" ref="P4319:P4382" si="1341">IF(M4319="","",IF(AND(N4319&gt;0,L4319&lt;&gt;""),"MAIN UNIT",IF(AND(O4319&gt;0,L4319&lt;&gt;""),"SERVICE/ PARTS","C66 SERVICE/OTHERS")))</f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338"/>
        <v/>
      </c>
      <c r="Z4319" s="196" t="str">
        <f t="shared" si="1339"/>
        <v/>
      </c>
      <c r="AA4319" s="22"/>
      <c r="AB4319" s="197" t="str">
        <f t="shared" si="1326"/>
        <v/>
      </c>
      <c r="AC4319" s="198" t="str">
        <f t="shared" si="1327"/>
        <v/>
      </c>
      <c r="AD4319" s="162"/>
      <c r="AE4319" s="199" t="str">
        <f t="shared" si="1328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5"/>
        <v>0</v>
      </c>
      <c r="AJ4319" s="200">
        <f t="shared" si="1336"/>
        <v>0</v>
      </c>
      <c r="AK4319" s="201" t="str">
        <f t="shared" si="1329"/>
        <v/>
      </c>
      <c r="AL4319" s="24"/>
      <c r="AM4319" s="24"/>
      <c r="AN4319" s="24"/>
      <c r="AO4319" s="24"/>
      <c r="AP4319" s="165" t="str">
        <f t="shared" si="1330"/>
        <v/>
      </c>
      <c r="AQ4319" s="203" t="str">
        <f t="shared" si="1331"/>
        <v/>
      </c>
      <c r="AR4319" s="206">
        <f t="shared" si="1332"/>
        <v>0</v>
      </c>
      <c r="AS4319" s="22" t="str">
        <f t="shared" si="1333"/>
        <v/>
      </c>
      <c r="AT4319" s="24" t="str">
        <f t="shared" si="1334"/>
        <v/>
      </c>
      <c r="AU4319" s="22" t="s">
        <v>3240</v>
      </c>
    </row>
    <row r="4320" spans="1:47">
      <c r="A4320" s="246" t="str">
        <f t="shared" ref="A4320:A4383" si="1342">IF(C4320="cancel","cancel",IFERROR(IF(D4320="Q4","FY "&amp;RIGHT(B4320,2)-1&amp;"/"&amp;RIGHT(B4320,2),"FY "&amp;RIGHT(B4320,2)&amp;"/"&amp;RIGHT(B4320,2)+1),""))</f>
        <v/>
      </c>
      <c r="B4320" s="23"/>
      <c r="C4320" s="23"/>
      <c r="D4320" s="202" t="str">
        <f t="shared" ref="D4320:D4383" si="1343">IF(B4320="","",IF(AND(C4320&gt;=10,C4320&lt;=12),"Q3",IF(AND(C4320&gt;=1,C4320&lt;=3),"Q4",IF(AND(C4320&gt;=7,C4320&lt;=9),"Q2",IF(AND(C4320&gt;=4,C4320&lt;=6),"Q1")))))</f>
        <v/>
      </c>
      <c r="E4320" s="33" t="str">
        <f t="shared" si="1337"/>
        <v/>
      </c>
      <c r="F4320" s="23"/>
      <c r="G4320" s="23"/>
      <c r="H4320" s="29"/>
      <c r="I4320" s="204" t="str">
        <f t="shared" si="1340"/>
        <v/>
      </c>
      <c r="J4320" s="188"/>
      <c r="K4320" s="29"/>
      <c r="L4320" s="24"/>
      <c r="M4320" s="22"/>
      <c r="N4320" s="22"/>
      <c r="O4320" s="22"/>
      <c r="P4320" s="202" t="str">
        <f t="shared" si="1341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338"/>
        <v/>
      </c>
      <c r="Z4320" s="196" t="str">
        <f t="shared" si="1339"/>
        <v/>
      </c>
      <c r="AA4320" s="22"/>
      <c r="AB4320" s="197" t="str">
        <f t="shared" ref="AB4320:AB4383" si="1344">IF(AND(R4320&lt;&gt;"C66",R4320&lt;&gt;""),Z4320/Y4320*AA4320,"")</f>
        <v/>
      </c>
      <c r="AC4320" s="198" t="str">
        <f t="shared" ref="AC4320:AC4383" si="1345">IF(R4320&lt;&gt;"",AB4320*AD4320,"")</f>
        <v/>
      </c>
      <c r="AD4320" s="162"/>
      <c r="AE4320" s="199" t="str">
        <f t="shared" ref="AE4320:AE4383" si="1346">IF(Q4320="","",IF(Q4320="Yes",1,0))</f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5"/>
        <v>0</v>
      </c>
      <c r="AJ4320" s="200">
        <f t="shared" si="1336"/>
        <v>0</v>
      </c>
      <c r="AK4320" s="201" t="str">
        <f t="shared" ref="AK4320:AK4383" si="1347">IF(AJ4320&gt;0,AJ4320/AI4320,"")</f>
        <v/>
      </c>
      <c r="AL4320" s="24"/>
      <c r="AM4320" s="24"/>
      <c r="AN4320" s="24"/>
      <c r="AO4320" s="24"/>
      <c r="AP4320" s="165" t="str">
        <f t="shared" ref="AP4320:AP4383" si="1348">IF(F4320="","",F4320&amp;G4320)</f>
        <v/>
      </c>
      <c r="AQ4320" s="203" t="str">
        <f t="shared" ref="AQ4320:AQ4383" si="1349">IF(W4320="","",F4320&amp;G4320&amp;W4320)</f>
        <v/>
      </c>
      <c r="AR4320" s="206">
        <f t="shared" ref="AR4320:AR4383" si="1350">IFERROR(IF(AND(M4320="YAMAHA", R4320="C28"), "YAMAHA_Non_Mounter", IF(AND(M4320="YAMAHA", R4320="C49"), "YAMAHA_Mounter", M4320)),"")</f>
        <v>0</v>
      </c>
      <c r="AS4320" s="22" t="str">
        <f t="shared" ref="AS4320:AS4383" si="1351">IFERROR(IF(OR(G4320="TBA", G4320=""), "", DATEDIF(DATE(B4320, C4320, 1), DATE(F4320, G4320, 1), "M")),"")</f>
        <v/>
      </c>
      <c r="AT4320" s="24" t="str">
        <f t="shared" ref="AT4320:AT4383" si="1352">IF(ISNUMBER(AS4320), IF(AS4320&gt;=0, IF(AS4320&lt;=3, "0-3 months", IF(AS4320&lt;=6, "4-6 months", "&gt; 6 months"))), "")</f>
        <v/>
      </c>
      <c r="AU4320" s="22" t="s">
        <v>3240</v>
      </c>
    </row>
    <row r="4321" spans="1:47">
      <c r="A4321" s="246" t="str">
        <f t="shared" si="1342"/>
        <v/>
      </c>
      <c r="B4321" s="23"/>
      <c r="C4321" s="23"/>
      <c r="D4321" s="202" t="str">
        <f t="shared" si="1343"/>
        <v/>
      </c>
      <c r="E4321" s="33" t="str">
        <f t="shared" si="1337"/>
        <v/>
      </c>
      <c r="F4321" s="23"/>
      <c r="G4321" s="23"/>
      <c r="H4321" s="29"/>
      <c r="I4321" s="204" t="str">
        <f t="shared" si="1340"/>
        <v/>
      </c>
      <c r="J4321" s="188"/>
      <c r="K4321" s="29"/>
      <c r="L4321" s="24"/>
      <c r="M4321" s="22"/>
      <c r="N4321" s="22"/>
      <c r="O4321" s="22"/>
      <c r="P4321" s="202" t="str">
        <f t="shared" si="1341"/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338"/>
        <v/>
      </c>
      <c r="Z4321" s="196" t="str">
        <f t="shared" si="1339"/>
        <v/>
      </c>
      <c r="AA4321" s="22"/>
      <c r="AB4321" s="197" t="str">
        <f t="shared" si="1344"/>
        <v/>
      </c>
      <c r="AC4321" s="198" t="str">
        <f t="shared" si="1345"/>
        <v/>
      </c>
      <c r="AD4321" s="162"/>
      <c r="AE4321" s="199" t="str">
        <f t="shared" si="1346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5"/>
        <v>0</v>
      </c>
      <c r="AJ4321" s="200">
        <f t="shared" si="1336"/>
        <v>0</v>
      </c>
      <c r="AK4321" s="201" t="str">
        <f t="shared" si="1347"/>
        <v/>
      </c>
      <c r="AL4321" s="24"/>
      <c r="AM4321" s="24"/>
      <c r="AN4321" s="24"/>
      <c r="AO4321" s="24"/>
      <c r="AP4321" s="165" t="str">
        <f t="shared" si="1348"/>
        <v/>
      </c>
      <c r="AQ4321" s="203" t="str">
        <f t="shared" si="1349"/>
        <v/>
      </c>
      <c r="AR4321" s="206">
        <f t="shared" si="1350"/>
        <v>0</v>
      </c>
      <c r="AS4321" s="22" t="str">
        <f t="shared" si="1351"/>
        <v/>
      </c>
      <c r="AT4321" s="24" t="str">
        <f t="shared" si="1352"/>
        <v/>
      </c>
      <c r="AU4321" s="22" t="s">
        <v>3240</v>
      </c>
    </row>
    <row r="4322" spans="1:47">
      <c r="A4322" s="246" t="str">
        <f t="shared" si="1342"/>
        <v/>
      </c>
      <c r="B4322" s="23"/>
      <c r="C4322" s="23"/>
      <c r="D4322" s="202" t="str">
        <f t="shared" si="1343"/>
        <v/>
      </c>
      <c r="E4322" s="33" t="str">
        <f t="shared" si="1337"/>
        <v/>
      </c>
      <c r="F4322" s="23"/>
      <c r="G4322" s="23"/>
      <c r="H4322" s="29"/>
      <c r="I4322" s="204" t="str">
        <f t="shared" si="1340"/>
        <v/>
      </c>
      <c r="J4322" s="188"/>
      <c r="K4322" s="29"/>
      <c r="L4322" s="24"/>
      <c r="M4322" s="22"/>
      <c r="N4322" s="22"/>
      <c r="O4322" s="22"/>
      <c r="P4322" s="202" t="str">
        <f t="shared" si="1341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338"/>
        <v/>
      </c>
      <c r="Z4322" s="196" t="str">
        <f t="shared" si="1339"/>
        <v/>
      </c>
      <c r="AA4322" s="22"/>
      <c r="AB4322" s="197" t="str">
        <f t="shared" si="1344"/>
        <v/>
      </c>
      <c r="AC4322" s="198" t="str">
        <f t="shared" si="1345"/>
        <v/>
      </c>
      <c r="AD4322" s="162"/>
      <c r="AE4322" s="199" t="str">
        <f t="shared" si="1346"/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si="1335"/>
        <v>0</v>
      </c>
      <c r="AJ4322" s="200">
        <f t="shared" si="1336"/>
        <v>0</v>
      </c>
      <c r="AK4322" s="201" t="str">
        <f t="shared" si="1347"/>
        <v/>
      </c>
      <c r="AL4322" s="24"/>
      <c r="AM4322" s="24"/>
      <c r="AN4322" s="24"/>
      <c r="AO4322" s="24"/>
      <c r="AP4322" s="165" t="str">
        <f t="shared" si="1348"/>
        <v/>
      </c>
      <c r="AQ4322" s="203" t="str">
        <f t="shared" si="1349"/>
        <v/>
      </c>
      <c r="AR4322" s="206">
        <f t="shared" si="1350"/>
        <v>0</v>
      </c>
      <c r="AS4322" s="22" t="str">
        <f t="shared" si="1351"/>
        <v/>
      </c>
      <c r="AT4322" s="24" t="str">
        <f t="shared" si="1352"/>
        <v/>
      </c>
      <c r="AU4322" s="22" t="s">
        <v>3240</v>
      </c>
    </row>
    <row r="4323" spans="1:47">
      <c r="A4323" s="246" t="str">
        <f t="shared" si="1342"/>
        <v/>
      </c>
      <c r="B4323" s="23"/>
      <c r="C4323" s="23"/>
      <c r="D4323" s="202" t="str">
        <f t="shared" si="1343"/>
        <v/>
      </c>
      <c r="E4323" s="33" t="str">
        <f t="shared" si="1337"/>
        <v/>
      </c>
      <c r="F4323" s="23"/>
      <c r="G4323" s="23"/>
      <c r="H4323" s="29"/>
      <c r="I4323" s="204" t="str">
        <f t="shared" si="1340"/>
        <v/>
      </c>
      <c r="J4323" s="188"/>
      <c r="K4323" s="29"/>
      <c r="L4323" s="24"/>
      <c r="M4323" s="22"/>
      <c r="N4323" s="22"/>
      <c r="O4323" s="22"/>
      <c r="P4323" s="202" t="str">
        <f t="shared" si="1341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338"/>
        <v/>
      </c>
      <c r="Z4323" s="196" t="str">
        <f t="shared" si="1339"/>
        <v/>
      </c>
      <c r="AA4323" s="22"/>
      <c r="AB4323" s="197" t="str">
        <f t="shared" si="1344"/>
        <v/>
      </c>
      <c r="AC4323" s="198" t="str">
        <f t="shared" si="1345"/>
        <v/>
      </c>
      <c r="AD4323" s="162"/>
      <c r="AE4323" s="199" t="str">
        <f t="shared" si="1346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35"/>
        <v>0</v>
      </c>
      <c r="AJ4323" s="200">
        <f t="shared" si="1336"/>
        <v>0</v>
      </c>
      <c r="AK4323" s="201" t="str">
        <f t="shared" si="1347"/>
        <v/>
      </c>
      <c r="AL4323" s="24"/>
      <c r="AM4323" s="24"/>
      <c r="AN4323" s="24"/>
      <c r="AO4323" s="24"/>
      <c r="AP4323" s="165" t="str">
        <f t="shared" si="1348"/>
        <v/>
      </c>
      <c r="AQ4323" s="203" t="str">
        <f t="shared" si="1349"/>
        <v/>
      </c>
      <c r="AR4323" s="206">
        <f t="shared" si="1350"/>
        <v>0</v>
      </c>
      <c r="AS4323" s="22" t="str">
        <f t="shared" si="1351"/>
        <v/>
      </c>
      <c r="AT4323" s="24" t="str">
        <f t="shared" si="1352"/>
        <v/>
      </c>
      <c r="AU4323" s="22" t="s">
        <v>3240</v>
      </c>
    </row>
    <row r="4324" spans="1:47">
      <c r="A4324" s="246" t="str">
        <f t="shared" si="1342"/>
        <v/>
      </c>
      <c r="B4324" s="23"/>
      <c r="C4324" s="23"/>
      <c r="D4324" s="202" t="str">
        <f t="shared" si="1343"/>
        <v/>
      </c>
      <c r="E4324" s="33" t="str">
        <f t="shared" si="1337"/>
        <v/>
      </c>
      <c r="F4324" s="23"/>
      <c r="G4324" s="23"/>
      <c r="H4324" s="29"/>
      <c r="I4324" s="204" t="str">
        <f t="shared" si="1340"/>
        <v/>
      </c>
      <c r="J4324" s="188"/>
      <c r="K4324" s="29"/>
      <c r="L4324" s="24"/>
      <c r="M4324" s="22"/>
      <c r="N4324" s="22"/>
      <c r="O4324" s="22"/>
      <c r="P4324" s="202" t="str">
        <f t="shared" si="1341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338"/>
        <v/>
      </c>
      <c r="Z4324" s="196" t="str">
        <f t="shared" si="1339"/>
        <v/>
      </c>
      <c r="AA4324" s="22"/>
      <c r="AB4324" s="197" t="str">
        <f t="shared" si="1344"/>
        <v/>
      </c>
      <c r="AC4324" s="198" t="str">
        <f t="shared" si="1345"/>
        <v/>
      </c>
      <c r="AD4324" s="162"/>
      <c r="AE4324" s="199" t="str">
        <f t="shared" si="1346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35"/>
        <v>0</v>
      </c>
      <c r="AJ4324" s="200">
        <f t="shared" si="1336"/>
        <v>0</v>
      </c>
      <c r="AK4324" s="201" t="str">
        <f t="shared" si="1347"/>
        <v/>
      </c>
      <c r="AL4324" s="24"/>
      <c r="AM4324" s="24"/>
      <c r="AN4324" s="24"/>
      <c r="AO4324" s="24"/>
      <c r="AP4324" s="165" t="str">
        <f t="shared" si="1348"/>
        <v/>
      </c>
      <c r="AQ4324" s="203" t="str">
        <f t="shared" si="1349"/>
        <v/>
      </c>
      <c r="AR4324" s="206">
        <f t="shared" si="1350"/>
        <v>0</v>
      </c>
      <c r="AS4324" s="22" t="str">
        <f t="shared" si="1351"/>
        <v/>
      </c>
      <c r="AT4324" s="24" t="str">
        <f t="shared" si="1352"/>
        <v/>
      </c>
      <c r="AU4324" s="22" t="s">
        <v>3240</v>
      </c>
    </row>
    <row r="4325" spans="1:47">
      <c r="A4325" s="246" t="str">
        <f t="shared" si="1342"/>
        <v/>
      </c>
      <c r="B4325" s="23"/>
      <c r="C4325" s="23"/>
      <c r="D4325" s="202" t="str">
        <f t="shared" si="1343"/>
        <v/>
      </c>
      <c r="E4325" s="33" t="str">
        <f t="shared" si="1337"/>
        <v/>
      </c>
      <c r="F4325" s="23"/>
      <c r="G4325" s="23"/>
      <c r="H4325" s="29"/>
      <c r="I4325" s="204" t="str">
        <f t="shared" si="1340"/>
        <v/>
      </c>
      <c r="J4325" s="188"/>
      <c r="K4325" s="29"/>
      <c r="L4325" s="24"/>
      <c r="M4325" s="22"/>
      <c r="N4325" s="22"/>
      <c r="O4325" s="22"/>
      <c r="P4325" s="202" t="str">
        <f t="shared" si="1341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338"/>
        <v/>
      </c>
      <c r="Z4325" s="196" t="str">
        <f t="shared" si="1339"/>
        <v/>
      </c>
      <c r="AA4325" s="22"/>
      <c r="AB4325" s="197" t="str">
        <f t="shared" si="1344"/>
        <v/>
      </c>
      <c r="AC4325" s="198" t="str">
        <f t="shared" si="1345"/>
        <v/>
      </c>
      <c r="AD4325" s="162"/>
      <c r="AE4325" s="199" t="str">
        <f t="shared" si="1346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35"/>
        <v>0</v>
      </c>
      <c r="AJ4325" s="200">
        <f t="shared" si="1336"/>
        <v>0</v>
      </c>
      <c r="AK4325" s="201" t="str">
        <f t="shared" si="1347"/>
        <v/>
      </c>
      <c r="AL4325" s="24"/>
      <c r="AM4325" s="24"/>
      <c r="AN4325" s="24"/>
      <c r="AO4325" s="24"/>
      <c r="AP4325" s="165" t="str">
        <f t="shared" si="1348"/>
        <v/>
      </c>
      <c r="AQ4325" s="203" t="str">
        <f t="shared" si="1349"/>
        <v/>
      </c>
      <c r="AR4325" s="206">
        <f t="shared" si="1350"/>
        <v>0</v>
      </c>
      <c r="AS4325" s="22" t="str">
        <f t="shared" si="1351"/>
        <v/>
      </c>
      <c r="AT4325" s="24" t="str">
        <f t="shared" si="1352"/>
        <v/>
      </c>
      <c r="AU4325" s="22" t="s">
        <v>3240</v>
      </c>
    </row>
    <row r="4326" spans="1:47">
      <c r="A4326" s="246" t="str">
        <f t="shared" si="1342"/>
        <v/>
      </c>
      <c r="B4326" s="23"/>
      <c r="C4326" s="23"/>
      <c r="D4326" s="202" t="str">
        <f t="shared" si="1343"/>
        <v/>
      </c>
      <c r="E4326" s="33" t="str">
        <f t="shared" si="1337"/>
        <v/>
      </c>
      <c r="F4326" s="23"/>
      <c r="G4326" s="23"/>
      <c r="H4326" s="29"/>
      <c r="I4326" s="204" t="str">
        <f t="shared" si="1340"/>
        <v/>
      </c>
      <c r="J4326" s="188"/>
      <c r="K4326" s="29"/>
      <c r="L4326" s="24"/>
      <c r="M4326" s="22"/>
      <c r="N4326" s="22"/>
      <c r="O4326" s="22"/>
      <c r="P4326" s="202" t="str">
        <f t="shared" si="1341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338"/>
        <v/>
      </c>
      <c r="Z4326" s="196" t="str">
        <f t="shared" si="1339"/>
        <v/>
      </c>
      <c r="AA4326" s="22"/>
      <c r="AB4326" s="197" t="str">
        <f t="shared" si="1344"/>
        <v/>
      </c>
      <c r="AC4326" s="198" t="str">
        <f t="shared" si="1345"/>
        <v/>
      </c>
      <c r="AD4326" s="162"/>
      <c r="AE4326" s="199" t="str">
        <f t="shared" si="1346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35"/>
        <v>0</v>
      </c>
      <c r="AJ4326" s="200">
        <f t="shared" si="1336"/>
        <v>0</v>
      </c>
      <c r="AK4326" s="201" t="str">
        <f t="shared" si="1347"/>
        <v/>
      </c>
      <c r="AL4326" s="24"/>
      <c r="AM4326" s="24"/>
      <c r="AN4326" s="24"/>
      <c r="AO4326" s="24"/>
      <c r="AP4326" s="165" t="str">
        <f t="shared" si="1348"/>
        <v/>
      </c>
      <c r="AQ4326" s="203" t="str">
        <f t="shared" si="1349"/>
        <v/>
      </c>
      <c r="AR4326" s="206">
        <f t="shared" si="1350"/>
        <v>0</v>
      </c>
      <c r="AS4326" s="22" t="str">
        <f t="shared" si="1351"/>
        <v/>
      </c>
      <c r="AT4326" s="24" t="str">
        <f t="shared" si="1352"/>
        <v/>
      </c>
      <c r="AU4326" s="22" t="s">
        <v>3240</v>
      </c>
    </row>
    <row r="4327" spans="1:47">
      <c r="A4327" s="246" t="str">
        <f t="shared" si="1342"/>
        <v/>
      </c>
      <c r="B4327" s="23"/>
      <c r="C4327" s="23"/>
      <c r="D4327" s="202" t="str">
        <f t="shared" si="1343"/>
        <v/>
      </c>
      <c r="E4327" s="33" t="str">
        <f t="shared" si="1337"/>
        <v/>
      </c>
      <c r="F4327" s="23"/>
      <c r="G4327" s="23"/>
      <c r="H4327" s="29"/>
      <c r="I4327" s="204" t="str">
        <f t="shared" si="1340"/>
        <v/>
      </c>
      <c r="J4327" s="188"/>
      <c r="K4327" s="29"/>
      <c r="L4327" s="24"/>
      <c r="M4327" s="22"/>
      <c r="N4327" s="22"/>
      <c r="O4327" s="22"/>
      <c r="P4327" s="202" t="str">
        <f t="shared" si="1341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338"/>
        <v/>
      </c>
      <c r="Z4327" s="196" t="str">
        <f t="shared" si="1339"/>
        <v/>
      </c>
      <c r="AA4327" s="22"/>
      <c r="AB4327" s="197" t="str">
        <f t="shared" si="1344"/>
        <v/>
      </c>
      <c r="AC4327" s="198" t="str">
        <f t="shared" si="1345"/>
        <v/>
      </c>
      <c r="AD4327" s="162"/>
      <c r="AE4327" s="199" t="str">
        <f t="shared" si="1346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35"/>
        <v>0</v>
      </c>
      <c r="AJ4327" s="200">
        <f t="shared" si="1336"/>
        <v>0</v>
      </c>
      <c r="AK4327" s="201" t="str">
        <f t="shared" si="1347"/>
        <v/>
      </c>
      <c r="AL4327" s="24"/>
      <c r="AM4327" s="24"/>
      <c r="AN4327" s="24"/>
      <c r="AO4327" s="24"/>
      <c r="AP4327" s="165" t="str">
        <f t="shared" si="1348"/>
        <v/>
      </c>
      <c r="AQ4327" s="203" t="str">
        <f t="shared" si="1349"/>
        <v/>
      </c>
      <c r="AR4327" s="206">
        <f t="shared" si="1350"/>
        <v>0</v>
      </c>
      <c r="AS4327" s="22" t="str">
        <f t="shared" si="1351"/>
        <v/>
      </c>
      <c r="AT4327" s="24" t="str">
        <f t="shared" si="1352"/>
        <v/>
      </c>
      <c r="AU4327" s="22" t="s">
        <v>3240</v>
      </c>
    </row>
    <row r="4328" spans="1:47">
      <c r="A4328" s="246" t="str">
        <f t="shared" si="1342"/>
        <v/>
      </c>
      <c r="B4328" s="23"/>
      <c r="C4328" s="23"/>
      <c r="D4328" s="202" t="str">
        <f t="shared" si="1343"/>
        <v/>
      </c>
      <c r="E4328" s="33" t="str">
        <f t="shared" si="1337"/>
        <v/>
      </c>
      <c r="F4328" s="23"/>
      <c r="G4328" s="23"/>
      <c r="H4328" s="29"/>
      <c r="I4328" s="204" t="str">
        <f t="shared" si="1340"/>
        <v/>
      </c>
      <c r="J4328" s="188"/>
      <c r="K4328" s="29"/>
      <c r="L4328" s="24"/>
      <c r="M4328" s="22"/>
      <c r="N4328" s="22"/>
      <c r="O4328" s="22"/>
      <c r="P4328" s="202" t="str">
        <f t="shared" si="1341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338"/>
        <v/>
      </c>
      <c r="Z4328" s="196" t="str">
        <f t="shared" si="1339"/>
        <v/>
      </c>
      <c r="AA4328" s="22"/>
      <c r="AB4328" s="197" t="str">
        <f t="shared" si="1344"/>
        <v/>
      </c>
      <c r="AC4328" s="198" t="str">
        <f t="shared" si="1345"/>
        <v/>
      </c>
      <c r="AD4328" s="162"/>
      <c r="AE4328" s="199" t="str">
        <f t="shared" si="1346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35"/>
        <v>0</v>
      </c>
      <c r="AJ4328" s="200">
        <f t="shared" si="1336"/>
        <v>0</v>
      </c>
      <c r="AK4328" s="201" t="str">
        <f t="shared" si="1347"/>
        <v/>
      </c>
      <c r="AL4328" s="24"/>
      <c r="AM4328" s="24"/>
      <c r="AN4328" s="24"/>
      <c r="AO4328" s="24"/>
      <c r="AP4328" s="165" t="str">
        <f t="shared" si="1348"/>
        <v/>
      </c>
      <c r="AQ4328" s="203" t="str">
        <f t="shared" si="1349"/>
        <v/>
      </c>
      <c r="AR4328" s="206">
        <f t="shared" si="1350"/>
        <v>0</v>
      </c>
      <c r="AS4328" s="22" t="str">
        <f t="shared" si="1351"/>
        <v/>
      </c>
      <c r="AT4328" s="24" t="str">
        <f t="shared" si="1352"/>
        <v/>
      </c>
      <c r="AU4328" s="22" t="s">
        <v>3240</v>
      </c>
    </row>
    <row r="4329" spans="1:47">
      <c r="A4329" s="246" t="str">
        <f t="shared" si="1342"/>
        <v/>
      </c>
      <c r="B4329" s="23"/>
      <c r="C4329" s="23"/>
      <c r="D4329" s="202" t="str">
        <f t="shared" si="1343"/>
        <v/>
      </c>
      <c r="E4329" s="33" t="str">
        <f t="shared" si="1337"/>
        <v/>
      </c>
      <c r="F4329" s="23"/>
      <c r="G4329" s="23"/>
      <c r="H4329" s="29"/>
      <c r="I4329" s="204" t="str">
        <f t="shared" si="1340"/>
        <v/>
      </c>
      <c r="J4329" s="188"/>
      <c r="K4329" s="29"/>
      <c r="L4329" s="24"/>
      <c r="M4329" s="22"/>
      <c r="N4329" s="22"/>
      <c r="O4329" s="22"/>
      <c r="P4329" s="202" t="str">
        <f t="shared" si="1341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338"/>
        <v/>
      </c>
      <c r="Z4329" s="196" t="str">
        <f t="shared" si="1339"/>
        <v/>
      </c>
      <c r="AA4329" s="22"/>
      <c r="AB4329" s="197" t="str">
        <f t="shared" si="1344"/>
        <v/>
      </c>
      <c r="AC4329" s="198" t="str">
        <f t="shared" si="1345"/>
        <v/>
      </c>
      <c r="AD4329" s="162"/>
      <c r="AE4329" s="199" t="str">
        <f t="shared" si="1346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35"/>
        <v>0</v>
      </c>
      <c r="AJ4329" s="200">
        <f t="shared" si="1336"/>
        <v>0</v>
      </c>
      <c r="AK4329" s="201" t="str">
        <f t="shared" si="1347"/>
        <v/>
      </c>
      <c r="AL4329" s="24"/>
      <c r="AM4329" s="24"/>
      <c r="AN4329" s="24"/>
      <c r="AO4329" s="24"/>
      <c r="AP4329" s="165" t="str">
        <f t="shared" si="1348"/>
        <v/>
      </c>
      <c r="AQ4329" s="203" t="str">
        <f t="shared" si="1349"/>
        <v/>
      </c>
      <c r="AR4329" s="206">
        <f t="shared" si="1350"/>
        <v>0</v>
      </c>
      <c r="AS4329" s="22" t="str">
        <f t="shared" si="1351"/>
        <v/>
      </c>
      <c r="AT4329" s="24" t="str">
        <f t="shared" si="1352"/>
        <v/>
      </c>
      <c r="AU4329" s="22" t="s">
        <v>3240</v>
      </c>
    </row>
    <row r="4330" spans="1:47">
      <c r="A4330" s="246" t="str">
        <f t="shared" si="1342"/>
        <v/>
      </c>
      <c r="B4330" s="23"/>
      <c r="C4330" s="23"/>
      <c r="D4330" s="202" t="str">
        <f t="shared" si="1343"/>
        <v/>
      </c>
      <c r="E4330" s="33" t="str">
        <f t="shared" si="1337"/>
        <v/>
      </c>
      <c r="F4330" s="23"/>
      <c r="G4330" s="23"/>
      <c r="H4330" s="29"/>
      <c r="I4330" s="204" t="str">
        <f t="shared" si="1340"/>
        <v/>
      </c>
      <c r="J4330" s="188"/>
      <c r="K4330" s="29"/>
      <c r="L4330" s="24"/>
      <c r="M4330" s="22"/>
      <c r="N4330" s="22"/>
      <c r="O4330" s="22"/>
      <c r="P4330" s="202" t="str">
        <f t="shared" si="1341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338"/>
        <v/>
      </c>
      <c r="Z4330" s="196" t="str">
        <f t="shared" si="1339"/>
        <v/>
      </c>
      <c r="AA4330" s="22"/>
      <c r="AB4330" s="197" t="str">
        <f t="shared" si="1344"/>
        <v/>
      </c>
      <c r="AC4330" s="198" t="str">
        <f t="shared" si="1345"/>
        <v/>
      </c>
      <c r="AD4330" s="162"/>
      <c r="AE4330" s="199" t="str">
        <f t="shared" si="1346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35"/>
        <v>0</v>
      </c>
      <c r="AJ4330" s="200">
        <f t="shared" si="1336"/>
        <v>0</v>
      </c>
      <c r="AK4330" s="201" t="str">
        <f t="shared" si="1347"/>
        <v/>
      </c>
      <c r="AL4330" s="24"/>
      <c r="AM4330" s="24"/>
      <c r="AN4330" s="24"/>
      <c r="AO4330" s="24"/>
      <c r="AP4330" s="165" t="str">
        <f t="shared" si="1348"/>
        <v/>
      </c>
      <c r="AQ4330" s="203" t="str">
        <f t="shared" si="1349"/>
        <v/>
      </c>
      <c r="AR4330" s="206">
        <f t="shared" si="1350"/>
        <v>0</v>
      </c>
      <c r="AS4330" s="22" t="str">
        <f t="shared" si="1351"/>
        <v/>
      </c>
      <c r="AT4330" s="24" t="str">
        <f t="shared" si="1352"/>
        <v/>
      </c>
      <c r="AU4330" s="22" t="s">
        <v>3240</v>
      </c>
    </row>
    <row r="4331" spans="1:47">
      <c r="A4331" s="246" t="str">
        <f t="shared" si="1342"/>
        <v/>
      </c>
      <c r="B4331" s="23"/>
      <c r="C4331" s="23"/>
      <c r="D4331" s="202" t="str">
        <f t="shared" si="1343"/>
        <v/>
      </c>
      <c r="E4331" s="33" t="str">
        <f t="shared" si="1337"/>
        <v/>
      </c>
      <c r="F4331" s="23"/>
      <c r="G4331" s="23"/>
      <c r="H4331" s="29"/>
      <c r="I4331" s="204" t="str">
        <f t="shared" si="1340"/>
        <v/>
      </c>
      <c r="J4331" s="188"/>
      <c r="K4331" s="29"/>
      <c r="L4331" s="24"/>
      <c r="M4331" s="22"/>
      <c r="N4331" s="22"/>
      <c r="O4331" s="22"/>
      <c r="P4331" s="202" t="str">
        <f t="shared" si="1341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338"/>
        <v/>
      </c>
      <c r="Z4331" s="196" t="str">
        <f t="shared" si="1339"/>
        <v/>
      </c>
      <c r="AA4331" s="22"/>
      <c r="AB4331" s="197" t="str">
        <f t="shared" si="1344"/>
        <v/>
      </c>
      <c r="AC4331" s="198" t="str">
        <f t="shared" si="1345"/>
        <v/>
      </c>
      <c r="AD4331" s="162"/>
      <c r="AE4331" s="199" t="str">
        <f t="shared" si="1346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35"/>
        <v>0</v>
      </c>
      <c r="AJ4331" s="200">
        <f t="shared" si="1336"/>
        <v>0</v>
      </c>
      <c r="AK4331" s="201" t="str">
        <f t="shared" si="1347"/>
        <v/>
      </c>
      <c r="AL4331" s="24"/>
      <c r="AM4331" s="24"/>
      <c r="AN4331" s="24"/>
      <c r="AO4331" s="24"/>
      <c r="AP4331" s="165" t="str">
        <f t="shared" si="1348"/>
        <v/>
      </c>
      <c r="AQ4331" s="203" t="str">
        <f t="shared" si="1349"/>
        <v/>
      </c>
      <c r="AR4331" s="206">
        <f t="shared" si="1350"/>
        <v>0</v>
      </c>
      <c r="AS4331" s="22" t="str">
        <f t="shared" si="1351"/>
        <v/>
      </c>
      <c r="AT4331" s="24" t="str">
        <f t="shared" si="1352"/>
        <v/>
      </c>
      <c r="AU4331" s="22" t="s">
        <v>3240</v>
      </c>
    </row>
    <row r="4332" spans="1:47">
      <c r="A4332" s="246" t="str">
        <f t="shared" si="1342"/>
        <v/>
      </c>
      <c r="B4332" s="23"/>
      <c r="C4332" s="23"/>
      <c r="D4332" s="202" t="str">
        <f t="shared" si="1343"/>
        <v/>
      </c>
      <c r="E4332" s="33" t="str">
        <f t="shared" si="1337"/>
        <v/>
      </c>
      <c r="F4332" s="23"/>
      <c r="G4332" s="23"/>
      <c r="H4332" s="29"/>
      <c r="I4332" s="204" t="str">
        <f t="shared" si="1340"/>
        <v/>
      </c>
      <c r="J4332" s="188"/>
      <c r="K4332" s="29"/>
      <c r="L4332" s="24"/>
      <c r="M4332" s="22"/>
      <c r="N4332" s="22"/>
      <c r="O4332" s="22"/>
      <c r="P4332" s="202" t="str">
        <f t="shared" si="1341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338"/>
        <v/>
      </c>
      <c r="Z4332" s="196" t="str">
        <f t="shared" si="1339"/>
        <v/>
      </c>
      <c r="AA4332" s="22"/>
      <c r="AB4332" s="197" t="str">
        <f t="shared" si="1344"/>
        <v/>
      </c>
      <c r="AC4332" s="198" t="str">
        <f t="shared" si="1345"/>
        <v/>
      </c>
      <c r="AD4332" s="162"/>
      <c r="AE4332" s="199" t="str">
        <f t="shared" si="1346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35"/>
        <v>0</v>
      </c>
      <c r="AJ4332" s="200">
        <f t="shared" si="1336"/>
        <v>0</v>
      </c>
      <c r="AK4332" s="201" t="str">
        <f t="shared" si="1347"/>
        <v/>
      </c>
      <c r="AL4332" s="24"/>
      <c r="AM4332" s="24"/>
      <c r="AN4332" s="24"/>
      <c r="AO4332" s="24"/>
      <c r="AP4332" s="165" t="str">
        <f t="shared" si="1348"/>
        <v/>
      </c>
      <c r="AQ4332" s="203" t="str">
        <f t="shared" si="1349"/>
        <v/>
      </c>
      <c r="AR4332" s="206">
        <f t="shared" si="1350"/>
        <v>0</v>
      </c>
      <c r="AS4332" s="22" t="str">
        <f t="shared" si="1351"/>
        <v/>
      </c>
      <c r="AT4332" s="24" t="str">
        <f t="shared" si="1352"/>
        <v/>
      </c>
      <c r="AU4332" s="22" t="s">
        <v>3240</v>
      </c>
    </row>
    <row r="4333" spans="1:47">
      <c r="A4333" s="246" t="str">
        <f t="shared" si="1342"/>
        <v/>
      </c>
      <c r="B4333" s="23"/>
      <c r="C4333" s="23"/>
      <c r="D4333" s="202" t="str">
        <f t="shared" si="1343"/>
        <v/>
      </c>
      <c r="E4333" s="33" t="str">
        <f t="shared" si="1337"/>
        <v/>
      </c>
      <c r="F4333" s="23"/>
      <c r="G4333" s="23"/>
      <c r="H4333" s="29"/>
      <c r="I4333" s="204" t="str">
        <f t="shared" si="1340"/>
        <v/>
      </c>
      <c r="J4333" s="188"/>
      <c r="K4333" s="29"/>
      <c r="L4333" s="24"/>
      <c r="M4333" s="22"/>
      <c r="N4333" s="22"/>
      <c r="O4333" s="22"/>
      <c r="P4333" s="202" t="str">
        <f t="shared" si="1341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338"/>
        <v/>
      </c>
      <c r="Z4333" s="196" t="str">
        <f t="shared" si="1339"/>
        <v/>
      </c>
      <c r="AA4333" s="22"/>
      <c r="AB4333" s="197" t="str">
        <f t="shared" si="1344"/>
        <v/>
      </c>
      <c r="AC4333" s="198" t="str">
        <f t="shared" si="1345"/>
        <v/>
      </c>
      <c r="AD4333" s="162"/>
      <c r="AE4333" s="199" t="str">
        <f t="shared" si="1346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35"/>
        <v>0</v>
      </c>
      <c r="AJ4333" s="200">
        <f t="shared" si="1336"/>
        <v>0</v>
      </c>
      <c r="AK4333" s="201" t="str">
        <f t="shared" si="1347"/>
        <v/>
      </c>
      <c r="AL4333" s="24"/>
      <c r="AM4333" s="24"/>
      <c r="AN4333" s="24"/>
      <c r="AO4333" s="24"/>
      <c r="AP4333" s="165" t="str">
        <f t="shared" si="1348"/>
        <v/>
      </c>
      <c r="AQ4333" s="203" t="str">
        <f t="shared" si="1349"/>
        <v/>
      </c>
      <c r="AR4333" s="206">
        <f t="shared" si="1350"/>
        <v>0</v>
      </c>
      <c r="AS4333" s="22" t="str">
        <f t="shared" si="1351"/>
        <v/>
      </c>
      <c r="AT4333" s="24" t="str">
        <f t="shared" si="1352"/>
        <v/>
      </c>
      <c r="AU4333" s="22" t="s">
        <v>3240</v>
      </c>
    </row>
    <row r="4334" spans="1:47">
      <c r="A4334" s="246" t="str">
        <f t="shared" si="1342"/>
        <v/>
      </c>
      <c r="B4334" s="23"/>
      <c r="C4334" s="23"/>
      <c r="D4334" s="202" t="str">
        <f t="shared" si="1343"/>
        <v/>
      </c>
      <c r="E4334" s="33" t="str">
        <f t="shared" si="1337"/>
        <v/>
      </c>
      <c r="F4334" s="23"/>
      <c r="G4334" s="23"/>
      <c r="H4334" s="29"/>
      <c r="I4334" s="204" t="str">
        <f t="shared" si="1340"/>
        <v/>
      </c>
      <c r="J4334" s="188"/>
      <c r="K4334" s="29"/>
      <c r="L4334" s="24"/>
      <c r="M4334" s="22"/>
      <c r="N4334" s="22"/>
      <c r="O4334" s="22"/>
      <c r="P4334" s="202" t="str">
        <f t="shared" si="1341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338"/>
        <v/>
      </c>
      <c r="Z4334" s="196" t="str">
        <f t="shared" si="1339"/>
        <v/>
      </c>
      <c r="AA4334" s="22"/>
      <c r="AB4334" s="197" t="str">
        <f t="shared" si="1344"/>
        <v/>
      </c>
      <c r="AC4334" s="198" t="str">
        <f t="shared" si="1345"/>
        <v/>
      </c>
      <c r="AD4334" s="162"/>
      <c r="AE4334" s="199" t="str">
        <f t="shared" si="1346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35"/>
        <v>0</v>
      </c>
      <c r="AJ4334" s="200">
        <f t="shared" si="1336"/>
        <v>0</v>
      </c>
      <c r="AK4334" s="201" t="str">
        <f t="shared" si="1347"/>
        <v/>
      </c>
      <c r="AL4334" s="24"/>
      <c r="AM4334" s="24"/>
      <c r="AN4334" s="24"/>
      <c r="AO4334" s="24"/>
      <c r="AP4334" s="165" t="str">
        <f t="shared" si="1348"/>
        <v/>
      </c>
      <c r="AQ4334" s="203" t="str">
        <f t="shared" si="1349"/>
        <v/>
      </c>
      <c r="AR4334" s="206">
        <f t="shared" si="1350"/>
        <v>0</v>
      </c>
      <c r="AS4334" s="22" t="str">
        <f t="shared" si="1351"/>
        <v/>
      </c>
      <c r="AT4334" s="24" t="str">
        <f t="shared" si="1352"/>
        <v/>
      </c>
      <c r="AU4334" s="22" t="s">
        <v>3240</v>
      </c>
    </row>
    <row r="4335" spans="1:47">
      <c r="A4335" s="246" t="str">
        <f t="shared" si="1342"/>
        <v/>
      </c>
      <c r="B4335" s="23"/>
      <c r="C4335" s="23"/>
      <c r="D4335" s="202" t="str">
        <f t="shared" si="1343"/>
        <v/>
      </c>
      <c r="E4335" s="33" t="str">
        <f t="shared" si="1337"/>
        <v/>
      </c>
      <c r="F4335" s="23"/>
      <c r="G4335" s="23"/>
      <c r="H4335" s="29"/>
      <c r="I4335" s="204" t="str">
        <f t="shared" si="1340"/>
        <v/>
      </c>
      <c r="J4335" s="188"/>
      <c r="K4335" s="29"/>
      <c r="L4335" s="24"/>
      <c r="M4335" s="22"/>
      <c r="N4335" s="22"/>
      <c r="O4335" s="22"/>
      <c r="P4335" s="202" t="str">
        <f t="shared" si="1341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338"/>
        <v/>
      </c>
      <c r="Z4335" s="196" t="str">
        <f t="shared" si="1339"/>
        <v/>
      </c>
      <c r="AA4335" s="22"/>
      <c r="AB4335" s="197" t="str">
        <f t="shared" si="1344"/>
        <v/>
      </c>
      <c r="AC4335" s="198" t="str">
        <f t="shared" si="1345"/>
        <v/>
      </c>
      <c r="AD4335" s="162"/>
      <c r="AE4335" s="199" t="str">
        <f t="shared" si="1346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35"/>
        <v>0</v>
      </c>
      <c r="AJ4335" s="200">
        <f t="shared" si="1336"/>
        <v>0</v>
      </c>
      <c r="AK4335" s="201" t="str">
        <f t="shared" si="1347"/>
        <v/>
      </c>
      <c r="AL4335" s="24"/>
      <c r="AM4335" s="24"/>
      <c r="AN4335" s="24"/>
      <c r="AO4335" s="24"/>
      <c r="AP4335" s="165" t="str">
        <f t="shared" si="1348"/>
        <v/>
      </c>
      <c r="AQ4335" s="203" t="str">
        <f t="shared" si="1349"/>
        <v/>
      </c>
      <c r="AR4335" s="206">
        <f t="shared" si="1350"/>
        <v>0</v>
      </c>
      <c r="AS4335" s="22" t="str">
        <f t="shared" si="1351"/>
        <v/>
      </c>
      <c r="AT4335" s="24" t="str">
        <f t="shared" si="1352"/>
        <v/>
      </c>
      <c r="AU4335" s="22" t="s">
        <v>3240</v>
      </c>
    </row>
    <row r="4336" spans="1:47">
      <c r="A4336" s="246" t="str">
        <f t="shared" si="1342"/>
        <v/>
      </c>
      <c r="B4336" s="23"/>
      <c r="C4336" s="23"/>
      <c r="D4336" s="202" t="str">
        <f t="shared" si="1343"/>
        <v/>
      </c>
      <c r="E4336" s="33" t="str">
        <f t="shared" si="1337"/>
        <v/>
      </c>
      <c r="F4336" s="23"/>
      <c r="G4336" s="23"/>
      <c r="H4336" s="29"/>
      <c r="I4336" s="204" t="str">
        <f t="shared" si="1340"/>
        <v/>
      </c>
      <c r="J4336" s="188"/>
      <c r="K4336" s="29"/>
      <c r="L4336" s="24"/>
      <c r="M4336" s="22"/>
      <c r="N4336" s="22"/>
      <c r="O4336" s="22"/>
      <c r="P4336" s="202" t="str">
        <f t="shared" si="1341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338"/>
        <v/>
      </c>
      <c r="Z4336" s="196" t="str">
        <f t="shared" si="1339"/>
        <v/>
      </c>
      <c r="AA4336" s="22"/>
      <c r="AB4336" s="197" t="str">
        <f t="shared" si="1344"/>
        <v/>
      </c>
      <c r="AC4336" s="198" t="str">
        <f t="shared" si="1345"/>
        <v/>
      </c>
      <c r="AD4336" s="162"/>
      <c r="AE4336" s="199" t="str">
        <f t="shared" si="1346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35"/>
        <v>0</v>
      </c>
      <c r="AJ4336" s="200">
        <f t="shared" si="1336"/>
        <v>0</v>
      </c>
      <c r="AK4336" s="201" t="str">
        <f t="shared" si="1347"/>
        <v/>
      </c>
      <c r="AL4336" s="24"/>
      <c r="AM4336" s="24"/>
      <c r="AN4336" s="24"/>
      <c r="AO4336" s="24"/>
      <c r="AP4336" s="165" t="str">
        <f t="shared" si="1348"/>
        <v/>
      </c>
      <c r="AQ4336" s="203" t="str">
        <f t="shared" si="1349"/>
        <v/>
      </c>
      <c r="AR4336" s="206">
        <f t="shared" si="1350"/>
        <v>0</v>
      </c>
      <c r="AS4336" s="22" t="str">
        <f t="shared" si="1351"/>
        <v/>
      </c>
      <c r="AT4336" s="24" t="str">
        <f t="shared" si="1352"/>
        <v/>
      </c>
      <c r="AU4336" s="22" t="s">
        <v>3240</v>
      </c>
    </row>
    <row r="4337" spans="1:47">
      <c r="A4337" s="246" t="str">
        <f t="shared" si="1342"/>
        <v/>
      </c>
      <c r="B4337" s="23"/>
      <c r="C4337" s="23"/>
      <c r="D4337" s="202" t="str">
        <f t="shared" si="1343"/>
        <v/>
      </c>
      <c r="E4337" s="33" t="str">
        <f t="shared" si="1337"/>
        <v/>
      </c>
      <c r="F4337" s="23"/>
      <c r="G4337" s="23"/>
      <c r="H4337" s="29"/>
      <c r="I4337" s="204" t="str">
        <f t="shared" si="1340"/>
        <v/>
      </c>
      <c r="J4337" s="188"/>
      <c r="K4337" s="29"/>
      <c r="L4337" s="24"/>
      <c r="M4337" s="22"/>
      <c r="N4337" s="22"/>
      <c r="O4337" s="22"/>
      <c r="P4337" s="202" t="str">
        <f t="shared" si="1341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338"/>
        <v/>
      </c>
      <c r="Z4337" s="196" t="str">
        <f t="shared" si="1339"/>
        <v/>
      </c>
      <c r="AA4337" s="22"/>
      <c r="AB4337" s="197" t="str">
        <f t="shared" si="1344"/>
        <v/>
      </c>
      <c r="AC4337" s="198" t="str">
        <f t="shared" si="1345"/>
        <v/>
      </c>
      <c r="AD4337" s="162"/>
      <c r="AE4337" s="199" t="str">
        <f t="shared" si="1346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35"/>
        <v>0</v>
      </c>
      <c r="AJ4337" s="200">
        <f t="shared" si="1336"/>
        <v>0</v>
      </c>
      <c r="AK4337" s="201" t="str">
        <f t="shared" si="1347"/>
        <v/>
      </c>
      <c r="AL4337" s="24"/>
      <c r="AM4337" s="24"/>
      <c r="AN4337" s="24"/>
      <c r="AO4337" s="24"/>
      <c r="AP4337" s="165" t="str">
        <f t="shared" si="1348"/>
        <v/>
      </c>
      <c r="AQ4337" s="203" t="str">
        <f t="shared" si="1349"/>
        <v/>
      </c>
      <c r="AR4337" s="206">
        <f t="shared" si="1350"/>
        <v>0</v>
      </c>
      <c r="AS4337" s="22" t="str">
        <f t="shared" si="1351"/>
        <v/>
      </c>
      <c r="AT4337" s="24" t="str">
        <f t="shared" si="1352"/>
        <v/>
      </c>
      <c r="AU4337" s="22" t="s">
        <v>3240</v>
      </c>
    </row>
    <row r="4338" spans="1:47">
      <c r="A4338" s="246" t="str">
        <f t="shared" si="1342"/>
        <v/>
      </c>
      <c r="B4338" s="23"/>
      <c r="C4338" s="23"/>
      <c r="D4338" s="202" t="str">
        <f t="shared" si="1343"/>
        <v/>
      </c>
      <c r="E4338" s="33" t="str">
        <f t="shared" si="1337"/>
        <v/>
      </c>
      <c r="F4338" s="23"/>
      <c r="G4338" s="23"/>
      <c r="H4338" s="29"/>
      <c r="I4338" s="204" t="str">
        <f t="shared" si="1340"/>
        <v/>
      </c>
      <c r="J4338" s="188"/>
      <c r="K4338" s="29"/>
      <c r="L4338" s="24"/>
      <c r="M4338" s="22"/>
      <c r="N4338" s="22"/>
      <c r="O4338" s="22"/>
      <c r="P4338" s="202" t="str">
        <f t="shared" si="1341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338"/>
        <v/>
      </c>
      <c r="Z4338" s="196" t="str">
        <f t="shared" si="1339"/>
        <v/>
      </c>
      <c r="AA4338" s="22"/>
      <c r="AB4338" s="197" t="str">
        <f t="shared" si="1344"/>
        <v/>
      </c>
      <c r="AC4338" s="198" t="str">
        <f t="shared" si="1345"/>
        <v/>
      </c>
      <c r="AD4338" s="162"/>
      <c r="AE4338" s="199" t="str">
        <f t="shared" si="1346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35"/>
        <v>0</v>
      </c>
      <c r="AJ4338" s="200">
        <f t="shared" si="1336"/>
        <v>0</v>
      </c>
      <c r="AK4338" s="201" t="str">
        <f t="shared" si="1347"/>
        <v/>
      </c>
      <c r="AL4338" s="24"/>
      <c r="AM4338" s="24"/>
      <c r="AN4338" s="24"/>
      <c r="AO4338" s="24"/>
      <c r="AP4338" s="165" t="str">
        <f t="shared" si="1348"/>
        <v/>
      </c>
      <c r="AQ4338" s="203" t="str">
        <f t="shared" si="1349"/>
        <v/>
      </c>
      <c r="AR4338" s="206">
        <f t="shared" si="1350"/>
        <v>0</v>
      </c>
      <c r="AS4338" s="22" t="str">
        <f t="shared" si="1351"/>
        <v/>
      </c>
      <c r="AT4338" s="24" t="str">
        <f t="shared" si="1352"/>
        <v/>
      </c>
      <c r="AU4338" s="22" t="s">
        <v>3240</v>
      </c>
    </row>
    <row r="4339" spans="1:47">
      <c r="A4339" s="246" t="str">
        <f t="shared" si="1342"/>
        <v/>
      </c>
      <c r="B4339" s="23"/>
      <c r="C4339" s="23"/>
      <c r="D4339" s="202" t="str">
        <f t="shared" si="1343"/>
        <v/>
      </c>
      <c r="E4339" s="33" t="str">
        <f t="shared" si="1337"/>
        <v/>
      </c>
      <c r="F4339" s="23"/>
      <c r="G4339" s="23"/>
      <c r="H4339" s="29"/>
      <c r="I4339" s="204" t="str">
        <f t="shared" si="1340"/>
        <v/>
      </c>
      <c r="J4339" s="188"/>
      <c r="K4339" s="29"/>
      <c r="L4339" s="24"/>
      <c r="M4339" s="22"/>
      <c r="N4339" s="22"/>
      <c r="O4339" s="22"/>
      <c r="P4339" s="202" t="str">
        <f t="shared" si="1341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338"/>
        <v/>
      </c>
      <c r="Z4339" s="196" t="str">
        <f t="shared" si="1339"/>
        <v/>
      </c>
      <c r="AA4339" s="22"/>
      <c r="AB4339" s="197" t="str">
        <f t="shared" si="1344"/>
        <v/>
      </c>
      <c r="AC4339" s="198" t="str">
        <f t="shared" si="1345"/>
        <v/>
      </c>
      <c r="AD4339" s="162"/>
      <c r="AE4339" s="199" t="str">
        <f t="shared" si="1346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35"/>
        <v>0</v>
      </c>
      <c r="AJ4339" s="200">
        <f t="shared" si="1336"/>
        <v>0</v>
      </c>
      <c r="AK4339" s="201" t="str">
        <f t="shared" si="1347"/>
        <v/>
      </c>
      <c r="AL4339" s="24"/>
      <c r="AM4339" s="24"/>
      <c r="AN4339" s="24"/>
      <c r="AO4339" s="24"/>
      <c r="AP4339" s="165" t="str">
        <f t="shared" si="1348"/>
        <v/>
      </c>
      <c r="AQ4339" s="203" t="str">
        <f t="shared" si="1349"/>
        <v/>
      </c>
      <c r="AR4339" s="206">
        <f t="shared" si="1350"/>
        <v>0</v>
      </c>
      <c r="AS4339" s="22" t="str">
        <f t="shared" si="1351"/>
        <v/>
      </c>
      <c r="AT4339" s="24" t="str">
        <f t="shared" si="1352"/>
        <v/>
      </c>
      <c r="AU4339" s="22" t="s">
        <v>3240</v>
      </c>
    </row>
    <row r="4340" spans="1:47">
      <c r="A4340" s="246" t="str">
        <f t="shared" si="1342"/>
        <v/>
      </c>
      <c r="B4340" s="23"/>
      <c r="C4340" s="23"/>
      <c r="D4340" s="202" t="str">
        <f t="shared" si="1343"/>
        <v/>
      </c>
      <c r="E4340" s="33" t="str">
        <f t="shared" si="1337"/>
        <v/>
      </c>
      <c r="F4340" s="23"/>
      <c r="G4340" s="23"/>
      <c r="H4340" s="29"/>
      <c r="I4340" s="204" t="str">
        <f t="shared" si="1340"/>
        <v/>
      </c>
      <c r="J4340" s="188"/>
      <c r="K4340" s="29"/>
      <c r="L4340" s="24"/>
      <c r="M4340" s="22"/>
      <c r="N4340" s="22"/>
      <c r="O4340" s="22"/>
      <c r="P4340" s="202" t="str">
        <f t="shared" si="1341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338"/>
        <v/>
      </c>
      <c r="Z4340" s="196" t="str">
        <f t="shared" si="1339"/>
        <v/>
      </c>
      <c r="AA4340" s="22"/>
      <c r="AB4340" s="197" t="str">
        <f t="shared" si="1344"/>
        <v/>
      </c>
      <c r="AC4340" s="198" t="str">
        <f t="shared" si="1345"/>
        <v/>
      </c>
      <c r="AD4340" s="162"/>
      <c r="AE4340" s="199" t="str">
        <f t="shared" si="1346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35"/>
        <v>0</v>
      </c>
      <c r="AJ4340" s="200">
        <f t="shared" si="1336"/>
        <v>0</v>
      </c>
      <c r="AK4340" s="201" t="str">
        <f t="shared" si="1347"/>
        <v/>
      </c>
      <c r="AL4340" s="24"/>
      <c r="AM4340" s="24"/>
      <c r="AN4340" s="24"/>
      <c r="AO4340" s="24"/>
      <c r="AP4340" s="165" t="str">
        <f t="shared" si="1348"/>
        <v/>
      </c>
      <c r="AQ4340" s="203" t="str">
        <f t="shared" si="1349"/>
        <v/>
      </c>
      <c r="AR4340" s="206">
        <f t="shared" si="1350"/>
        <v>0</v>
      </c>
      <c r="AS4340" s="22" t="str">
        <f t="shared" si="1351"/>
        <v/>
      </c>
      <c r="AT4340" s="24" t="str">
        <f t="shared" si="1352"/>
        <v/>
      </c>
      <c r="AU4340" s="22" t="s">
        <v>3240</v>
      </c>
    </row>
    <row r="4341" spans="1:47">
      <c r="A4341" s="246" t="str">
        <f t="shared" si="1342"/>
        <v/>
      </c>
      <c r="B4341" s="23"/>
      <c r="C4341" s="23"/>
      <c r="D4341" s="202" t="str">
        <f t="shared" si="1343"/>
        <v/>
      </c>
      <c r="E4341" s="33" t="str">
        <f t="shared" si="1337"/>
        <v/>
      </c>
      <c r="F4341" s="23"/>
      <c r="G4341" s="23"/>
      <c r="H4341" s="29"/>
      <c r="I4341" s="204" t="str">
        <f t="shared" si="1340"/>
        <v/>
      </c>
      <c r="J4341" s="188"/>
      <c r="K4341" s="29"/>
      <c r="L4341" s="24"/>
      <c r="M4341" s="22"/>
      <c r="N4341" s="22"/>
      <c r="O4341" s="22"/>
      <c r="P4341" s="202" t="str">
        <f t="shared" si="1341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338"/>
        <v/>
      </c>
      <c r="Z4341" s="196" t="str">
        <f t="shared" si="1339"/>
        <v/>
      </c>
      <c r="AA4341" s="22"/>
      <c r="AB4341" s="197" t="str">
        <f t="shared" si="1344"/>
        <v/>
      </c>
      <c r="AC4341" s="198" t="str">
        <f t="shared" si="1345"/>
        <v/>
      </c>
      <c r="AD4341" s="162"/>
      <c r="AE4341" s="199" t="str">
        <f t="shared" si="1346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35"/>
        <v>0</v>
      </c>
      <c r="AJ4341" s="200">
        <f t="shared" si="1336"/>
        <v>0</v>
      </c>
      <c r="AK4341" s="201" t="str">
        <f t="shared" si="1347"/>
        <v/>
      </c>
      <c r="AL4341" s="24"/>
      <c r="AM4341" s="24"/>
      <c r="AN4341" s="24"/>
      <c r="AO4341" s="24"/>
      <c r="AP4341" s="165" t="str">
        <f t="shared" si="1348"/>
        <v/>
      </c>
      <c r="AQ4341" s="203" t="str">
        <f t="shared" si="1349"/>
        <v/>
      </c>
      <c r="AR4341" s="206">
        <f t="shared" si="1350"/>
        <v>0</v>
      </c>
      <c r="AS4341" s="22" t="str">
        <f t="shared" si="1351"/>
        <v/>
      </c>
      <c r="AT4341" s="24" t="str">
        <f t="shared" si="1352"/>
        <v/>
      </c>
      <c r="AU4341" s="22" t="s">
        <v>3240</v>
      </c>
    </row>
    <row r="4342" spans="1:47">
      <c r="A4342" s="246" t="str">
        <f t="shared" si="1342"/>
        <v/>
      </c>
      <c r="B4342" s="23"/>
      <c r="C4342" s="23"/>
      <c r="D4342" s="202" t="str">
        <f t="shared" si="1343"/>
        <v/>
      </c>
      <c r="E4342" s="33" t="str">
        <f t="shared" si="1337"/>
        <v/>
      </c>
      <c r="F4342" s="23"/>
      <c r="G4342" s="23"/>
      <c r="H4342" s="29"/>
      <c r="I4342" s="204" t="str">
        <f t="shared" si="1340"/>
        <v/>
      </c>
      <c r="J4342" s="188"/>
      <c r="K4342" s="29"/>
      <c r="L4342" s="24"/>
      <c r="M4342" s="22"/>
      <c r="N4342" s="22"/>
      <c r="O4342" s="22"/>
      <c r="P4342" s="202" t="str">
        <f t="shared" si="1341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338"/>
        <v/>
      </c>
      <c r="Z4342" s="196" t="str">
        <f t="shared" si="1339"/>
        <v/>
      </c>
      <c r="AA4342" s="22"/>
      <c r="AB4342" s="197" t="str">
        <f t="shared" si="1344"/>
        <v/>
      </c>
      <c r="AC4342" s="198" t="str">
        <f t="shared" si="1345"/>
        <v/>
      </c>
      <c r="AD4342" s="162"/>
      <c r="AE4342" s="199" t="str">
        <f t="shared" si="1346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35"/>
        <v>0</v>
      </c>
      <c r="AJ4342" s="200">
        <f t="shared" si="1336"/>
        <v>0</v>
      </c>
      <c r="AK4342" s="201" t="str">
        <f t="shared" si="1347"/>
        <v/>
      </c>
      <c r="AL4342" s="24"/>
      <c r="AM4342" s="24"/>
      <c r="AN4342" s="24"/>
      <c r="AO4342" s="24"/>
      <c r="AP4342" s="165" t="str">
        <f t="shared" si="1348"/>
        <v/>
      </c>
      <c r="AQ4342" s="203" t="str">
        <f t="shared" si="1349"/>
        <v/>
      </c>
      <c r="AR4342" s="206">
        <f t="shared" si="1350"/>
        <v>0</v>
      </c>
      <c r="AS4342" s="22" t="str">
        <f t="shared" si="1351"/>
        <v/>
      </c>
      <c r="AT4342" s="24" t="str">
        <f t="shared" si="1352"/>
        <v/>
      </c>
      <c r="AU4342" s="22" t="s">
        <v>3240</v>
      </c>
    </row>
    <row r="4343" spans="1:47">
      <c r="A4343" s="246" t="str">
        <f t="shared" si="1342"/>
        <v/>
      </c>
      <c r="B4343" s="23"/>
      <c r="C4343" s="23"/>
      <c r="D4343" s="202" t="str">
        <f t="shared" si="1343"/>
        <v/>
      </c>
      <c r="E4343" s="33" t="str">
        <f t="shared" si="1337"/>
        <v/>
      </c>
      <c r="F4343" s="23"/>
      <c r="G4343" s="23"/>
      <c r="H4343" s="29"/>
      <c r="I4343" s="204" t="str">
        <f t="shared" si="1340"/>
        <v/>
      </c>
      <c r="J4343" s="188"/>
      <c r="K4343" s="29"/>
      <c r="L4343" s="24"/>
      <c r="M4343" s="22"/>
      <c r="N4343" s="22"/>
      <c r="O4343" s="22"/>
      <c r="P4343" s="202" t="str">
        <f t="shared" si="1341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338"/>
        <v/>
      </c>
      <c r="Z4343" s="196" t="str">
        <f t="shared" si="1339"/>
        <v/>
      </c>
      <c r="AA4343" s="22"/>
      <c r="AB4343" s="197" t="str">
        <f t="shared" si="1344"/>
        <v/>
      </c>
      <c r="AC4343" s="198" t="str">
        <f t="shared" si="1345"/>
        <v/>
      </c>
      <c r="AD4343" s="162"/>
      <c r="AE4343" s="199" t="str">
        <f t="shared" si="1346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35"/>
        <v>0</v>
      </c>
      <c r="AJ4343" s="200">
        <f t="shared" si="1336"/>
        <v>0</v>
      </c>
      <c r="AK4343" s="201" t="str">
        <f t="shared" si="1347"/>
        <v/>
      </c>
      <c r="AL4343" s="24"/>
      <c r="AM4343" s="24"/>
      <c r="AN4343" s="24"/>
      <c r="AO4343" s="24"/>
      <c r="AP4343" s="165" t="str">
        <f t="shared" si="1348"/>
        <v/>
      </c>
      <c r="AQ4343" s="203" t="str">
        <f t="shared" si="1349"/>
        <v/>
      </c>
      <c r="AR4343" s="206">
        <f t="shared" si="1350"/>
        <v>0</v>
      </c>
      <c r="AS4343" s="22" t="str">
        <f t="shared" si="1351"/>
        <v/>
      </c>
      <c r="AT4343" s="24" t="str">
        <f t="shared" si="1352"/>
        <v/>
      </c>
      <c r="AU4343" s="22" t="s">
        <v>3240</v>
      </c>
    </row>
    <row r="4344" spans="1:47">
      <c r="A4344" s="246" t="str">
        <f t="shared" si="1342"/>
        <v/>
      </c>
      <c r="B4344" s="23"/>
      <c r="C4344" s="23"/>
      <c r="D4344" s="202" t="str">
        <f t="shared" si="1343"/>
        <v/>
      </c>
      <c r="E4344" s="33" t="str">
        <f t="shared" si="1337"/>
        <v/>
      </c>
      <c r="F4344" s="23"/>
      <c r="G4344" s="23"/>
      <c r="H4344" s="29"/>
      <c r="I4344" s="204" t="str">
        <f t="shared" si="1340"/>
        <v/>
      </c>
      <c r="J4344" s="188"/>
      <c r="K4344" s="29"/>
      <c r="L4344" s="24"/>
      <c r="M4344" s="22"/>
      <c r="N4344" s="22"/>
      <c r="O4344" s="22"/>
      <c r="P4344" s="202" t="str">
        <f t="shared" si="1341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338"/>
        <v/>
      </c>
      <c r="Z4344" s="196" t="str">
        <f t="shared" si="1339"/>
        <v/>
      </c>
      <c r="AA4344" s="22"/>
      <c r="AB4344" s="197" t="str">
        <f t="shared" si="1344"/>
        <v/>
      </c>
      <c r="AC4344" s="198" t="str">
        <f t="shared" si="1345"/>
        <v/>
      </c>
      <c r="AD4344" s="162"/>
      <c r="AE4344" s="199" t="str">
        <f t="shared" si="1346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35"/>
        <v>0</v>
      </c>
      <c r="AJ4344" s="200">
        <f t="shared" si="1336"/>
        <v>0</v>
      </c>
      <c r="AK4344" s="201" t="str">
        <f t="shared" si="1347"/>
        <v/>
      </c>
      <c r="AL4344" s="24"/>
      <c r="AM4344" s="24"/>
      <c r="AN4344" s="24"/>
      <c r="AO4344" s="24"/>
      <c r="AP4344" s="165" t="str">
        <f t="shared" si="1348"/>
        <v/>
      </c>
      <c r="AQ4344" s="203" t="str">
        <f t="shared" si="1349"/>
        <v/>
      </c>
      <c r="AR4344" s="206">
        <f t="shared" si="1350"/>
        <v>0</v>
      </c>
      <c r="AS4344" s="22" t="str">
        <f t="shared" si="1351"/>
        <v/>
      </c>
      <c r="AT4344" s="24" t="str">
        <f t="shared" si="1352"/>
        <v/>
      </c>
      <c r="AU4344" s="22" t="s">
        <v>3240</v>
      </c>
    </row>
    <row r="4345" spans="1:47">
      <c r="A4345" s="246" t="str">
        <f t="shared" si="1342"/>
        <v/>
      </c>
      <c r="B4345" s="23"/>
      <c r="C4345" s="23"/>
      <c r="D4345" s="202" t="str">
        <f t="shared" si="1343"/>
        <v/>
      </c>
      <c r="E4345" s="33" t="str">
        <f t="shared" si="1337"/>
        <v/>
      </c>
      <c r="F4345" s="23"/>
      <c r="G4345" s="23"/>
      <c r="H4345" s="29"/>
      <c r="I4345" s="204" t="str">
        <f t="shared" si="1340"/>
        <v/>
      </c>
      <c r="J4345" s="188"/>
      <c r="K4345" s="29"/>
      <c r="L4345" s="24"/>
      <c r="M4345" s="22"/>
      <c r="N4345" s="22"/>
      <c r="O4345" s="22"/>
      <c r="P4345" s="202" t="str">
        <f t="shared" si="1341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338"/>
        <v/>
      </c>
      <c r="Z4345" s="196" t="str">
        <f t="shared" si="1339"/>
        <v/>
      </c>
      <c r="AA4345" s="22"/>
      <c r="AB4345" s="197" t="str">
        <f t="shared" si="1344"/>
        <v/>
      </c>
      <c r="AC4345" s="198" t="str">
        <f t="shared" si="1345"/>
        <v/>
      </c>
      <c r="AD4345" s="162"/>
      <c r="AE4345" s="199" t="str">
        <f t="shared" si="1346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35"/>
        <v>0</v>
      </c>
      <c r="AJ4345" s="200">
        <f t="shared" si="1336"/>
        <v>0</v>
      </c>
      <c r="AK4345" s="201" t="str">
        <f t="shared" si="1347"/>
        <v/>
      </c>
      <c r="AL4345" s="24"/>
      <c r="AM4345" s="24"/>
      <c r="AN4345" s="24"/>
      <c r="AO4345" s="24"/>
      <c r="AP4345" s="165" t="str">
        <f t="shared" si="1348"/>
        <v/>
      </c>
      <c r="AQ4345" s="203" t="str">
        <f t="shared" si="1349"/>
        <v/>
      </c>
      <c r="AR4345" s="206">
        <f t="shared" si="1350"/>
        <v>0</v>
      </c>
      <c r="AS4345" s="22" t="str">
        <f t="shared" si="1351"/>
        <v/>
      </c>
      <c r="AT4345" s="24" t="str">
        <f t="shared" si="1352"/>
        <v/>
      </c>
      <c r="AU4345" s="22" t="s">
        <v>3240</v>
      </c>
    </row>
    <row r="4346" spans="1:47">
      <c r="A4346" s="246" t="str">
        <f t="shared" si="1342"/>
        <v/>
      </c>
      <c r="B4346" s="23"/>
      <c r="C4346" s="23"/>
      <c r="D4346" s="202" t="str">
        <f t="shared" si="1343"/>
        <v/>
      </c>
      <c r="E4346" s="33" t="str">
        <f t="shared" si="1337"/>
        <v/>
      </c>
      <c r="F4346" s="23"/>
      <c r="G4346" s="23"/>
      <c r="H4346" s="29"/>
      <c r="I4346" s="204" t="str">
        <f t="shared" si="1340"/>
        <v/>
      </c>
      <c r="J4346" s="188"/>
      <c r="K4346" s="29"/>
      <c r="L4346" s="24"/>
      <c r="M4346" s="22"/>
      <c r="N4346" s="22"/>
      <c r="O4346" s="22"/>
      <c r="P4346" s="202" t="str">
        <f t="shared" si="1341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338"/>
        <v/>
      </c>
      <c r="Z4346" s="196" t="str">
        <f t="shared" si="1339"/>
        <v/>
      </c>
      <c r="AA4346" s="22"/>
      <c r="AB4346" s="197" t="str">
        <f t="shared" si="1344"/>
        <v/>
      </c>
      <c r="AC4346" s="198" t="str">
        <f t="shared" si="1345"/>
        <v/>
      </c>
      <c r="AD4346" s="162"/>
      <c r="AE4346" s="199" t="str">
        <f t="shared" si="1346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35"/>
        <v>0</v>
      </c>
      <c r="AJ4346" s="200">
        <f t="shared" si="1336"/>
        <v>0</v>
      </c>
      <c r="AK4346" s="201" t="str">
        <f t="shared" si="1347"/>
        <v/>
      </c>
      <c r="AL4346" s="24"/>
      <c r="AM4346" s="24"/>
      <c r="AN4346" s="24"/>
      <c r="AO4346" s="24"/>
      <c r="AP4346" s="165" t="str">
        <f t="shared" si="1348"/>
        <v/>
      </c>
      <c r="AQ4346" s="203" t="str">
        <f t="shared" si="1349"/>
        <v/>
      </c>
      <c r="AR4346" s="206">
        <f t="shared" si="1350"/>
        <v>0</v>
      </c>
      <c r="AS4346" s="22" t="str">
        <f t="shared" si="1351"/>
        <v/>
      </c>
      <c r="AT4346" s="24" t="str">
        <f t="shared" si="1352"/>
        <v/>
      </c>
      <c r="AU4346" s="22" t="s">
        <v>3240</v>
      </c>
    </row>
    <row r="4347" spans="1:47">
      <c r="A4347" s="246" t="str">
        <f t="shared" si="1342"/>
        <v/>
      </c>
      <c r="B4347" s="23"/>
      <c r="C4347" s="23"/>
      <c r="D4347" s="202" t="str">
        <f t="shared" si="1343"/>
        <v/>
      </c>
      <c r="E4347" s="33" t="str">
        <f t="shared" si="1337"/>
        <v/>
      </c>
      <c r="F4347" s="23"/>
      <c r="G4347" s="23"/>
      <c r="H4347" s="29"/>
      <c r="I4347" s="204" t="str">
        <f t="shared" si="1340"/>
        <v/>
      </c>
      <c r="J4347" s="188"/>
      <c r="K4347" s="29"/>
      <c r="L4347" s="24"/>
      <c r="M4347" s="22"/>
      <c r="N4347" s="22"/>
      <c r="O4347" s="22"/>
      <c r="P4347" s="202" t="str">
        <f t="shared" si="1341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338"/>
        <v/>
      </c>
      <c r="Z4347" s="196" t="str">
        <f t="shared" si="1339"/>
        <v/>
      </c>
      <c r="AA4347" s="22"/>
      <c r="AB4347" s="197" t="str">
        <f t="shared" si="1344"/>
        <v/>
      </c>
      <c r="AC4347" s="198" t="str">
        <f t="shared" si="1345"/>
        <v/>
      </c>
      <c r="AD4347" s="162"/>
      <c r="AE4347" s="199" t="str">
        <f t="shared" si="1346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35"/>
        <v>0</v>
      </c>
      <c r="AJ4347" s="200">
        <f t="shared" si="1336"/>
        <v>0</v>
      </c>
      <c r="AK4347" s="201" t="str">
        <f t="shared" si="1347"/>
        <v/>
      </c>
      <c r="AL4347" s="24"/>
      <c r="AM4347" s="24"/>
      <c r="AN4347" s="24"/>
      <c r="AO4347" s="24"/>
      <c r="AP4347" s="165" t="str">
        <f t="shared" si="1348"/>
        <v/>
      </c>
      <c r="AQ4347" s="203" t="str">
        <f t="shared" si="1349"/>
        <v/>
      </c>
      <c r="AR4347" s="206">
        <f t="shared" si="1350"/>
        <v>0</v>
      </c>
      <c r="AS4347" s="22" t="str">
        <f t="shared" si="1351"/>
        <v/>
      </c>
      <c r="AT4347" s="24" t="str">
        <f t="shared" si="1352"/>
        <v/>
      </c>
      <c r="AU4347" s="22" t="s">
        <v>3240</v>
      </c>
    </row>
    <row r="4348" spans="1:47">
      <c r="A4348" s="246" t="str">
        <f t="shared" si="1342"/>
        <v/>
      </c>
      <c r="B4348" s="23"/>
      <c r="C4348" s="23"/>
      <c r="D4348" s="202" t="str">
        <f t="shared" si="1343"/>
        <v/>
      </c>
      <c r="E4348" s="33" t="str">
        <f t="shared" si="1337"/>
        <v/>
      </c>
      <c r="F4348" s="23"/>
      <c r="G4348" s="23"/>
      <c r="H4348" s="29"/>
      <c r="I4348" s="204" t="str">
        <f t="shared" si="1340"/>
        <v/>
      </c>
      <c r="J4348" s="188"/>
      <c r="K4348" s="29"/>
      <c r="L4348" s="24"/>
      <c r="M4348" s="22"/>
      <c r="N4348" s="22"/>
      <c r="O4348" s="22"/>
      <c r="P4348" s="202" t="str">
        <f t="shared" si="1341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338"/>
        <v/>
      </c>
      <c r="Z4348" s="196" t="str">
        <f t="shared" si="1339"/>
        <v/>
      </c>
      <c r="AA4348" s="22"/>
      <c r="AB4348" s="197" t="str">
        <f t="shared" si="1344"/>
        <v/>
      </c>
      <c r="AC4348" s="198" t="str">
        <f t="shared" si="1345"/>
        <v/>
      </c>
      <c r="AD4348" s="162"/>
      <c r="AE4348" s="199" t="str">
        <f t="shared" si="1346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35"/>
        <v>0</v>
      </c>
      <c r="AJ4348" s="200">
        <f t="shared" si="1336"/>
        <v>0</v>
      </c>
      <c r="AK4348" s="201" t="str">
        <f t="shared" si="1347"/>
        <v/>
      </c>
      <c r="AL4348" s="24"/>
      <c r="AM4348" s="24"/>
      <c r="AN4348" s="24"/>
      <c r="AO4348" s="24"/>
      <c r="AP4348" s="165" t="str">
        <f t="shared" si="1348"/>
        <v/>
      </c>
      <c r="AQ4348" s="203" t="str">
        <f t="shared" si="1349"/>
        <v/>
      </c>
      <c r="AR4348" s="206">
        <f t="shared" si="1350"/>
        <v>0</v>
      </c>
      <c r="AS4348" s="22" t="str">
        <f t="shared" si="1351"/>
        <v/>
      </c>
      <c r="AT4348" s="24" t="str">
        <f t="shared" si="1352"/>
        <v/>
      </c>
      <c r="AU4348" s="22" t="s">
        <v>3240</v>
      </c>
    </row>
    <row r="4349" spans="1:47">
      <c r="A4349" s="246" t="str">
        <f t="shared" si="1342"/>
        <v/>
      </c>
      <c r="B4349" s="23"/>
      <c r="C4349" s="23"/>
      <c r="D4349" s="202" t="str">
        <f t="shared" si="1343"/>
        <v/>
      </c>
      <c r="E4349" s="33" t="str">
        <f t="shared" si="1337"/>
        <v/>
      </c>
      <c r="F4349" s="23"/>
      <c r="G4349" s="23"/>
      <c r="H4349" s="29"/>
      <c r="I4349" s="204" t="str">
        <f t="shared" si="1340"/>
        <v/>
      </c>
      <c r="J4349" s="188"/>
      <c r="K4349" s="29"/>
      <c r="L4349" s="24"/>
      <c r="M4349" s="22"/>
      <c r="N4349" s="22"/>
      <c r="O4349" s="22"/>
      <c r="P4349" s="202" t="str">
        <f t="shared" si="1341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338"/>
        <v/>
      </c>
      <c r="Z4349" s="196" t="str">
        <f t="shared" si="1339"/>
        <v/>
      </c>
      <c r="AA4349" s="22"/>
      <c r="AB4349" s="197" t="str">
        <f t="shared" si="1344"/>
        <v/>
      </c>
      <c r="AC4349" s="198" t="str">
        <f t="shared" si="1345"/>
        <v/>
      </c>
      <c r="AD4349" s="162"/>
      <c r="AE4349" s="199" t="str">
        <f t="shared" si="1346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35"/>
        <v>0</v>
      </c>
      <c r="AJ4349" s="200">
        <f t="shared" si="1336"/>
        <v>0</v>
      </c>
      <c r="AK4349" s="201" t="str">
        <f t="shared" si="1347"/>
        <v/>
      </c>
      <c r="AL4349" s="24"/>
      <c r="AM4349" s="24"/>
      <c r="AN4349" s="24"/>
      <c r="AO4349" s="24"/>
      <c r="AP4349" s="165" t="str">
        <f t="shared" si="1348"/>
        <v/>
      </c>
      <c r="AQ4349" s="203" t="str">
        <f t="shared" si="1349"/>
        <v/>
      </c>
      <c r="AR4349" s="206">
        <f t="shared" si="1350"/>
        <v>0</v>
      </c>
      <c r="AS4349" s="22" t="str">
        <f t="shared" si="1351"/>
        <v/>
      </c>
      <c r="AT4349" s="24" t="str">
        <f t="shared" si="1352"/>
        <v/>
      </c>
      <c r="AU4349" s="22" t="s">
        <v>3240</v>
      </c>
    </row>
    <row r="4350" spans="1:47">
      <c r="A4350" s="246" t="str">
        <f t="shared" si="1342"/>
        <v/>
      </c>
      <c r="B4350" s="23"/>
      <c r="C4350" s="23"/>
      <c r="D4350" s="202" t="str">
        <f t="shared" si="1343"/>
        <v/>
      </c>
      <c r="E4350" s="33" t="str">
        <f t="shared" si="1337"/>
        <v/>
      </c>
      <c r="F4350" s="23"/>
      <c r="G4350" s="23"/>
      <c r="H4350" s="29"/>
      <c r="I4350" s="204" t="str">
        <f t="shared" si="1340"/>
        <v/>
      </c>
      <c r="J4350" s="188"/>
      <c r="K4350" s="29"/>
      <c r="L4350" s="24"/>
      <c r="M4350" s="22"/>
      <c r="N4350" s="22"/>
      <c r="O4350" s="22"/>
      <c r="P4350" s="202" t="str">
        <f t="shared" si="1341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338"/>
        <v/>
      </c>
      <c r="Z4350" s="196" t="str">
        <f t="shared" si="1339"/>
        <v/>
      </c>
      <c r="AA4350" s="22"/>
      <c r="AB4350" s="197" t="str">
        <f t="shared" si="1344"/>
        <v/>
      </c>
      <c r="AC4350" s="198" t="str">
        <f t="shared" si="1345"/>
        <v/>
      </c>
      <c r="AD4350" s="162"/>
      <c r="AE4350" s="199" t="str">
        <f t="shared" si="1346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35"/>
        <v>0</v>
      </c>
      <c r="AJ4350" s="200">
        <f t="shared" si="1336"/>
        <v>0</v>
      </c>
      <c r="AK4350" s="201" t="str">
        <f t="shared" si="1347"/>
        <v/>
      </c>
      <c r="AL4350" s="24"/>
      <c r="AM4350" s="24"/>
      <c r="AN4350" s="24"/>
      <c r="AO4350" s="24"/>
      <c r="AP4350" s="165" t="str">
        <f t="shared" si="1348"/>
        <v/>
      </c>
      <c r="AQ4350" s="203" t="str">
        <f t="shared" si="1349"/>
        <v/>
      </c>
      <c r="AR4350" s="206">
        <f t="shared" si="1350"/>
        <v>0</v>
      </c>
      <c r="AS4350" s="22" t="str">
        <f t="shared" si="1351"/>
        <v/>
      </c>
      <c r="AT4350" s="24" t="str">
        <f t="shared" si="1352"/>
        <v/>
      </c>
      <c r="AU4350" s="22" t="s">
        <v>3240</v>
      </c>
    </row>
    <row r="4351" spans="1:47">
      <c r="A4351" s="246" t="str">
        <f t="shared" si="1342"/>
        <v/>
      </c>
      <c r="B4351" s="23"/>
      <c r="C4351" s="23"/>
      <c r="D4351" s="202" t="str">
        <f t="shared" si="1343"/>
        <v/>
      </c>
      <c r="E4351" s="33" t="str">
        <f t="shared" si="1337"/>
        <v/>
      </c>
      <c r="F4351" s="23"/>
      <c r="G4351" s="23"/>
      <c r="H4351" s="29"/>
      <c r="I4351" s="204" t="str">
        <f t="shared" si="1340"/>
        <v/>
      </c>
      <c r="J4351" s="188"/>
      <c r="K4351" s="29"/>
      <c r="L4351" s="24"/>
      <c r="M4351" s="22"/>
      <c r="N4351" s="22"/>
      <c r="O4351" s="22"/>
      <c r="P4351" s="202" t="str">
        <f t="shared" si="1341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338"/>
        <v/>
      </c>
      <c r="Z4351" s="196" t="str">
        <f t="shared" si="1339"/>
        <v/>
      </c>
      <c r="AA4351" s="22"/>
      <c r="AB4351" s="197" t="str">
        <f t="shared" si="1344"/>
        <v/>
      </c>
      <c r="AC4351" s="198" t="str">
        <f t="shared" si="1345"/>
        <v/>
      </c>
      <c r="AD4351" s="162"/>
      <c r="AE4351" s="199" t="str">
        <f t="shared" si="1346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35"/>
        <v>0</v>
      </c>
      <c r="AJ4351" s="200">
        <f t="shared" si="1336"/>
        <v>0</v>
      </c>
      <c r="AK4351" s="201" t="str">
        <f t="shared" si="1347"/>
        <v/>
      </c>
      <c r="AL4351" s="24"/>
      <c r="AM4351" s="24"/>
      <c r="AN4351" s="24"/>
      <c r="AO4351" s="24"/>
      <c r="AP4351" s="165" t="str">
        <f t="shared" si="1348"/>
        <v/>
      </c>
      <c r="AQ4351" s="203" t="str">
        <f t="shared" si="1349"/>
        <v/>
      </c>
      <c r="AR4351" s="206">
        <f t="shared" si="1350"/>
        <v>0</v>
      </c>
      <c r="AS4351" s="22" t="str">
        <f t="shared" si="1351"/>
        <v/>
      </c>
      <c r="AT4351" s="24" t="str">
        <f t="shared" si="1352"/>
        <v/>
      </c>
      <c r="AU4351" s="22" t="s">
        <v>3240</v>
      </c>
    </row>
    <row r="4352" spans="1:47">
      <c r="A4352" s="246" t="str">
        <f t="shared" si="1342"/>
        <v/>
      </c>
      <c r="B4352" s="23"/>
      <c r="C4352" s="23"/>
      <c r="D4352" s="202" t="str">
        <f t="shared" si="1343"/>
        <v/>
      </c>
      <c r="E4352" s="33" t="str">
        <f t="shared" si="1337"/>
        <v/>
      </c>
      <c r="F4352" s="23"/>
      <c r="G4352" s="23"/>
      <c r="H4352" s="29"/>
      <c r="I4352" s="204" t="str">
        <f t="shared" si="1340"/>
        <v/>
      </c>
      <c r="J4352" s="188"/>
      <c r="K4352" s="29"/>
      <c r="L4352" s="24"/>
      <c r="M4352" s="22"/>
      <c r="N4352" s="22"/>
      <c r="O4352" s="22"/>
      <c r="P4352" s="202" t="str">
        <f t="shared" si="1341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338"/>
        <v/>
      </c>
      <c r="Z4352" s="196" t="str">
        <f t="shared" si="1339"/>
        <v/>
      </c>
      <c r="AA4352" s="22"/>
      <c r="AB4352" s="197" t="str">
        <f t="shared" si="1344"/>
        <v/>
      </c>
      <c r="AC4352" s="198" t="str">
        <f t="shared" si="1345"/>
        <v/>
      </c>
      <c r="AD4352" s="162"/>
      <c r="AE4352" s="199" t="str">
        <f t="shared" si="1346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35"/>
        <v>0</v>
      </c>
      <c r="AJ4352" s="200">
        <f t="shared" si="1336"/>
        <v>0</v>
      </c>
      <c r="AK4352" s="201" t="str">
        <f t="shared" si="1347"/>
        <v/>
      </c>
      <c r="AL4352" s="24"/>
      <c r="AM4352" s="24"/>
      <c r="AN4352" s="24"/>
      <c r="AO4352" s="24"/>
      <c r="AP4352" s="165" t="str">
        <f t="shared" si="1348"/>
        <v/>
      </c>
      <c r="AQ4352" s="203" t="str">
        <f t="shared" si="1349"/>
        <v/>
      </c>
      <c r="AR4352" s="206">
        <f t="shared" si="1350"/>
        <v>0</v>
      </c>
      <c r="AS4352" s="22" t="str">
        <f t="shared" si="1351"/>
        <v/>
      </c>
      <c r="AT4352" s="24" t="str">
        <f t="shared" si="1352"/>
        <v/>
      </c>
      <c r="AU4352" s="22" t="s">
        <v>3240</v>
      </c>
    </row>
    <row r="4353" spans="1:47">
      <c r="A4353" s="246" t="str">
        <f t="shared" si="1342"/>
        <v/>
      </c>
      <c r="B4353" s="23"/>
      <c r="C4353" s="23"/>
      <c r="D4353" s="202" t="str">
        <f t="shared" si="1343"/>
        <v/>
      </c>
      <c r="E4353" s="33" t="str">
        <f t="shared" si="1337"/>
        <v/>
      </c>
      <c r="F4353" s="23"/>
      <c r="G4353" s="23"/>
      <c r="H4353" s="29"/>
      <c r="I4353" s="204" t="str">
        <f t="shared" si="1340"/>
        <v/>
      </c>
      <c r="J4353" s="188"/>
      <c r="K4353" s="29"/>
      <c r="L4353" s="24"/>
      <c r="M4353" s="22"/>
      <c r="N4353" s="22"/>
      <c r="O4353" s="22"/>
      <c r="P4353" s="202" t="str">
        <f t="shared" si="1341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338"/>
        <v/>
      </c>
      <c r="Z4353" s="196" t="str">
        <f t="shared" si="1339"/>
        <v/>
      </c>
      <c r="AA4353" s="22"/>
      <c r="AB4353" s="197" t="str">
        <f t="shared" si="1344"/>
        <v/>
      </c>
      <c r="AC4353" s="198" t="str">
        <f t="shared" si="1345"/>
        <v/>
      </c>
      <c r="AD4353" s="162"/>
      <c r="AE4353" s="199" t="str">
        <f t="shared" si="1346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35"/>
        <v>0</v>
      </c>
      <c r="AJ4353" s="200">
        <f t="shared" si="1336"/>
        <v>0</v>
      </c>
      <c r="AK4353" s="201" t="str">
        <f t="shared" si="1347"/>
        <v/>
      </c>
      <c r="AL4353" s="24"/>
      <c r="AM4353" s="24"/>
      <c r="AN4353" s="24"/>
      <c r="AO4353" s="24"/>
      <c r="AP4353" s="165" t="str">
        <f t="shared" si="1348"/>
        <v/>
      </c>
      <c r="AQ4353" s="203" t="str">
        <f t="shared" si="1349"/>
        <v/>
      </c>
      <c r="AR4353" s="206">
        <f t="shared" si="1350"/>
        <v>0</v>
      </c>
      <c r="AS4353" s="22" t="str">
        <f t="shared" si="1351"/>
        <v/>
      </c>
      <c r="AT4353" s="24" t="str">
        <f t="shared" si="1352"/>
        <v/>
      </c>
      <c r="AU4353" s="22" t="s">
        <v>3240</v>
      </c>
    </row>
    <row r="4354" spans="1:47">
      <c r="A4354" s="246" t="str">
        <f t="shared" si="1342"/>
        <v/>
      </c>
      <c r="B4354" s="23"/>
      <c r="C4354" s="23"/>
      <c r="D4354" s="202" t="str">
        <f t="shared" si="1343"/>
        <v/>
      </c>
      <c r="E4354" s="33" t="str">
        <f t="shared" si="1337"/>
        <v/>
      </c>
      <c r="F4354" s="23"/>
      <c r="G4354" s="23"/>
      <c r="H4354" s="29"/>
      <c r="I4354" s="204" t="str">
        <f t="shared" si="1340"/>
        <v/>
      </c>
      <c r="J4354" s="188"/>
      <c r="K4354" s="29"/>
      <c r="L4354" s="24"/>
      <c r="M4354" s="22"/>
      <c r="N4354" s="22"/>
      <c r="O4354" s="22"/>
      <c r="P4354" s="202" t="str">
        <f t="shared" si="1341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338"/>
        <v/>
      </c>
      <c r="Z4354" s="196" t="str">
        <f t="shared" si="1339"/>
        <v/>
      </c>
      <c r="AA4354" s="22"/>
      <c r="AB4354" s="197" t="str">
        <f t="shared" si="1344"/>
        <v/>
      </c>
      <c r="AC4354" s="198" t="str">
        <f t="shared" si="1345"/>
        <v/>
      </c>
      <c r="AD4354" s="162"/>
      <c r="AE4354" s="199" t="str">
        <f t="shared" si="1346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35"/>
        <v>0</v>
      </c>
      <c r="AJ4354" s="200">
        <f t="shared" si="1336"/>
        <v>0</v>
      </c>
      <c r="AK4354" s="201" t="str">
        <f t="shared" si="1347"/>
        <v/>
      </c>
      <c r="AL4354" s="24"/>
      <c r="AM4354" s="24"/>
      <c r="AN4354" s="24"/>
      <c r="AO4354" s="24"/>
      <c r="AP4354" s="165" t="str">
        <f t="shared" si="1348"/>
        <v/>
      </c>
      <c r="AQ4354" s="203" t="str">
        <f t="shared" si="1349"/>
        <v/>
      </c>
      <c r="AR4354" s="206">
        <f t="shared" si="1350"/>
        <v>0</v>
      </c>
      <c r="AS4354" s="22" t="str">
        <f t="shared" si="1351"/>
        <v/>
      </c>
      <c r="AT4354" s="24" t="str">
        <f t="shared" si="1352"/>
        <v/>
      </c>
      <c r="AU4354" s="22" t="s">
        <v>3240</v>
      </c>
    </row>
    <row r="4355" spans="1:47">
      <c r="A4355" s="246" t="str">
        <f t="shared" si="1342"/>
        <v/>
      </c>
      <c r="B4355" s="23"/>
      <c r="C4355" s="23"/>
      <c r="D4355" s="202" t="str">
        <f t="shared" si="1343"/>
        <v/>
      </c>
      <c r="E4355" s="33" t="str">
        <f t="shared" si="1337"/>
        <v/>
      </c>
      <c r="F4355" s="23"/>
      <c r="G4355" s="23"/>
      <c r="H4355" s="29"/>
      <c r="I4355" s="204" t="str">
        <f t="shared" si="1340"/>
        <v/>
      </c>
      <c r="J4355" s="188"/>
      <c r="K4355" s="29"/>
      <c r="L4355" s="24"/>
      <c r="M4355" s="22"/>
      <c r="N4355" s="22"/>
      <c r="O4355" s="22"/>
      <c r="P4355" s="202" t="str">
        <f t="shared" si="1341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338"/>
        <v/>
      </c>
      <c r="Z4355" s="196" t="str">
        <f t="shared" si="1339"/>
        <v/>
      </c>
      <c r="AA4355" s="22"/>
      <c r="AB4355" s="197" t="str">
        <f t="shared" si="1344"/>
        <v/>
      </c>
      <c r="AC4355" s="198" t="str">
        <f t="shared" si="1345"/>
        <v/>
      </c>
      <c r="AD4355" s="162"/>
      <c r="AE4355" s="199" t="str">
        <f t="shared" si="1346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35"/>
        <v>0</v>
      </c>
      <c r="AJ4355" s="200">
        <f t="shared" si="1336"/>
        <v>0</v>
      </c>
      <c r="AK4355" s="201" t="str">
        <f t="shared" si="1347"/>
        <v/>
      </c>
      <c r="AL4355" s="24"/>
      <c r="AM4355" s="24"/>
      <c r="AN4355" s="24"/>
      <c r="AO4355" s="24"/>
      <c r="AP4355" s="165" t="str">
        <f t="shared" si="1348"/>
        <v/>
      </c>
      <c r="AQ4355" s="203" t="str">
        <f t="shared" si="1349"/>
        <v/>
      </c>
      <c r="AR4355" s="206">
        <f t="shared" si="1350"/>
        <v>0</v>
      </c>
      <c r="AS4355" s="22" t="str">
        <f t="shared" si="1351"/>
        <v/>
      </c>
      <c r="AT4355" s="24" t="str">
        <f t="shared" si="1352"/>
        <v/>
      </c>
      <c r="AU4355" s="22" t="s">
        <v>3240</v>
      </c>
    </row>
    <row r="4356" spans="1:47">
      <c r="A4356" s="246" t="str">
        <f t="shared" si="1342"/>
        <v/>
      </c>
      <c r="B4356" s="23"/>
      <c r="C4356" s="23"/>
      <c r="D4356" s="202" t="str">
        <f t="shared" si="1343"/>
        <v/>
      </c>
      <c r="E4356" s="33" t="str">
        <f t="shared" si="1337"/>
        <v/>
      </c>
      <c r="F4356" s="23"/>
      <c r="G4356" s="23"/>
      <c r="H4356" s="29"/>
      <c r="I4356" s="204" t="str">
        <f t="shared" si="1340"/>
        <v/>
      </c>
      <c r="J4356" s="188"/>
      <c r="K4356" s="29"/>
      <c r="L4356" s="24"/>
      <c r="M4356" s="22"/>
      <c r="N4356" s="22"/>
      <c r="O4356" s="22"/>
      <c r="P4356" s="202" t="str">
        <f t="shared" si="1341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338"/>
        <v/>
      </c>
      <c r="Z4356" s="196" t="str">
        <f t="shared" si="1339"/>
        <v/>
      </c>
      <c r="AA4356" s="22"/>
      <c r="AB4356" s="197" t="str">
        <f t="shared" si="1344"/>
        <v/>
      </c>
      <c r="AC4356" s="198" t="str">
        <f t="shared" si="1345"/>
        <v/>
      </c>
      <c r="AD4356" s="162"/>
      <c r="AE4356" s="199" t="str">
        <f t="shared" si="1346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35"/>
        <v>0</v>
      </c>
      <c r="AJ4356" s="200">
        <f t="shared" si="1336"/>
        <v>0</v>
      </c>
      <c r="AK4356" s="201" t="str">
        <f t="shared" si="1347"/>
        <v/>
      </c>
      <c r="AL4356" s="24"/>
      <c r="AM4356" s="24"/>
      <c r="AN4356" s="24"/>
      <c r="AO4356" s="24"/>
      <c r="AP4356" s="165" t="str">
        <f t="shared" si="1348"/>
        <v/>
      </c>
      <c r="AQ4356" s="203" t="str">
        <f t="shared" si="1349"/>
        <v/>
      </c>
      <c r="AR4356" s="206">
        <f t="shared" si="1350"/>
        <v>0</v>
      </c>
      <c r="AS4356" s="22" t="str">
        <f t="shared" si="1351"/>
        <v/>
      </c>
      <c r="AT4356" s="24" t="str">
        <f t="shared" si="1352"/>
        <v/>
      </c>
      <c r="AU4356" s="22" t="s">
        <v>3240</v>
      </c>
    </row>
    <row r="4357" spans="1:47">
      <c r="A4357" s="246" t="str">
        <f t="shared" si="1342"/>
        <v/>
      </c>
      <c r="B4357" s="23"/>
      <c r="C4357" s="23"/>
      <c r="D4357" s="202" t="str">
        <f t="shared" si="1343"/>
        <v/>
      </c>
      <c r="E4357" s="33" t="str">
        <f t="shared" si="1337"/>
        <v/>
      </c>
      <c r="F4357" s="23"/>
      <c r="G4357" s="23"/>
      <c r="H4357" s="29"/>
      <c r="I4357" s="204" t="str">
        <f t="shared" si="1340"/>
        <v/>
      </c>
      <c r="J4357" s="188"/>
      <c r="K4357" s="29"/>
      <c r="L4357" s="24"/>
      <c r="M4357" s="22"/>
      <c r="N4357" s="22"/>
      <c r="O4357" s="22"/>
      <c r="P4357" s="202" t="str">
        <f t="shared" si="1341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338"/>
        <v/>
      </c>
      <c r="Z4357" s="196" t="str">
        <f t="shared" si="1339"/>
        <v/>
      </c>
      <c r="AA4357" s="22"/>
      <c r="AB4357" s="197" t="str">
        <f t="shared" si="1344"/>
        <v/>
      </c>
      <c r="AC4357" s="198" t="str">
        <f t="shared" si="1345"/>
        <v/>
      </c>
      <c r="AD4357" s="162"/>
      <c r="AE4357" s="199" t="str">
        <f t="shared" si="1346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35"/>
        <v>0</v>
      </c>
      <c r="AJ4357" s="200">
        <f t="shared" si="1336"/>
        <v>0</v>
      </c>
      <c r="AK4357" s="201" t="str">
        <f t="shared" si="1347"/>
        <v/>
      </c>
      <c r="AL4357" s="24"/>
      <c r="AM4357" s="24"/>
      <c r="AN4357" s="24"/>
      <c r="AO4357" s="24"/>
      <c r="AP4357" s="165" t="str">
        <f t="shared" si="1348"/>
        <v/>
      </c>
      <c r="AQ4357" s="203" t="str">
        <f t="shared" si="1349"/>
        <v/>
      </c>
      <c r="AR4357" s="206">
        <f t="shared" si="1350"/>
        <v>0</v>
      </c>
      <c r="AS4357" s="22" t="str">
        <f t="shared" si="1351"/>
        <v/>
      </c>
      <c r="AT4357" s="24" t="str">
        <f t="shared" si="1352"/>
        <v/>
      </c>
      <c r="AU4357" s="22" t="s">
        <v>3240</v>
      </c>
    </row>
    <row r="4358" spans="1:47">
      <c r="A4358" s="246" t="str">
        <f t="shared" si="1342"/>
        <v/>
      </c>
      <c r="B4358" s="23"/>
      <c r="C4358" s="23"/>
      <c r="D4358" s="202" t="str">
        <f t="shared" si="1343"/>
        <v/>
      </c>
      <c r="E4358" s="33" t="str">
        <f t="shared" si="1337"/>
        <v/>
      </c>
      <c r="F4358" s="23"/>
      <c r="G4358" s="23"/>
      <c r="H4358" s="29"/>
      <c r="I4358" s="204" t="str">
        <f t="shared" si="1340"/>
        <v/>
      </c>
      <c r="J4358" s="188"/>
      <c r="K4358" s="29"/>
      <c r="L4358" s="24"/>
      <c r="M4358" s="22"/>
      <c r="N4358" s="22"/>
      <c r="O4358" s="22"/>
      <c r="P4358" s="202" t="str">
        <f t="shared" si="1341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338"/>
        <v/>
      </c>
      <c r="Z4358" s="196" t="str">
        <f t="shared" si="1339"/>
        <v/>
      </c>
      <c r="AA4358" s="22"/>
      <c r="AB4358" s="197" t="str">
        <f t="shared" si="1344"/>
        <v/>
      </c>
      <c r="AC4358" s="198" t="str">
        <f t="shared" si="1345"/>
        <v/>
      </c>
      <c r="AD4358" s="162"/>
      <c r="AE4358" s="199" t="str">
        <f t="shared" si="1346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35"/>
        <v>0</v>
      </c>
      <c r="AJ4358" s="200">
        <f t="shared" si="1336"/>
        <v>0</v>
      </c>
      <c r="AK4358" s="201" t="str">
        <f t="shared" si="1347"/>
        <v/>
      </c>
      <c r="AL4358" s="24"/>
      <c r="AM4358" s="24"/>
      <c r="AN4358" s="24"/>
      <c r="AO4358" s="24"/>
      <c r="AP4358" s="165" t="str">
        <f t="shared" si="1348"/>
        <v/>
      </c>
      <c r="AQ4358" s="203" t="str">
        <f t="shared" si="1349"/>
        <v/>
      </c>
      <c r="AR4358" s="206">
        <f t="shared" si="1350"/>
        <v>0</v>
      </c>
      <c r="AS4358" s="22" t="str">
        <f t="shared" si="1351"/>
        <v/>
      </c>
      <c r="AT4358" s="24" t="str">
        <f t="shared" si="1352"/>
        <v/>
      </c>
      <c r="AU4358" s="22" t="s">
        <v>3240</v>
      </c>
    </row>
    <row r="4359" spans="1:47">
      <c r="A4359" s="246" t="str">
        <f t="shared" si="1342"/>
        <v/>
      </c>
      <c r="B4359" s="23"/>
      <c r="C4359" s="23"/>
      <c r="D4359" s="202" t="str">
        <f t="shared" si="1343"/>
        <v/>
      </c>
      <c r="E4359" s="33" t="str">
        <f t="shared" si="1337"/>
        <v/>
      </c>
      <c r="F4359" s="23"/>
      <c r="G4359" s="23"/>
      <c r="H4359" s="29"/>
      <c r="I4359" s="204" t="str">
        <f t="shared" si="1340"/>
        <v/>
      </c>
      <c r="J4359" s="188"/>
      <c r="K4359" s="29"/>
      <c r="L4359" s="24"/>
      <c r="M4359" s="22"/>
      <c r="N4359" s="22"/>
      <c r="O4359" s="22"/>
      <c r="P4359" s="202" t="str">
        <f t="shared" si="1341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338"/>
        <v/>
      </c>
      <c r="Z4359" s="196" t="str">
        <f t="shared" si="1339"/>
        <v/>
      </c>
      <c r="AA4359" s="22"/>
      <c r="AB4359" s="197" t="str">
        <f t="shared" si="1344"/>
        <v/>
      </c>
      <c r="AC4359" s="198" t="str">
        <f t="shared" si="1345"/>
        <v/>
      </c>
      <c r="AD4359" s="162"/>
      <c r="AE4359" s="199" t="str">
        <f t="shared" si="1346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35"/>
        <v>0</v>
      </c>
      <c r="AJ4359" s="200">
        <f t="shared" si="1336"/>
        <v>0</v>
      </c>
      <c r="AK4359" s="201" t="str">
        <f t="shared" si="1347"/>
        <v/>
      </c>
      <c r="AL4359" s="24"/>
      <c r="AM4359" s="24"/>
      <c r="AN4359" s="24"/>
      <c r="AO4359" s="24"/>
      <c r="AP4359" s="165" t="str">
        <f t="shared" si="1348"/>
        <v/>
      </c>
      <c r="AQ4359" s="203" t="str">
        <f t="shared" si="1349"/>
        <v/>
      </c>
      <c r="AR4359" s="206">
        <f t="shared" si="1350"/>
        <v>0</v>
      </c>
      <c r="AS4359" s="22" t="str">
        <f t="shared" si="1351"/>
        <v/>
      </c>
      <c r="AT4359" s="24" t="str">
        <f t="shared" si="1352"/>
        <v/>
      </c>
      <c r="AU4359" s="22" t="s">
        <v>3240</v>
      </c>
    </row>
    <row r="4360" spans="1:47">
      <c r="A4360" s="246" t="str">
        <f t="shared" si="1342"/>
        <v/>
      </c>
      <c r="B4360" s="23"/>
      <c r="C4360" s="23"/>
      <c r="D4360" s="202" t="str">
        <f t="shared" si="1343"/>
        <v/>
      </c>
      <c r="E4360" s="33" t="str">
        <f t="shared" si="1337"/>
        <v/>
      </c>
      <c r="F4360" s="23"/>
      <c r="G4360" s="23"/>
      <c r="H4360" s="29"/>
      <c r="I4360" s="204" t="str">
        <f t="shared" si="1340"/>
        <v/>
      </c>
      <c r="J4360" s="188"/>
      <c r="K4360" s="29"/>
      <c r="L4360" s="24"/>
      <c r="M4360" s="22"/>
      <c r="N4360" s="22"/>
      <c r="O4360" s="22"/>
      <c r="P4360" s="202" t="str">
        <f t="shared" si="1341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338"/>
        <v/>
      </c>
      <c r="Z4360" s="196" t="str">
        <f t="shared" si="1339"/>
        <v/>
      </c>
      <c r="AA4360" s="22"/>
      <c r="AB4360" s="197" t="str">
        <f t="shared" si="1344"/>
        <v/>
      </c>
      <c r="AC4360" s="198" t="str">
        <f t="shared" si="1345"/>
        <v/>
      </c>
      <c r="AD4360" s="162"/>
      <c r="AE4360" s="199" t="str">
        <f t="shared" si="1346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35"/>
        <v>0</v>
      </c>
      <c r="AJ4360" s="200">
        <f t="shared" si="1336"/>
        <v>0</v>
      </c>
      <c r="AK4360" s="201" t="str">
        <f t="shared" si="1347"/>
        <v/>
      </c>
      <c r="AL4360" s="24"/>
      <c r="AM4360" s="24"/>
      <c r="AN4360" s="24"/>
      <c r="AO4360" s="24"/>
      <c r="AP4360" s="165" t="str">
        <f t="shared" si="1348"/>
        <v/>
      </c>
      <c r="AQ4360" s="203" t="str">
        <f t="shared" si="1349"/>
        <v/>
      </c>
      <c r="AR4360" s="206">
        <f t="shared" si="1350"/>
        <v>0</v>
      </c>
      <c r="AS4360" s="22" t="str">
        <f t="shared" si="1351"/>
        <v/>
      </c>
      <c r="AT4360" s="24" t="str">
        <f t="shared" si="1352"/>
        <v/>
      </c>
      <c r="AU4360" s="22" t="s">
        <v>3240</v>
      </c>
    </row>
    <row r="4361" spans="1:47">
      <c r="A4361" s="246" t="str">
        <f t="shared" si="1342"/>
        <v/>
      </c>
      <c r="B4361" s="23"/>
      <c r="C4361" s="23"/>
      <c r="D4361" s="202" t="str">
        <f t="shared" si="1343"/>
        <v/>
      </c>
      <c r="E4361" s="33" t="str">
        <f t="shared" si="1337"/>
        <v/>
      </c>
      <c r="F4361" s="23"/>
      <c r="G4361" s="23"/>
      <c r="H4361" s="29"/>
      <c r="I4361" s="204" t="str">
        <f t="shared" si="1340"/>
        <v/>
      </c>
      <c r="J4361" s="188"/>
      <c r="K4361" s="29"/>
      <c r="L4361" s="24"/>
      <c r="M4361" s="22"/>
      <c r="N4361" s="22"/>
      <c r="O4361" s="22"/>
      <c r="P4361" s="202" t="str">
        <f t="shared" si="1341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338"/>
        <v/>
      </c>
      <c r="Z4361" s="196" t="str">
        <f t="shared" si="1339"/>
        <v/>
      </c>
      <c r="AA4361" s="22"/>
      <c r="AB4361" s="197" t="str">
        <f t="shared" si="1344"/>
        <v/>
      </c>
      <c r="AC4361" s="198" t="str">
        <f t="shared" si="1345"/>
        <v/>
      </c>
      <c r="AD4361" s="162"/>
      <c r="AE4361" s="199" t="str">
        <f t="shared" si="1346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35"/>
        <v>0</v>
      </c>
      <c r="AJ4361" s="200">
        <f t="shared" si="1336"/>
        <v>0</v>
      </c>
      <c r="AK4361" s="201" t="str">
        <f t="shared" si="1347"/>
        <v/>
      </c>
      <c r="AL4361" s="24"/>
      <c r="AM4361" s="24"/>
      <c r="AN4361" s="24"/>
      <c r="AO4361" s="24"/>
      <c r="AP4361" s="165" t="str">
        <f t="shared" si="1348"/>
        <v/>
      </c>
      <c r="AQ4361" s="203" t="str">
        <f t="shared" si="1349"/>
        <v/>
      </c>
      <c r="AR4361" s="206">
        <f t="shared" si="1350"/>
        <v>0</v>
      </c>
      <c r="AS4361" s="22" t="str">
        <f t="shared" si="1351"/>
        <v/>
      </c>
      <c r="AT4361" s="24" t="str">
        <f t="shared" si="1352"/>
        <v/>
      </c>
      <c r="AU4361" s="22" t="s">
        <v>3240</v>
      </c>
    </row>
    <row r="4362" spans="1:47">
      <c r="A4362" s="246" t="str">
        <f t="shared" si="1342"/>
        <v/>
      </c>
      <c r="B4362" s="23"/>
      <c r="C4362" s="23"/>
      <c r="D4362" s="202" t="str">
        <f t="shared" si="1343"/>
        <v/>
      </c>
      <c r="E4362" s="33" t="str">
        <f t="shared" si="1337"/>
        <v/>
      </c>
      <c r="F4362" s="23"/>
      <c r="G4362" s="23"/>
      <c r="H4362" s="29"/>
      <c r="I4362" s="204" t="str">
        <f t="shared" si="1340"/>
        <v/>
      </c>
      <c r="J4362" s="188"/>
      <c r="K4362" s="29"/>
      <c r="L4362" s="24"/>
      <c r="M4362" s="22"/>
      <c r="N4362" s="22"/>
      <c r="O4362" s="22"/>
      <c r="P4362" s="202" t="str">
        <f t="shared" si="1341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338"/>
        <v/>
      </c>
      <c r="Z4362" s="196" t="str">
        <f t="shared" si="1339"/>
        <v/>
      </c>
      <c r="AA4362" s="22"/>
      <c r="AB4362" s="197" t="str">
        <f t="shared" si="1344"/>
        <v/>
      </c>
      <c r="AC4362" s="198" t="str">
        <f t="shared" si="1345"/>
        <v/>
      </c>
      <c r="AD4362" s="162"/>
      <c r="AE4362" s="199" t="str">
        <f t="shared" si="1346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35"/>
        <v>0</v>
      </c>
      <c r="AJ4362" s="200">
        <f t="shared" si="1336"/>
        <v>0</v>
      </c>
      <c r="AK4362" s="201" t="str">
        <f t="shared" si="1347"/>
        <v/>
      </c>
      <c r="AL4362" s="24"/>
      <c r="AM4362" s="24"/>
      <c r="AN4362" s="24"/>
      <c r="AO4362" s="24"/>
      <c r="AP4362" s="165" t="str">
        <f t="shared" si="1348"/>
        <v/>
      </c>
      <c r="AQ4362" s="203" t="str">
        <f t="shared" si="1349"/>
        <v/>
      </c>
      <c r="AR4362" s="206">
        <f t="shared" si="1350"/>
        <v>0</v>
      </c>
      <c r="AS4362" s="22" t="str">
        <f t="shared" si="1351"/>
        <v/>
      </c>
      <c r="AT4362" s="24" t="str">
        <f t="shared" si="1352"/>
        <v/>
      </c>
      <c r="AU4362" s="22" t="s">
        <v>3240</v>
      </c>
    </row>
    <row r="4363" spans="1:47">
      <c r="A4363" s="246" t="str">
        <f t="shared" si="1342"/>
        <v/>
      </c>
      <c r="B4363" s="23"/>
      <c r="C4363" s="23"/>
      <c r="D4363" s="202" t="str">
        <f t="shared" si="1343"/>
        <v/>
      </c>
      <c r="E4363" s="33" t="str">
        <f t="shared" si="1337"/>
        <v/>
      </c>
      <c r="F4363" s="23"/>
      <c r="G4363" s="23"/>
      <c r="H4363" s="29"/>
      <c r="I4363" s="204" t="str">
        <f t="shared" si="1340"/>
        <v/>
      </c>
      <c r="J4363" s="188"/>
      <c r="K4363" s="29"/>
      <c r="L4363" s="24"/>
      <c r="M4363" s="22"/>
      <c r="N4363" s="22"/>
      <c r="O4363" s="22"/>
      <c r="P4363" s="202" t="str">
        <f t="shared" si="1341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338"/>
        <v/>
      </c>
      <c r="Z4363" s="196" t="str">
        <f t="shared" si="1339"/>
        <v/>
      </c>
      <c r="AA4363" s="22"/>
      <c r="AB4363" s="197" t="str">
        <f t="shared" si="1344"/>
        <v/>
      </c>
      <c r="AC4363" s="198" t="str">
        <f t="shared" si="1345"/>
        <v/>
      </c>
      <c r="AD4363" s="162"/>
      <c r="AE4363" s="199" t="str">
        <f t="shared" si="1346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ref="AI4363:AI4426" si="1353">IF(P4363="C66 SERVICE","",SUMIFS(AB:AB,F:F,F4363,G:G,G4363,E:E,E4363))</f>
        <v>0</v>
      </c>
      <c r="AJ4363" s="200">
        <f t="shared" ref="AJ4363:AJ4426" si="1354">IF(P4363="C66 SERVICE","",SUMIFS(AC:AC,F:F,F4363,G:G,G4363,E:E,E4363))</f>
        <v>0</v>
      </c>
      <c r="AK4363" s="201" t="str">
        <f t="shared" si="1347"/>
        <v/>
      </c>
      <c r="AL4363" s="24"/>
      <c r="AM4363" s="24"/>
      <c r="AN4363" s="24"/>
      <c r="AO4363" s="24"/>
      <c r="AP4363" s="165" t="str">
        <f t="shared" si="1348"/>
        <v/>
      </c>
      <c r="AQ4363" s="203" t="str">
        <f t="shared" si="1349"/>
        <v/>
      </c>
      <c r="AR4363" s="206">
        <f t="shared" si="1350"/>
        <v>0</v>
      </c>
      <c r="AS4363" s="22" t="str">
        <f t="shared" si="1351"/>
        <v/>
      </c>
      <c r="AT4363" s="24" t="str">
        <f t="shared" si="1352"/>
        <v/>
      </c>
      <c r="AU4363" s="22" t="s">
        <v>3240</v>
      </c>
    </row>
    <row r="4364" spans="1:47">
      <c r="A4364" s="246" t="str">
        <f t="shared" si="1342"/>
        <v/>
      </c>
      <c r="B4364" s="23"/>
      <c r="C4364" s="23"/>
      <c r="D4364" s="202" t="str">
        <f t="shared" si="1343"/>
        <v/>
      </c>
      <c r="E4364" s="33" t="str">
        <f t="shared" si="1337"/>
        <v/>
      </c>
      <c r="F4364" s="23"/>
      <c r="G4364" s="23"/>
      <c r="H4364" s="29"/>
      <c r="I4364" s="204" t="str">
        <f t="shared" si="1340"/>
        <v/>
      </c>
      <c r="J4364" s="188"/>
      <c r="K4364" s="29"/>
      <c r="L4364" s="24"/>
      <c r="M4364" s="22"/>
      <c r="N4364" s="22"/>
      <c r="O4364" s="22"/>
      <c r="P4364" s="202" t="str">
        <f t="shared" si="1341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338"/>
        <v/>
      </c>
      <c r="Z4364" s="196" t="str">
        <f t="shared" si="1339"/>
        <v/>
      </c>
      <c r="AA4364" s="22"/>
      <c r="AB4364" s="197" t="str">
        <f t="shared" si="1344"/>
        <v/>
      </c>
      <c r="AC4364" s="198" t="str">
        <f t="shared" si="1345"/>
        <v/>
      </c>
      <c r="AD4364" s="162"/>
      <c r="AE4364" s="199" t="str">
        <f t="shared" si="1346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3"/>
        <v>0</v>
      </c>
      <c r="AJ4364" s="200">
        <f t="shared" si="1354"/>
        <v>0</v>
      </c>
      <c r="AK4364" s="201" t="str">
        <f t="shared" si="1347"/>
        <v/>
      </c>
      <c r="AL4364" s="24"/>
      <c r="AM4364" s="24"/>
      <c r="AN4364" s="24"/>
      <c r="AO4364" s="24"/>
      <c r="AP4364" s="165" t="str">
        <f t="shared" si="1348"/>
        <v/>
      </c>
      <c r="AQ4364" s="203" t="str">
        <f t="shared" si="1349"/>
        <v/>
      </c>
      <c r="AR4364" s="206">
        <f t="shared" si="1350"/>
        <v>0</v>
      </c>
      <c r="AS4364" s="22" t="str">
        <f t="shared" si="1351"/>
        <v/>
      </c>
      <c r="AT4364" s="24" t="str">
        <f t="shared" si="1352"/>
        <v/>
      </c>
      <c r="AU4364" s="22" t="s">
        <v>3240</v>
      </c>
    </row>
    <row r="4365" spans="1:47">
      <c r="A4365" s="246" t="str">
        <f t="shared" si="1342"/>
        <v/>
      </c>
      <c r="B4365" s="23"/>
      <c r="C4365" s="23"/>
      <c r="D4365" s="202" t="str">
        <f t="shared" si="1343"/>
        <v/>
      </c>
      <c r="E4365" s="33" t="str">
        <f t="shared" si="1337"/>
        <v/>
      </c>
      <c r="F4365" s="23"/>
      <c r="G4365" s="23"/>
      <c r="H4365" s="29"/>
      <c r="I4365" s="204" t="str">
        <f t="shared" si="1340"/>
        <v/>
      </c>
      <c r="J4365" s="188"/>
      <c r="K4365" s="29"/>
      <c r="L4365" s="24"/>
      <c r="M4365" s="22"/>
      <c r="N4365" s="22"/>
      <c r="O4365" s="22"/>
      <c r="P4365" s="202" t="str">
        <f t="shared" si="1341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338"/>
        <v/>
      </c>
      <c r="Z4365" s="196" t="str">
        <f t="shared" si="1339"/>
        <v/>
      </c>
      <c r="AA4365" s="22"/>
      <c r="AB4365" s="197" t="str">
        <f t="shared" si="1344"/>
        <v/>
      </c>
      <c r="AC4365" s="198" t="str">
        <f t="shared" si="1345"/>
        <v/>
      </c>
      <c r="AD4365" s="162"/>
      <c r="AE4365" s="199" t="str">
        <f t="shared" si="1346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3"/>
        <v>0</v>
      </c>
      <c r="AJ4365" s="200">
        <f t="shared" si="1354"/>
        <v>0</v>
      </c>
      <c r="AK4365" s="201" t="str">
        <f t="shared" si="1347"/>
        <v/>
      </c>
      <c r="AL4365" s="24"/>
      <c r="AM4365" s="24"/>
      <c r="AN4365" s="24"/>
      <c r="AO4365" s="24"/>
      <c r="AP4365" s="165" t="str">
        <f t="shared" si="1348"/>
        <v/>
      </c>
      <c r="AQ4365" s="203" t="str">
        <f t="shared" si="1349"/>
        <v/>
      </c>
      <c r="AR4365" s="206">
        <f t="shared" si="1350"/>
        <v>0</v>
      </c>
      <c r="AS4365" s="22" t="str">
        <f t="shared" si="1351"/>
        <v/>
      </c>
      <c r="AT4365" s="24" t="str">
        <f t="shared" si="1352"/>
        <v/>
      </c>
      <c r="AU4365" s="22" t="s">
        <v>3240</v>
      </c>
    </row>
    <row r="4366" spans="1:47">
      <c r="A4366" s="246" t="str">
        <f t="shared" si="1342"/>
        <v/>
      </c>
      <c r="B4366" s="23"/>
      <c r="C4366" s="23"/>
      <c r="D4366" s="202" t="str">
        <f t="shared" si="1343"/>
        <v/>
      </c>
      <c r="E4366" s="33" t="str">
        <f t="shared" si="1337"/>
        <v/>
      </c>
      <c r="F4366" s="23"/>
      <c r="G4366" s="23"/>
      <c r="H4366" s="29"/>
      <c r="I4366" s="204" t="str">
        <f t="shared" si="1340"/>
        <v/>
      </c>
      <c r="J4366" s="188"/>
      <c r="K4366" s="29"/>
      <c r="L4366" s="24"/>
      <c r="M4366" s="22"/>
      <c r="N4366" s="22"/>
      <c r="O4366" s="22"/>
      <c r="P4366" s="202" t="str">
        <f t="shared" si="1341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338"/>
        <v/>
      </c>
      <c r="Z4366" s="196" t="str">
        <f t="shared" si="1339"/>
        <v/>
      </c>
      <c r="AA4366" s="22"/>
      <c r="AB4366" s="197" t="str">
        <f t="shared" si="1344"/>
        <v/>
      </c>
      <c r="AC4366" s="198" t="str">
        <f t="shared" si="1345"/>
        <v/>
      </c>
      <c r="AD4366" s="162"/>
      <c r="AE4366" s="199" t="str">
        <f t="shared" si="1346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3"/>
        <v>0</v>
      </c>
      <c r="AJ4366" s="200">
        <f t="shared" si="1354"/>
        <v>0</v>
      </c>
      <c r="AK4366" s="201" t="str">
        <f t="shared" si="1347"/>
        <v/>
      </c>
      <c r="AL4366" s="24"/>
      <c r="AM4366" s="24"/>
      <c r="AN4366" s="24"/>
      <c r="AO4366" s="24"/>
      <c r="AP4366" s="165" t="str">
        <f t="shared" si="1348"/>
        <v/>
      </c>
      <c r="AQ4366" s="203" t="str">
        <f t="shared" si="1349"/>
        <v/>
      </c>
      <c r="AR4366" s="206">
        <f t="shared" si="1350"/>
        <v>0</v>
      </c>
      <c r="AS4366" s="22" t="str">
        <f t="shared" si="1351"/>
        <v/>
      </c>
      <c r="AT4366" s="24" t="str">
        <f t="shared" si="1352"/>
        <v/>
      </c>
      <c r="AU4366" s="22" t="s">
        <v>3240</v>
      </c>
    </row>
    <row r="4367" spans="1:47">
      <c r="A4367" s="246" t="str">
        <f t="shared" si="1342"/>
        <v/>
      </c>
      <c r="B4367" s="23"/>
      <c r="C4367" s="23"/>
      <c r="D4367" s="202" t="str">
        <f t="shared" si="1343"/>
        <v/>
      </c>
      <c r="E4367" s="33" t="str">
        <f t="shared" si="1337"/>
        <v/>
      </c>
      <c r="F4367" s="23"/>
      <c r="G4367" s="23"/>
      <c r="H4367" s="29"/>
      <c r="I4367" s="204" t="str">
        <f t="shared" si="1340"/>
        <v/>
      </c>
      <c r="J4367" s="188"/>
      <c r="K4367" s="29"/>
      <c r="L4367" s="24"/>
      <c r="M4367" s="22"/>
      <c r="N4367" s="22"/>
      <c r="O4367" s="22"/>
      <c r="P4367" s="202" t="str">
        <f t="shared" si="1341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338"/>
        <v/>
      </c>
      <c r="Z4367" s="196" t="str">
        <f t="shared" si="1339"/>
        <v/>
      </c>
      <c r="AA4367" s="22"/>
      <c r="AB4367" s="197" t="str">
        <f t="shared" si="1344"/>
        <v/>
      </c>
      <c r="AC4367" s="198" t="str">
        <f t="shared" si="1345"/>
        <v/>
      </c>
      <c r="AD4367" s="162"/>
      <c r="AE4367" s="199" t="str">
        <f t="shared" si="1346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3"/>
        <v>0</v>
      </c>
      <c r="AJ4367" s="200">
        <f t="shared" si="1354"/>
        <v>0</v>
      </c>
      <c r="AK4367" s="201" t="str">
        <f t="shared" si="1347"/>
        <v/>
      </c>
      <c r="AL4367" s="24"/>
      <c r="AM4367" s="24"/>
      <c r="AN4367" s="24"/>
      <c r="AO4367" s="24"/>
      <c r="AP4367" s="165" t="str">
        <f t="shared" si="1348"/>
        <v/>
      </c>
      <c r="AQ4367" s="203" t="str">
        <f t="shared" si="1349"/>
        <v/>
      </c>
      <c r="AR4367" s="206">
        <f t="shared" si="1350"/>
        <v>0</v>
      </c>
      <c r="AS4367" s="22" t="str">
        <f t="shared" si="1351"/>
        <v/>
      </c>
      <c r="AT4367" s="24" t="str">
        <f t="shared" si="1352"/>
        <v/>
      </c>
      <c r="AU4367" s="22" t="s">
        <v>3240</v>
      </c>
    </row>
    <row r="4368" spans="1:47">
      <c r="A4368" s="246" t="str">
        <f t="shared" si="1342"/>
        <v/>
      </c>
      <c r="B4368" s="23"/>
      <c r="C4368" s="23"/>
      <c r="D4368" s="202" t="str">
        <f t="shared" si="1343"/>
        <v/>
      </c>
      <c r="E4368" s="33" t="str">
        <f t="shared" si="1337"/>
        <v/>
      </c>
      <c r="F4368" s="23"/>
      <c r="G4368" s="23"/>
      <c r="H4368" s="29"/>
      <c r="I4368" s="204" t="str">
        <f t="shared" si="1340"/>
        <v/>
      </c>
      <c r="J4368" s="188"/>
      <c r="K4368" s="29"/>
      <c r="L4368" s="24"/>
      <c r="M4368" s="22"/>
      <c r="N4368" s="22"/>
      <c r="O4368" s="22"/>
      <c r="P4368" s="202" t="str">
        <f t="shared" si="1341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338"/>
        <v/>
      </c>
      <c r="Z4368" s="196" t="str">
        <f t="shared" si="1339"/>
        <v/>
      </c>
      <c r="AA4368" s="22"/>
      <c r="AB4368" s="197" t="str">
        <f t="shared" si="1344"/>
        <v/>
      </c>
      <c r="AC4368" s="198" t="str">
        <f t="shared" si="1345"/>
        <v/>
      </c>
      <c r="AD4368" s="162"/>
      <c r="AE4368" s="199" t="str">
        <f t="shared" si="1346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3"/>
        <v>0</v>
      </c>
      <c r="AJ4368" s="200">
        <f t="shared" si="1354"/>
        <v>0</v>
      </c>
      <c r="AK4368" s="201" t="str">
        <f t="shared" si="1347"/>
        <v/>
      </c>
      <c r="AL4368" s="24"/>
      <c r="AM4368" s="24"/>
      <c r="AN4368" s="24"/>
      <c r="AO4368" s="24"/>
      <c r="AP4368" s="165" t="str">
        <f t="shared" si="1348"/>
        <v/>
      </c>
      <c r="AQ4368" s="203" t="str">
        <f t="shared" si="1349"/>
        <v/>
      </c>
      <c r="AR4368" s="206">
        <f t="shared" si="1350"/>
        <v>0</v>
      </c>
      <c r="AS4368" s="22" t="str">
        <f t="shared" si="1351"/>
        <v/>
      </c>
      <c r="AT4368" s="24" t="str">
        <f t="shared" si="1352"/>
        <v/>
      </c>
      <c r="AU4368" s="22" t="s">
        <v>3240</v>
      </c>
    </row>
    <row r="4369" spans="1:47">
      <c r="A4369" s="246" t="str">
        <f t="shared" si="1342"/>
        <v/>
      </c>
      <c r="B4369" s="23"/>
      <c r="C4369" s="23"/>
      <c r="D4369" s="202" t="str">
        <f t="shared" si="1343"/>
        <v/>
      </c>
      <c r="E4369" s="33" t="str">
        <f t="shared" si="1337"/>
        <v/>
      </c>
      <c r="F4369" s="23"/>
      <c r="G4369" s="23"/>
      <c r="H4369" s="29"/>
      <c r="I4369" s="204" t="str">
        <f t="shared" si="1340"/>
        <v/>
      </c>
      <c r="J4369" s="188"/>
      <c r="K4369" s="29"/>
      <c r="L4369" s="24"/>
      <c r="M4369" s="22"/>
      <c r="N4369" s="22"/>
      <c r="O4369" s="22"/>
      <c r="P4369" s="202" t="str">
        <f t="shared" si="1341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338"/>
        <v/>
      </c>
      <c r="Z4369" s="196" t="str">
        <f t="shared" si="1339"/>
        <v/>
      </c>
      <c r="AA4369" s="22"/>
      <c r="AB4369" s="197" t="str">
        <f t="shared" si="1344"/>
        <v/>
      </c>
      <c r="AC4369" s="198" t="str">
        <f t="shared" si="1345"/>
        <v/>
      </c>
      <c r="AD4369" s="162"/>
      <c r="AE4369" s="199" t="str">
        <f t="shared" si="1346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3"/>
        <v>0</v>
      </c>
      <c r="AJ4369" s="200">
        <f t="shared" si="1354"/>
        <v>0</v>
      </c>
      <c r="AK4369" s="201" t="str">
        <f t="shared" si="1347"/>
        <v/>
      </c>
      <c r="AL4369" s="24"/>
      <c r="AM4369" s="24"/>
      <c r="AN4369" s="24"/>
      <c r="AO4369" s="24"/>
      <c r="AP4369" s="165" t="str">
        <f t="shared" si="1348"/>
        <v/>
      </c>
      <c r="AQ4369" s="203" t="str">
        <f t="shared" si="1349"/>
        <v/>
      </c>
      <c r="AR4369" s="206">
        <f t="shared" si="1350"/>
        <v>0</v>
      </c>
      <c r="AS4369" s="22" t="str">
        <f t="shared" si="1351"/>
        <v/>
      </c>
      <c r="AT4369" s="24" t="str">
        <f t="shared" si="1352"/>
        <v/>
      </c>
      <c r="AU4369" s="22" t="s">
        <v>3240</v>
      </c>
    </row>
    <row r="4370" spans="1:47">
      <c r="A4370" s="246" t="str">
        <f t="shared" si="1342"/>
        <v/>
      </c>
      <c r="B4370" s="23"/>
      <c r="C4370" s="23"/>
      <c r="D4370" s="202" t="str">
        <f t="shared" si="1343"/>
        <v/>
      </c>
      <c r="E4370" s="33" t="str">
        <f t="shared" si="1337"/>
        <v/>
      </c>
      <c r="F4370" s="23"/>
      <c r="G4370" s="23"/>
      <c r="H4370" s="29"/>
      <c r="I4370" s="204" t="str">
        <f t="shared" si="1340"/>
        <v/>
      </c>
      <c r="J4370" s="188"/>
      <c r="K4370" s="29"/>
      <c r="L4370" s="24"/>
      <c r="M4370" s="22"/>
      <c r="N4370" s="22"/>
      <c r="O4370" s="22"/>
      <c r="P4370" s="202" t="str">
        <f t="shared" si="1341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338"/>
        <v/>
      </c>
      <c r="Z4370" s="196" t="str">
        <f t="shared" si="1339"/>
        <v/>
      </c>
      <c r="AA4370" s="22"/>
      <c r="AB4370" s="197" t="str">
        <f t="shared" si="1344"/>
        <v/>
      </c>
      <c r="AC4370" s="198" t="str">
        <f t="shared" si="1345"/>
        <v/>
      </c>
      <c r="AD4370" s="162"/>
      <c r="AE4370" s="199" t="str">
        <f t="shared" si="1346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3"/>
        <v>0</v>
      </c>
      <c r="AJ4370" s="200">
        <f t="shared" si="1354"/>
        <v>0</v>
      </c>
      <c r="AK4370" s="201" t="str">
        <f t="shared" si="1347"/>
        <v/>
      </c>
      <c r="AL4370" s="24"/>
      <c r="AM4370" s="24"/>
      <c r="AN4370" s="24"/>
      <c r="AO4370" s="24"/>
      <c r="AP4370" s="165" t="str">
        <f t="shared" si="1348"/>
        <v/>
      </c>
      <c r="AQ4370" s="203" t="str">
        <f t="shared" si="1349"/>
        <v/>
      </c>
      <c r="AR4370" s="206">
        <f t="shared" si="1350"/>
        <v>0</v>
      </c>
      <c r="AS4370" s="22" t="str">
        <f t="shared" si="1351"/>
        <v/>
      </c>
      <c r="AT4370" s="24" t="str">
        <f t="shared" si="1352"/>
        <v/>
      </c>
      <c r="AU4370" s="22" t="s">
        <v>3240</v>
      </c>
    </row>
    <row r="4371" spans="1:47">
      <c r="A4371" s="246" t="str">
        <f t="shared" si="1342"/>
        <v/>
      </c>
      <c r="B4371" s="23"/>
      <c r="C4371" s="23"/>
      <c r="D4371" s="202" t="str">
        <f t="shared" si="1343"/>
        <v/>
      </c>
      <c r="E4371" s="33" t="str">
        <f t="shared" si="1337"/>
        <v/>
      </c>
      <c r="F4371" s="23"/>
      <c r="G4371" s="23"/>
      <c r="H4371" s="29"/>
      <c r="I4371" s="204" t="str">
        <f t="shared" si="1340"/>
        <v/>
      </c>
      <c r="J4371" s="188"/>
      <c r="K4371" s="29"/>
      <c r="L4371" s="24"/>
      <c r="M4371" s="22"/>
      <c r="N4371" s="22"/>
      <c r="O4371" s="22"/>
      <c r="P4371" s="202" t="str">
        <f t="shared" si="1341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338"/>
        <v/>
      </c>
      <c r="Z4371" s="196" t="str">
        <f t="shared" si="1339"/>
        <v/>
      </c>
      <c r="AA4371" s="22"/>
      <c r="AB4371" s="197" t="str">
        <f t="shared" si="1344"/>
        <v/>
      </c>
      <c r="AC4371" s="198" t="str">
        <f t="shared" si="1345"/>
        <v/>
      </c>
      <c r="AD4371" s="162"/>
      <c r="AE4371" s="199" t="str">
        <f t="shared" si="1346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3"/>
        <v>0</v>
      </c>
      <c r="AJ4371" s="200">
        <f t="shared" si="1354"/>
        <v>0</v>
      </c>
      <c r="AK4371" s="201" t="str">
        <f t="shared" si="1347"/>
        <v/>
      </c>
      <c r="AL4371" s="24"/>
      <c r="AM4371" s="24"/>
      <c r="AN4371" s="24"/>
      <c r="AO4371" s="24"/>
      <c r="AP4371" s="165" t="str">
        <f t="shared" si="1348"/>
        <v/>
      </c>
      <c r="AQ4371" s="203" t="str">
        <f t="shared" si="1349"/>
        <v/>
      </c>
      <c r="AR4371" s="206">
        <f t="shared" si="1350"/>
        <v>0</v>
      </c>
      <c r="AS4371" s="22" t="str">
        <f t="shared" si="1351"/>
        <v/>
      </c>
      <c r="AT4371" s="24" t="str">
        <f t="shared" si="1352"/>
        <v/>
      </c>
      <c r="AU4371" s="22" t="s">
        <v>3240</v>
      </c>
    </row>
    <row r="4372" spans="1:47">
      <c r="A4372" s="246" t="str">
        <f t="shared" si="1342"/>
        <v/>
      </c>
      <c r="B4372" s="23"/>
      <c r="C4372" s="23"/>
      <c r="D4372" s="202" t="str">
        <f t="shared" si="1343"/>
        <v/>
      </c>
      <c r="E4372" s="33" t="str">
        <f t="shared" si="1337"/>
        <v/>
      </c>
      <c r="F4372" s="23"/>
      <c r="G4372" s="23"/>
      <c r="H4372" s="29"/>
      <c r="I4372" s="204" t="str">
        <f t="shared" si="1340"/>
        <v/>
      </c>
      <c r="J4372" s="188"/>
      <c r="K4372" s="29"/>
      <c r="L4372" s="24"/>
      <c r="M4372" s="22"/>
      <c r="N4372" s="22"/>
      <c r="O4372" s="22"/>
      <c r="P4372" s="202" t="str">
        <f t="shared" si="1341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338"/>
        <v/>
      </c>
      <c r="Z4372" s="196" t="str">
        <f t="shared" si="1339"/>
        <v/>
      </c>
      <c r="AA4372" s="22"/>
      <c r="AB4372" s="197" t="str">
        <f t="shared" si="1344"/>
        <v/>
      </c>
      <c r="AC4372" s="198" t="str">
        <f t="shared" si="1345"/>
        <v/>
      </c>
      <c r="AD4372" s="162"/>
      <c r="AE4372" s="199" t="str">
        <f t="shared" si="1346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3"/>
        <v>0</v>
      </c>
      <c r="AJ4372" s="200">
        <f t="shared" si="1354"/>
        <v>0</v>
      </c>
      <c r="AK4372" s="201" t="str">
        <f t="shared" si="1347"/>
        <v/>
      </c>
      <c r="AL4372" s="24"/>
      <c r="AM4372" s="24"/>
      <c r="AN4372" s="24"/>
      <c r="AO4372" s="24"/>
      <c r="AP4372" s="165" t="str">
        <f t="shared" si="1348"/>
        <v/>
      </c>
      <c r="AQ4372" s="203" t="str">
        <f t="shared" si="1349"/>
        <v/>
      </c>
      <c r="AR4372" s="206">
        <f t="shared" si="1350"/>
        <v>0</v>
      </c>
      <c r="AS4372" s="22" t="str">
        <f t="shared" si="1351"/>
        <v/>
      </c>
      <c r="AT4372" s="24" t="str">
        <f t="shared" si="1352"/>
        <v/>
      </c>
      <c r="AU4372" s="22" t="s">
        <v>3240</v>
      </c>
    </row>
    <row r="4373" spans="1:47">
      <c r="A4373" s="246" t="str">
        <f t="shared" si="1342"/>
        <v/>
      </c>
      <c r="B4373" s="23"/>
      <c r="C4373" s="23"/>
      <c r="D4373" s="202" t="str">
        <f t="shared" si="1343"/>
        <v/>
      </c>
      <c r="E4373" s="33" t="str">
        <f t="shared" si="1337"/>
        <v/>
      </c>
      <c r="F4373" s="23"/>
      <c r="G4373" s="23"/>
      <c r="H4373" s="29"/>
      <c r="I4373" s="204" t="str">
        <f t="shared" si="1340"/>
        <v/>
      </c>
      <c r="J4373" s="188"/>
      <c r="K4373" s="29"/>
      <c r="L4373" s="24"/>
      <c r="M4373" s="22"/>
      <c r="N4373" s="22"/>
      <c r="O4373" s="22"/>
      <c r="P4373" s="202" t="str">
        <f t="shared" si="1341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338"/>
        <v/>
      </c>
      <c r="Z4373" s="196" t="str">
        <f t="shared" si="1339"/>
        <v/>
      </c>
      <c r="AA4373" s="22"/>
      <c r="AB4373" s="197" t="str">
        <f t="shared" si="1344"/>
        <v/>
      </c>
      <c r="AC4373" s="198" t="str">
        <f t="shared" si="1345"/>
        <v/>
      </c>
      <c r="AD4373" s="162"/>
      <c r="AE4373" s="199" t="str">
        <f t="shared" si="1346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3"/>
        <v>0</v>
      </c>
      <c r="AJ4373" s="200">
        <f t="shared" si="1354"/>
        <v>0</v>
      </c>
      <c r="AK4373" s="201" t="str">
        <f t="shared" si="1347"/>
        <v/>
      </c>
      <c r="AL4373" s="24"/>
      <c r="AM4373" s="24"/>
      <c r="AN4373" s="24"/>
      <c r="AO4373" s="24"/>
      <c r="AP4373" s="165" t="str">
        <f t="shared" si="1348"/>
        <v/>
      </c>
      <c r="AQ4373" s="203" t="str">
        <f t="shared" si="1349"/>
        <v/>
      </c>
      <c r="AR4373" s="206">
        <f t="shared" si="1350"/>
        <v>0</v>
      </c>
      <c r="AS4373" s="22" t="str">
        <f t="shared" si="1351"/>
        <v/>
      </c>
      <c r="AT4373" s="24" t="str">
        <f t="shared" si="1352"/>
        <v/>
      </c>
      <c r="AU4373" s="22" t="s">
        <v>3240</v>
      </c>
    </row>
    <row r="4374" spans="1:47">
      <c r="A4374" s="246" t="str">
        <f t="shared" si="1342"/>
        <v/>
      </c>
      <c r="B4374" s="23"/>
      <c r="C4374" s="23"/>
      <c r="D4374" s="202" t="str">
        <f t="shared" si="1343"/>
        <v/>
      </c>
      <c r="E4374" s="33" t="str">
        <f t="shared" ref="E4374:E4437" si="1355">IF(G4374="Cancel","Cancel",IF(G4374="TBA","TBA",IFERROR(IF(I4374="Q4","FY "&amp;RIGHT(F4374,2)-1&amp;"/"&amp;RIGHT(F4374,2),"FY "&amp;RIGHT(F4374,2)&amp;"/"&amp;RIGHT(F4374,2)+1),"")))</f>
        <v/>
      </c>
      <c r="F4374" s="23"/>
      <c r="G4374" s="23"/>
      <c r="H4374" s="29"/>
      <c r="I4374" s="204" t="str">
        <f t="shared" si="1340"/>
        <v/>
      </c>
      <c r="J4374" s="188"/>
      <c r="K4374" s="29"/>
      <c r="L4374" s="24"/>
      <c r="M4374" s="22"/>
      <c r="N4374" s="22"/>
      <c r="O4374" s="22"/>
      <c r="P4374" s="202" t="str">
        <f t="shared" si="1341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338"/>
        <v/>
      </c>
      <c r="Z4374" s="196" t="str">
        <f t="shared" si="1339"/>
        <v/>
      </c>
      <c r="AA4374" s="22"/>
      <c r="AB4374" s="197" t="str">
        <f t="shared" si="1344"/>
        <v/>
      </c>
      <c r="AC4374" s="198" t="str">
        <f t="shared" si="1345"/>
        <v/>
      </c>
      <c r="AD4374" s="162"/>
      <c r="AE4374" s="199" t="str">
        <f t="shared" si="1346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3"/>
        <v>0</v>
      </c>
      <c r="AJ4374" s="200">
        <f t="shared" si="1354"/>
        <v>0</v>
      </c>
      <c r="AK4374" s="201" t="str">
        <f t="shared" si="1347"/>
        <v/>
      </c>
      <c r="AL4374" s="24"/>
      <c r="AM4374" s="24"/>
      <c r="AN4374" s="24"/>
      <c r="AO4374" s="24"/>
      <c r="AP4374" s="165" t="str">
        <f t="shared" si="1348"/>
        <v/>
      </c>
      <c r="AQ4374" s="203" t="str">
        <f t="shared" si="1349"/>
        <v/>
      </c>
      <c r="AR4374" s="206">
        <f t="shared" si="1350"/>
        <v>0</v>
      </c>
      <c r="AS4374" s="22" t="str">
        <f t="shared" si="1351"/>
        <v/>
      </c>
      <c r="AT4374" s="24" t="str">
        <f t="shared" si="1352"/>
        <v/>
      </c>
      <c r="AU4374" s="22" t="s">
        <v>3240</v>
      </c>
    </row>
    <row r="4375" spans="1:47">
      <c r="A4375" s="246" t="str">
        <f t="shared" si="1342"/>
        <v/>
      </c>
      <c r="B4375" s="23"/>
      <c r="C4375" s="23"/>
      <c r="D4375" s="202" t="str">
        <f t="shared" si="1343"/>
        <v/>
      </c>
      <c r="E4375" s="33" t="str">
        <f t="shared" si="1355"/>
        <v/>
      </c>
      <c r="F4375" s="23"/>
      <c r="G4375" s="23"/>
      <c r="H4375" s="29"/>
      <c r="I4375" s="204" t="str">
        <f t="shared" si="1340"/>
        <v/>
      </c>
      <c r="J4375" s="188"/>
      <c r="K4375" s="29"/>
      <c r="L4375" s="24"/>
      <c r="M4375" s="22"/>
      <c r="N4375" s="22"/>
      <c r="O4375" s="22"/>
      <c r="P4375" s="202" t="str">
        <f t="shared" si="1341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338"/>
        <v/>
      </c>
      <c r="Z4375" s="196" t="str">
        <f t="shared" si="1339"/>
        <v/>
      </c>
      <c r="AA4375" s="22"/>
      <c r="AB4375" s="197" t="str">
        <f t="shared" si="1344"/>
        <v/>
      </c>
      <c r="AC4375" s="198" t="str">
        <f t="shared" si="1345"/>
        <v/>
      </c>
      <c r="AD4375" s="162"/>
      <c r="AE4375" s="199" t="str">
        <f t="shared" si="1346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3"/>
        <v>0</v>
      </c>
      <c r="AJ4375" s="200">
        <f t="shared" si="1354"/>
        <v>0</v>
      </c>
      <c r="AK4375" s="201" t="str">
        <f t="shared" si="1347"/>
        <v/>
      </c>
      <c r="AL4375" s="24"/>
      <c r="AM4375" s="24"/>
      <c r="AN4375" s="24"/>
      <c r="AO4375" s="24"/>
      <c r="AP4375" s="165" t="str">
        <f t="shared" si="1348"/>
        <v/>
      </c>
      <c r="AQ4375" s="203" t="str">
        <f t="shared" si="1349"/>
        <v/>
      </c>
      <c r="AR4375" s="206">
        <f t="shared" si="1350"/>
        <v>0</v>
      </c>
      <c r="AS4375" s="22" t="str">
        <f t="shared" si="1351"/>
        <v/>
      </c>
      <c r="AT4375" s="24" t="str">
        <f t="shared" si="1352"/>
        <v/>
      </c>
      <c r="AU4375" s="22" t="s">
        <v>3240</v>
      </c>
    </row>
    <row r="4376" spans="1:47">
      <c r="A4376" s="246" t="str">
        <f t="shared" si="1342"/>
        <v/>
      </c>
      <c r="B4376" s="23"/>
      <c r="C4376" s="23"/>
      <c r="D4376" s="202" t="str">
        <f t="shared" si="1343"/>
        <v/>
      </c>
      <c r="E4376" s="33" t="str">
        <f t="shared" si="1355"/>
        <v/>
      </c>
      <c r="F4376" s="23"/>
      <c r="G4376" s="23"/>
      <c r="H4376" s="29"/>
      <c r="I4376" s="204" t="str">
        <f t="shared" si="1340"/>
        <v/>
      </c>
      <c r="J4376" s="188"/>
      <c r="K4376" s="29"/>
      <c r="L4376" s="24"/>
      <c r="M4376" s="22"/>
      <c r="N4376" s="22"/>
      <c r="O4376" s="22"/>
      <c r="P4376" s="202" t="str">
        <f t="shared" si="1341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338"/>
        <v/>
      </c>
      <c r="Z4376" s="196" t="str">
        <f t="shared" si="1339"/>
        <v/>
      </c>
      <c r="AA4376" s="22"/>
      <c r="AB4376" s="197" t="str">
        <f t="shared" si="1344"/>
        <v/>
      </c>
      <c r="AC4376" s="198" t="str">
        <f t="shared" si="1345"/>
        <v/>
      </c>
      <c r="AD4376" s="162"/>
      <c r="AE4376" s="199" t="str">
        <f t="shared" si="1346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3"/>
        <v>0</v>
      </c>
      <c r="AJ4376" s="200">
        <f t="shared" si="1354"/>
        <v>0</v>
      </c>
      <c r="AK4376" s="201" t="str">
        <f t="shared" si="1347"/>
        <v/>
      </c>
      <c r="AL4376" s="24"/>
      <c r="AM4376" s="24"/>
      <c r="AN4376" s="24"/>
      <c r="AO4376" s="24"/>
      <c r="AP4376" s="165" t="str">
        <f t="shared" si="1348"/>
        <v/>
      </c>
      <c r="AQ4376" s="203" t="str">
        <f t="shared" si="1349"/>
        <v/>
      </c>
      <c r="AR4376" s="206">
        <f t="shared" si="1350"/>
        <v>0</v>
      </c>
      <c r="AS4376" s="22" t="str">
        <f t="shared" si="1351"/>
        <v/>
      </c>
      <c r="AT4376" s="24" t="str">
        <f t="shared" si="1352"/>
        <v/>
      </c>
      <c r="AU4376" s="22" t="s">
        <v>3240</v>
      </c>
    </row>
    <row r="4377" spans="1:47">
      <c r="A4377" s="246" t="str">
        <f t="shared" si="1342"/>
        <v/>
      </c>
      <c r="B4377" s="23"/>
      <c r="C4377" s="23"/>
      <c r="D4377" s="202" t="str">
        <f t="shared" si="1343"/>
        <v/>
      </c>
      <c r="E4377" s="33" t="str">
        <f t="shared" si="1355"/>
        <v/>
      </c>
      <c r="F4377" s="23"/>
      <c r="G4377" s="23"/>
      <c r="H4377" s="29"/>
      <c r="I4377" s="204" t="str">
        <f t="shared" si="1340"/>
        <v/>
      </c>
      <c r="J4377" s="188"/>
      <c r="K4377" s="29"/>
      <c r="L4377" s="24"/>
      <c r="M4377" s="22"/>
      <c r="N4377" s="22"/>
      <c r="O4377" s="22"/>
      <c r="P4377" s="202" t="str">
        <f t="shared" si="1341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ref="Y4377:Y4440" si="1356">IF(W4377="","",IF(W4377="RMB","1.13", "1"))</f>
        <v/>
      </c>
      <c r="Z4377" s="196" t="str">
        <f t="shared" ref="Z4377:Z4440" si="1357">IF(X4377="","",X4377*MAX(O4377,N4377))</f>
        <v/>
      </c>
      <c r="AA4377" s="22"/>
      <c r="AB4377" s="197" t="str">
        <f t="shared" si="1344"/>
        <v/>
      </c>
      <c r="AC4377" s="198" t="str">
        <f t="shared" si="1345"/>
        <v/>
      </c>
      <c r="AD4377" s="162"/>
      <c r="AE4377" s="199" t="str">
        <f t="shared" si="1346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3"/>
        <v>0</v>
      </c>
      <c r="AJ4377" s="200">
        <f t="shared" si="1354"/>
        <v>0</v>
      </c>
      <c r="AK4377" s="201" t="str">
        <f t="shared" si="1347"/>
        <v/>
      </c>
      <c r="AL4377" s="24"/>
      <c r="AM4377" s="24"/>
      <c r="AN4377" s="24"/>
      <c r="AO4377" s="24"/>
      <c r="AP4377" s="165" t="str">
        <f t="shared" si="1348"/>
        <v/>
      </c>
      <c r="AQ4377" s="203" t="str">
        <f t="shared" si="1349"/>
        <v/>
      </c>
      <c r="AR4377" s="206">
        <f t="shared" si="1350"/>
        <v>0</v>
      </c>
      <c r="AS4377" s="22" t="str">
        <f t="shared" si="1351"/>
        <v/>
      </c>
      <c r="AT4377" s="24" t="str">
        <f t="shared" si="1352"/>
        <v/>
      </c>
      <c r="AU4377" s="22" t="s">
        <v>3240</v>
      </c>
    </row>
    <row r="4378" spans="1:47">
      <c r="A4378" s="246" t="str">
        <f t="shared" si="1342"/>
        <v/>
      </c>
      <c r="B4378" s="23"/>
      <c r="C4378" s="23"/>
      <c r="D4378" s="202" t="str">
        <f t="shared" si="1343"/>
        <v/>
      </c>
      <c r="E4378" s="33" t="str">
        <f t="shared" si="1355"/>
        <v/>
      </c>
      <c r="F4378" s="23"/>
      <c r="G4378" s="23"/>
      <c r="H4378" s="29"/>
      <c r="I4378" s="204" t="str">
        <f t="shared" si="1340"/>
        <v/>
      </c>
      <c r="J4378" s="188"/>
      <c r="K4378" s="29"/>
      <c r="L4378" s="24"/>
      <c r="M4378" s="22"/>
      <c r="N4378" s="22"/>
      <c r="O4378" s="22"/>
      <c r="P4378" s="202" t="str">
        <f t="shared" si="1341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356"/>
        <v/>
      </c>
      <c r="Z4378" s="196" t="str">
        <f t="shared" si="1357"/>
        <v/>
      </c>
      <c r="AA4378" s="22"/>
      <c r="AB4378" s="197" t="str">
        <f t="shared" si="1344"/>
        <v/>
      </c>
      <c r="AC4378" s="198" t="str">
        <f t="shared" si="1345"/>
        <v/>
      </c>
      <c r="AD4378" s="162"/>
      <c r="AE4378" s="199" t="str">
        <f t="shared" si="1346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3"/>
        <v>0</v>
      </c>
      <c r="AJ4378" s="200">
        <f t="shared" si="1354"/>
        <v>0</v>
      </c>
      <c r="AK4378" s="201" t="str">
        <f t="shared" si="1347"/>
        <v/>
      </c>
      <c r="AL4378" s="24"/>
      <c r="AM4378" s="24"/>
      <c r="AN4378" s="24"/>
      <c r="AO4378" s="24"/>
      <c r="AP4378" s="165" t="str">
        <f t="shared" si="1348"/>
        <v/>
      </c>
      <c r="AQ4378" s="203" t="str">
        <f t="shared" si="1349"/>
        <v/>
      </c>
      <c r="AR4378" s="206">
        <f t="shared" si="1350"/>
        <v>0</v>
      </c>
      <c r="AS4378" s="22" t="str">
        <f t="shared" si="1351"/>
        <v/>
      </c>
      <c r="AT4378" s="24" t="str">
        <f t="shared" si="1352"/>
        <v/>
      </c>
      <c r="AU4378" s="22" t="s">
        <v>3240</v>
      </c>
    </row>
    <row r="4379" spans="1:47">
      <c r="A4379" s="246" t="str">
        <f t="shared" si="1342"/>
        <v/>
      </c>
      <c r="B4379" s="23"/>
      <c r="C4379" s="23"/>
      <c r="D4379" s="202" t="str">
        <f t="shared" si="1343"/>
        <v/>
      </c>
      <c r="E4379" s="33" t="str">
        <f t="shared" si="1355"/>
        <v/>
      </c>
      <c r="F4379" s="23"/>
      <c r="G4379" s="23"/>
      <c r="H4379" s="29"/>
      <c r="I4379" s="204" t="str">
        <f t="shared" si="1340"/>
        <v/>
      </c>
      <c r="J4379" s="188"/>
      <c r="K4379" s="29"/>
      <c r="L4379" s="24"/>
      <c r="M4379" s="22"/>
      <c r="N4379" s="22"/>
      <c r="O4379" s="22"/>
      <c r="P4379" s="202" t="str">
        <f t="shared" si="1341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si="1356"/>
        <v/>
      </c>
      <c r="Z4379" s="196" t="str">
        <f t="shared" si="1357"/>
        <v/>
      </c>
      <c r="AA4379" s="22"/>
      <c r="AB4379" s="197" t="str">
        <f t="shared" si="1344"/>
        <v/>
      </c>
      <c r="AC4379" s="198" t="str">
        <f t="shared" si="1345"/>
        <v/>
      </c>
      <c r="AD4379" s="162"/>
      <c r="AE4379" s="199" t="str">
        <f t="shared" si="1346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3"/>
        <v>0</v>
      </c>
      <c r="AJ4379" s="200">
        <f t="shared" si="1354"/>
        <v>0</v>
      </c>
      <c r="AK4379" s="201" t="str">
        <f t="shared" si="1347"/>
        <v/>
      </c>
      <c r="AL4379" s="24"/>
      <c r="AM4379" s="24"/>
      <c r="AN4379" s="24"/>
      <c r="AO4379" s="24"/>
      <c r="AP4379" s="165" t="str">
        <f t="shared" si="1348"/>
        <v/>
      </c>
      <c r="AQ4379" s="203" t="str">
        <f t="shared" si="1349"/>
        <v/>
      </c>
      <c r="AR4379" s="206">
        <f t="shared" si="1350"/>
        <v>0</v>
      </c>
      <c r="AS4379" s="22" t="str">
        <f t="shared" si="1351"/>
        <v/>
      </c>
      <c r="AT4379" s="24" t="str">
        <f t="shared" si="1352"/>
        <v/>
      </c>
      <c r="AU4379" s="22" t="s">
        <v>3240</v>
      </c>
    </row>
    <row r="4380" spans="1:47">
      <c r="A4380" s="246" t="str">
        <f t="shared" si="1342"/>
        <v/>
      </c>
      <c r="B4380" s="23"/>
      <c r="C4380" s="23"/>
      <c r="D4380" s="202" t="str">
        <f t="shared" si="1343"/>
        <v/>
      </c>
      <c r="E4380" s="33" t="str">
        <f t="shared" si="1355"/>
        <v/>
      </c>
      <c r="F4380" s="23"/>
      <c r="G4380" s="23"/>
      <c r="H4380" s="29"/>
      <c r="I4380" s="204" t="str">
        <f t="shared" si="1340"/>
        <v/>
      </c>
      <c r="J4380" s="188"/>
      <c r="K4380" s="29"/>
      <c r="L4380" s="24"/>
      <c r="M4380" s="22"/>
      <c r="N4380" s="22"/>
      <c r="O4380" s="22"/>
      <c r="P4380" s="202" t="str">
        <f t="shared" si="1341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356"/>
        <v/>
      </c>
      <c r="Z4380" s="196" t="str">
        <f t="shared" si="1357"/>
        <v/>
      </c>
      <c r="AA4380" s="22"/>
      <c r="AB4380" s="197" t="str">
        <f t="shared" si="1344"/>
        <v/>
      </c>
      <c r="AC4380" s="198" t="str">
        <f t="shared" si="1345"/>
        <v/>
      </c>
      <c r="AD4380" s="162"/>
      <c r="AE4380" s="199" t="str">
        <f t="shared" si="1346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3"/>
        <v>0</v>
      </c>
      <c r="AJ4380" s="200">
        <f t="shared" si="1354"/>
        <v>0</v>
      </c>
      <c r="AK4380" s="201" t="str">
        <f t="shared" si="1347"/>
        <v/>
      </c>
      <c r="AL4380" s="24"/>
      <c r="AM4380" s="24"/>
      <c r="AN4380" s="24"/>
      <c r="AO4380" s="24"/>
      <c r="AP4380" s="165" t="str">
        <f t="shared" si="1348"/>
        <v/>
      </c>
      <c r="AQ4380" s="203" t="str">
        <f t="shared" si="1349"/>
        <v/>
      </c>
      <c r="AR4380" s="206">
        <f t="shared" si="1350"/>
        <v>0</v>
      </c>
      <c r="AS4380" s="22" t="str">
        <f t="shared" si="1351"/>
        <v/>
      </c>
      <c r="AT4380" s="24" t="str">
        <f t="shared" si="1352"/>
        <v/>
      </c>
      <c r="AU4380" s="22" t="s">
        <v>3240</v>
      </c>
    </row>
    <row r="4381" spans="1:47">
      <c r="A4381" s="246" t="str">
        <f t="shared" si="1342"/>
        <v/>
      </c>
      <c r="B4381" s="23"/>
      <c r="C4381" s="23"/>
      <c r="D4381" s="202" t="str">
        <f t="shared" si="1343"/>
        <v/>
      </c>
      <c r="E4381" s="33" t="str">
        <f t="shared" si="1355"/>
        <v/>
      </c>
      <c r="F4381" s="23"/>
      <c r="G4381" s="23"/>
      <c r="H4381" s="29"/>
      <c r="I4381" s="204" t="str">
        <f t="shared" si="1340"/>
        <v/>
      </c>
      <c r="J4381" s="188"/>
      <c r="K4381" s="29"/>
      <c r="L4381" s="24"/>
      <c r="M4381" s="22"/>
      <c r="N4381" s="22"/>
      <c r="O4381" s="22"/>
      <c r="P4381" s="202" t="str">
        <f t="shared" si="1341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356"/>
        <v/>
      </c>
      <c r="Z4381" s="196" t="str">
        <f t="shared" si="1357"/>
        <v/>
      </c>
      <c r="AA4381" s="22"/>
      <c r="AB4381" s="197" t="str">
        <f t="shared" si="1344"/>
        <v/>
      </c>
      <c r="AC4381" s="198" t="str">
        <f t="shared" si="1345"/>
        <v/>
      </c>
      <c r="AD4381" s="162"/>
      <c r="AE4381" s="199" t="str">
        <f t="shared" si="1346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3"/>
        <v>0</v>
      </c>
      <c r="AJ4381" s="200">
        <f t="shared" si="1354"/>
        <v>0</v>
      </c>
      <c r="AK4381" s="201" t="str">
        <f t="shared" si="1347"/>
        <v/>
      </c>
      <c r="AL4381" s="24"/>
      <c r="AM4381" s="24"/>
      <c r="AN4381" s="24"/>
      <c r="AO4381" s="24"/>
      <c r="AP4381" s="165" t="str">
        <f t="shared" si="1348"/>
        <v/>
      </c>
      <c r="AQ4381" s="203" t="str">
        <f t="shared" si="1349"/>
        <v/>
      </c>
      <c r="AR4381" s="206">
        <f t="shared" si="1350"/>
        <v>0</v>
      </c>
      <c r="AS4381" s="22" t="str">
        <f t="shared" si="1351"/>
        <v/>
      </c>
      <c r="AT4381" s="24" t="str">
        <f t="shared" si="1352"/>
        <v/>
      </c>
      <c r="AU4381" s="22" t="s">
        <v>3240</v>
      </c>
    </row>
    <row r="4382" spans="1:47">
      <c r="A4382" s="246" t="str">
        <f t="shared" si="1342"/>
        <v/>
      </c>
      <c r="B4382" s="23"/>
      <c r="C4382" s="23"/>
      <c r="D4382" s="202" t="str">
        <f t="shared" si="1343"/>
        <v/>
      </c>
      <c r="E4382" s="33" t="str">
        <f t="shared" si="1355"/>
        <v/>
      </c>
      <c r="F4382" s="23"/>
      <c r="G4382" s="23"/>
      <c r="H4382" s="29"/>
      <c r="I4382" s="204" t="str">
        <f t="shared" ref="I4382:I4445" si="1358">IFERROR(IF(F4382="","",IF(F4382="TBA","TBA",IF(F4382="Cancel","Cancel",IF(AND(G4382&gt;=10,G4382&lt;=12),"Q3",IF(AND(G4382&gt;=1,G4382&lt;=3),"Q4",IF(AND(G4382&gt;=7,G4382&lt;=9),"Q2",IF(AND(G4382&gt;=4,G4382&lt;=6),"Q1"))))))),"")</f>
        <v/>
      </c>
      <c r="J4382" s="188"/>
      <c r="K4382" s="29"/>
      <c r="L4382" s="24"/>
      <c r="M4382" s="22"/>
      <c r="N4382" s="22"/>
      <c r="O4382" s="22"/>
      <c r="P4382" s="202" t="str">
        <f t="shared" si="1341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356"/>
        <v/>
      </c>
      <c r="Z4382" s="196" t="str">
        <f t="shared" si="1357"/>
        <v/>
      </c>
      <c r="AA4382" s="22"/>
      <c r="AB4382" s="197" t="str">
        <f t="shared" si="1344"/>
        <v/>
      </c>
      <c r="AC4382" s="198" t="str">
        <f t="shared" si="1345"/>
        <v/>
      </c>
      <c r="AD4382" s="162"/>
      <c r="AE4382" s="199" t="str">
        <f t="shared" si="1346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3"/>
        <v>0</v>
      </c>
      <c r="AJ4382" s="200">
        <f t="shared" si="1354"/>
        <v>0</v>
      </c>
      <c r="AK4382" s="201" t="str">
        <f t="shared" si="1347"/>
        <v/>
      </c>
      <c r="AL4382" s="24"/>
      <c r="AM4382" s="24"/>
      <c r="AN4382" s="24"/>
      <c r="AO4382" s="24"/>
      <c r="AP4382" s="165" t="str">
        <f t="shared" si="1348"/>
        <v/>
      </c>
      <c r="AQ4382" s="203" t="str">
        <f t="shared" si="1349"/>
        <v/>
      </c>
      <c r="AR4382" s="206">
        <f t="shared" si="1350"/>
        <v>0</v>
      </c>
      <c r="AS4382" s="22" t="str">
        <f t="shared" si="1351"/>
        <v/>
      </c>
      <c r="AT4382" s="24" t="str">
        <f t="shared" si="1352"/>
        <v/>
      </c>
      <c r="AU4382" s="22" t="s">
        <v>3240</v>
      </c>
    </row>
    <row r="4383" spans="1:47">
      <c r="A4383" s="246" t="str">
        <f t="shared" si="1342"/>
        <v/>
      </c>
      <c r="B4383" s="23"/>
      <c r="C4383" s="23"/>
      <c r="D4383" s="202" t="str">
        <f t="shared" si="1343"/>
        <v/>
      </c>
      <c r="E4383" s="33" t="str">
        <f t="shared" si="1355"/>
        <v/>
      </c>
      <c r="F4383" s="23"/>
      <c r="G4383" s="23"/>
      <c r="H4383" s="29"/>
      <c r="I4383" s="204" t="str">
        <f t="shared" si="1358"/>
        <v/>
      </c>
      <c r="J4383" s="188"/>
      <c r="K4383" s="29"/>
      <c r="L4383" s="24"/>
      <c r="M4383" s="22"/>
      <c r="N4383" s="22"/>
      <c r="O4383" s="22"/>
      <c r="P4383" s="202" t="str">
        <f t="shared" ref="P4383:P4446" si="1359">IF(M4383="","",IF(AND(N4383&gt;0,L4383&lt;&gt;""),"MAIN UNIT",IF(AND(O4383&gt;0,L4383&lt;&gt;""),"SERVICE/ PARTS","C66 SERVICE/OTHERS")))</f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356"/>
        <v/>
      </c>
      <c r="Z4383" s="196" t="str">
        <f t="shared" si="1357"/>
        <v/>
      </c>
      <c r="AA4383" s="22"/>
      <c r="AB4383" s="197" t="str">
        <f t="shared" si="1344"/>
        <v/>
      </c>
      <c r="AC4383" s="198" t="str">
        <f t="shared" si="1345"/>
        <v/>
      </c>
      <c r="AD4383" s="162"/>
      <c r="AE4383" s="199" t="str">
        <f t="shared" si="1346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3"/>
        <v>0</v>
      </c>
      <c r="AJ4383" s="200">
        <f t="shared" si="1354"/>
        <v>0</v>
      </c>
      <c r="AK4383" s="201" t="str">
        <f t="shared" si="1347"/>
        <v/>
      </c>
      <c r="AL4383" s="24"/>
      <c r="AM4383" s="24"/>
      <c r="AN4383" s="24"/>
      <c r="AO4383" s="24"/>
      <c r="AP4383" s="165" t="str">
        <f t="shared" si="1348"/>
        <v/>
      </c>
      <c r="AQ4383" s="203" t="str">
        <f t="shared" si="1349"/>
        <v/>
      </c>
      <c r="AR4383" s="206">
        <f t="shared" si="1350"/>
        <v>0</v>
      </c>
      <c r="AS4383" s="22" t="str">
        <f t="shared" si="1351"/>
        <v/>
      </c>
      <c r="AT4383" s="24" t="str">
        <f t="shared" si="1352"/>
        <v/>
      </c>
      <c r="AU4383" s="22" t="s">
        <v>3240</v>
      </c>
    </row>
    <row r="4384" spans="1:47">
      <c r="A4384" s="246" t="str">
        <f t="shared" ref="A4384:A4447" si="1360">IF(C4384="cancel","cancel",IFERROR(IF(D4384="Q4","FY "&amp;RIGHT(B4384,2)-1&amp;"/"&amp;RIGHT(B4384,2),"FY "&amp;RIGHT(B4384,2)&amp;"/"&amp;RIGHT(B4384,2)+1),""))</f>
        <v/>
      </c>
      <c r="B4384" s="23"/>
      <c r="C4384" s="23"/>
      <c r="D4384" s="202" t="str">
        <f t="shared" ref="D4384:D4447" si="1361">IF(B4384="","",IF(AND(C4384&gt;=10,C4384&lt;=12),"Q3",IF(AND(C4384&gt;=1,C4384&lt;=3),"Q4",IF(AND(C4384&gt;=7,C4384&lt;=9),"Q2",IF(AND(C4384&gt;=4,C4384&lt;=6),"Q1")))))</f>
        <v/>
      </c>
      <c r="E4384" s="33" t="str">
        <f t="shared" si="1355"/>
        <v/>
      </c>
      <c r="F4384" s="23"/>
      <c r="G4384" s="23"/>
      <c r="H4384" s="29"/>
      <c r="I4384" s="204" t="str">
        <f t="shared" si="1358"/>
        <v/>
      </c>
      <c r="J4384" s="188"/>
      <c r="K4384" s="29"/>
      <c r="L4384" s="24"/>
      <c r="M4384" s="22"/>
      <c r="N4384" s="22"/>
      <c r="O4384" s="22"/>
      <c r="P4384" s="202" t="str">
        <f t="shared" si="1359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356"/>
        <v/>
      </c>
      <c r="Z4384" s="196" t="str">
        <f t="shared" si="1357"/>
        <v/>
      </c>
      <c r="AA4384" s="22"/>
      <c r="AB4384" s="197" t="str">
        <f t="shared" ref="AB4384:AB4447" si="1362">IF(AND(R4384&lt;&gt;"C66",R4384&lt;&gt;""),Z4384/Y4384*AA4384,"")</f>
        <v/>
      </c>
      <c r="AC4384" s="198" t="str">
        <f t="shared" ref="AC4384:AC4447" si="1363">IF(R4384&lt;&gt;"",AB4384*AD4384,"")</f>
        <v/>
      </c>
      <c r="AD4384" s="162"/>
      <c r="AE4384" s="199" t="str">
        <f t="shared" ref="AE4384:AE4447" si="1364">IF(Q4384="","",IF(Q4384="Yes",1,0))</f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3"/>
        <v>0</v>
      </c>
      <c r="AJ4384" s="200">
        <f t="shared" si="1354"/>
        <v>0</v>
      </c>
      <c r="AK4384" s="201" t="str">
        <f t="shared" ref="AK4384:AK4447" si="1365">IF(AJ4384&gt;0,AJ4384/AI4384,"")</f>
        <v/>
      </c>
      <c r="AL4384" s="24"/>
      <c r="AM4384" s="24"/>
      <c r="AN4384" s="24"/>
      <c r="AO4384" s="24"/>
      <c r="AP4384" s="165" t="str">
        <f t="shared" ref="AP4384:AP4447" si="1366">IF(F4384="","",F4384&amp;G4384)</f>
        <v/>
      </c>
      <c r="AQ4384" s="203" t="str">
        <f t="shared" ref="AQ4384:AQ4447" si="1367">IF(W4384="","",F4384&amp;G4384&amp;W4384)</f>
        <v/>
      </c>
      <c r="AR4384" s="206">
        <f t="shared" ref="AR4384:AR4447" si="1368">IFERROR(IF(AND(M4384="YAMAHA", R4384="C28"), "YAMAHA_Non_Mounter", IF(AND(M4384="YAMAHA", R4384="C49"), "YAMAHA_Mounter", M4384)),"")</f>
        <v>0</v>
      </c>
      <c r="AS4384" s="22" t="str">
        <f t="shared" ref="AS4384:AS4447" si="1369">IFERROR(IF(OR(G4384="TBA", G4384=""), "", DATEDIF(DATE(B4384, C4384, 1), DATE(F4384, G4384, 1), "M")),"")</f>
        <v/>
      </c>
      <c r="AT4384" s="24" t="str">
        <f t="shared" ref="AT4384:AT4447" si="1370">IF(ISNUMBER(AS4384), IF(AS4384&gt;=0, IF(AS4384&lt;=3, "0-3 months", IF(AS4384&lt;=6, "4-6 months", "&gt; 6 months"))), "")</f>
        <v/>
      </c>
      <c r="AU4384" s="22" t="s">
        <v>3240</v>
      </c>
    </row>
    <row r="4385" spans="1:47">
      <c r="A4385" s="246" t="str">
        <f t="shared" si="1360"/>
        <v/>
      </c>
      <c r="B4385" s="23"/>
      <c r="C4385" s="23"/>
      <c r="D4385" s="202" t="str">
        <f t="shared" si="1361"/>
        <v/>
      </c>
      <c r="E4385" s="33" t="str">
        <f t="shared" si="1355"/>
        <v/>
      </c>
      <c r="F4385" s="23"/>
      <c r="G4385" s="23"/>
      <c r="H4385" s="29"/>
      <c r="I4385" s="204" t="str">
        <f t="shared" si="1358"/>
        <v/>
      </c>
      <c r="J4385" s="188"/>
      <c r="K4385" s="29"/>
      <c r="L4385" s="24"/>
      <c r="M4385" s="22"/>
      <c r="N4385" s="22"/>
      <c r="O4385" s="22"/>
      <c r="P4385" s="202" t="str">
        <f t="shared" si="1359"/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356"/>
        <v/>
      </c>
      <c r="Z4385" s="196" t="str">
        <f t="shared" si="1357"/>
        <v/>
      </c>
      <c r="AA4385" s="22"/>
      <c r="AB4385" s="197" t="str">
        <f t="shared" si="1362"/>
        <v/>
      </c>
      <c r="AC4385" s="198" t="str">
        <f t="shared" si="1363"/>
        <v/>
      </c>
      <c r="AD4385" s="162"/>
      <c r="AE4385" s="199" t="str">
        <f t="shared" si="1364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3"/>
        <v>0</v>
      </c>
      <c r="AJ4385" s="200">
        <f t="shared" si="1354"/>
        <v>0</v>
      </c>
      <c r="AK4385" s="201" t="str">
        <f t="shared" si="1365"/>
        <v/>
      </c>
      <c r="AL4385" s="24"/>
      <c r="AM4385" s="24"/>
      <c r="AN4385" s="24"/>
      <c r="AO4385" s="24"/>
      <c r="AP4385" s="165" t="str">
        <f t="shared" si="1366"/>
        <v/>
      </c>
      <c r="AQ4385" s="203" t="str">
        <f t="shared" si="1367"/>
        <v/>
      </c>
      <c r="AR4385" s="206">
        <f t="shared" si="1368"/>
        <v>0</v>
      </c>
      <c r="AS4385" s="22" t="str">
        <f t="shared" si="1369"/>
        <v/>
      </c>
      <c r="AT4385" s="24" t="str">
        <f t="shared" si="1370"/>
        <v/>
      </c>
      <c r="AU4385" s="22" t="s">
        <v>3240</v>
      </c>
    </row>
    <row r="4386" spans="1:47">
      <c r="A4386" s="246" t="str">
        <f t="shared" si="1360"/>
        <v/>
      </c>
      <c r="B4386" s="23"/>
      <c r="C4386" s="23"/>
      <c r="D4386" s="202" t="str">
        <f t="shared" si="1361"/>
        <v/>
      </c>
      <c r="E4386" s="33" t="str">
        <f t="shared" si="1355"/>
        <v/>
      </c>
      <c r="F4386" s="23"/>
      <c r="G4386" s="23"/>
      <c r="H4386" s="29"/>
      <c r="I4386" s="204" t="str">
        <f t="shared" si="1358"/>
        <v/>
      </c>
      <c r="J4386" s="188"/>
      <c r="K4386" s="29"/>
      <c r="L4386" s="24"/>
      <c r="M4386" s="22"/>
      <c r="N4386" s="22"/>
      <c r="O4386" s="22"/>
      <c r="P4386" s="202" t="str">
        <f t="shared" si="1359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356"/>
        <v/>
      </c>
      <c r="Z4386" s="196" t="str">
        <f t="shared" si="1357"/>
        <v/>
      </c>
      <c r="AA4386" s="22"/>
      <c r="AB4386" s="197" t="str">
        <f t="shared" si="1362"/>
        <v/>
      </c>
      <c r="AC4386" s="198" t="str">
        <f t="shared" si="1363"/>
        <v/>
      </c>
      <c r="AD4386" s="162"/>
      <c r="AE4386" s="199" t="str">
        <f t="shared" si="1364"/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si="1353"/>
        <v>0</v>
      </c>
      <c r="AJ4386" s="200">
        <f t="shared" si="1354"/>
        <v>0</v>
      </c>
      <c r="AK4386" s="201" t="str">
        <f t="shared" si="1365"/>
        <v/>
      </c>
      <c r="AL4386" s="24"/>
      <c r="AM4386" s="24"/>
      <c r="AN4386" s="24"/>
      <c r="AO4386" s="24"/>
      <c r="AP4386" s="165" t="str">
        <f t="shared" si="1366"/>
        <v/>
      </c>
      <c r="AQ4386" s="203" t="str">
        <f t="shared" si="1367"/>
        <v/>
      </c>
      <c r="AR4386" s="206">
        <f t="shared" si="1368"/>
        <v>0</v>
      </c>
      <c r="AS4386" s="22" t="str">
        <f t="shared" si="1369"/>
        <v/>
      </c>
      <c r="AT4386" s="24" t="str">
        <f t="shared" si="1370"/>
        <v/>
      </c>
      <c r="AU4386" s="22" t="s">
        <v>3240</v>
      </c>
    </row>
    <row r="4387" spans="1:47">
      <c r="A4387" s="246" t="str">
        <f t="shared" si="1360"/>
        <v/>
      </c>
      <c r="B4387" s="23"/>
      <c r="C4387" s="23"/>
      <c r="D4387" s="202" t="str">
        <f t="shared" si="1361"/>
        <v/>
      </c>
      <c r="E4387" s="33" t="str">
        <f t="shared" si="1355"/>
        <v/>
      </c>
      <c r="F4387" s="23"/>
      <c r="G4387" s="23"/>
      <c r="H4387" s="29"/>
      <c r="I4387" s="204" t="str">
        <f t="shared" si="1358"/>
        <v/>
      </c>
      <c r="J4387" s="188"/>
      <c r="K4387" s="29"/>
      <c r="L4387" s="24"/>
      <c r="M4387" s="22"/>
      <c r="N4387" s="22"/>
      <c r="O4387" s="22"/>
      <c r="P4387" s="202" t="str">
        <f t="shared" si="1359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356"/>
        <v/>
      </c>
      <c r="Z4387" s="196" t="str">
        <f t="shared" si="1357"/>
        <v/>
      </c>
      <c r="AA4387" s="22"/>
      <c r="AB4387" s="197" t="str">
        <f t="shared" si="1362"/>
        <v/>
      </c>
      <c r="AC4387" s="198" t="str">
        <f t="shared" si="1363"/>
        <v/>
      </c>
      <c r="AD4387" s="162"/>
      <c r="AE4387" s="199" t="str">
        <f t="shared" si="1364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53"/>
        <v>0</v>
      </c>
      <c r="AJ4387" s="200">
        <f t="shared" si="1354"/>
        <v>0</v>
      </c>
      <c r="AK4387" s="201" t="str">
        <f t="shared" si="1365"/>
        <v/>
      </c>
      <c r="AL4387" s="24"/>
      <c r="AM4387" s="24"/>
      <c r="AN4387" s="24"/>
      <c r="AO4387" s="24"/>
      <c r="AP4387" s="165" t="str">
        <f t="shared" si="1366"/>
        <v/>
      </c>
      <c r="AQ4387" s="203" t="str">
        <f t="shared" si="1367"/>
        <v/>
      </c>
      <c r="AR4387" s="206">
        <f t="shared" si="1368"/>
        <v>0</v>
      </c>
      <c r="AS4387" s="22" t="str">
        <f t="shared" si="1369"/>
        <v/>
      </c>
      <c r="AT4387" s="24" t="str">
        <f t="shared" si="1370"/>
        <v/>
      </c>
      <c r="AU4387" s="22" t="s">
        <v>3240</v>
      </c>
    </row>
    <row r="4388" spans="1:47">
      <c r="A4388" s="246" t="str">
        <f t="shared" si="1360"/>
        <v/>
      </c>
      <c r="B4388" s="23"/>
      <c r="C4388" s="23"/>
      <c r="D4388" s="202" t="str">
        <f t="shared" si="1361"/>
        <v/>
      </c>
      <c r="E4388" s="33" t="str">
        <f t="shared" si="1355"/>
        <v/>
      </c>
      <c r="F4388" s="23"/>
      <c r="G4388" s="23"/>
      <c r="H4388" s="29"/>
      <c r="I4388" s="204" t="str">
        <f t="shared" si="1358"/>
        <v/>
      </c>
      <c r="J4388" s="188"/>
      <c r="K4388" s="29"/>
      <c r="L4388" s="24"/>
      <c r="M4388" s="22"/>
      <c r="N4388" s="22"/>
      <c r="O4388" s="22"/>
      <c r="P4388" s="202" t="str">
        <f t="shared" si="1359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356"/>
        <v/>
      </c>
      <c r="Z4388" s="196" t="str">
        <f t="shared" si="1357"/>
        <v/>
      </c>
      <c r="AA4388" s="22"/>
      <c r="AB4388" s="197" t="str">
        <f t="shared" si="1362"/>
        <v/>
      </c>
      <c r="AC4388" s="198" t="str">
        <f t="shared" si="1363"/>
        <v/>
      </c>
      <c r="AD4388" s="162"/>
      <c r="AE4388" s="199" t="str">
        <f t="shared" si="1364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53"/>
        <v>0</v>
      </c>
      <c r="AJ4388" s="200">
        <f t="shared" si="1354"/>
        <v>0</v>
      </c>
      <c r="AK4388" s="201" t="str">
        <f t="shared" si="1365"/>
        <v/>
      </c>
      <c r="AL4388" s="24"/>
      <c r="AM4388" s="24"/>
      <c r="AN4388" s="24"/>
      <c r="AO4388" s="24"/>
      <c r="AP4388" s="165" t="str">
        <f t="shared" si="1366"/>
        <v/>
      </c>
      <c r="AQ4388" s="203" t="str">
        <f t="shared" si="1367"/>
        <v/>
      </c>
      <c r="AR4388" s="206">
        <f t="shared" si="1368"/>
        <v>0</v>
      </c>
      <c r="AS4388" s="22" t="str">
        <f t="shared" si="1369"/>
        <v/>
      </c>
      <c r="AT4388" s="24" t="str">
        <f t="shared" si="1370"/>
        <v/>
      </c>
      <c r="AU4388" s="22" t="s">
        <v>3240</v>
      </c>
    </row>
    <row r="4389" spans="1:47">
      <c r="A4389" s="246" t="str">
        <f t="shared" si="1360"/>
        <v/>
      </c>
      <c r="B4389" s="23"/>
      <c r="C4389" s="23"/>
      <c r="D4389" s="202" t="str">
        <f t="shared" si="1361"/>
        <v/>
      </c>
      <c r="E4389" s="33" t="str">
        <f t="shared" si="1355"/>
        <v/>
      </c>
      <c r="F4389" s="23"/>
      <c r="G4389" s="23"/>
      <c r="H4389" s="29"/>
      <c r="I4389" s="204" t="str">
        <f t="shared" si="1358"/>
        <v/>
      </c>
      <c r="J4389" s="188"/>
      <c r="K4389" s="29"/>
      <c r="L4389" s="24"/>
      <c r="M4389" s="22"/>
      <c r="N4389" s="22"/>
      <c r="O4389" s="22"/>
      <c r="P4389" s="202" t="str">
        <f t="shared" si="1359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356"/>
        <v/>
      </c>
      <c r="Z4389" s="196" t="str">
        <f t="shared" si="1357"/>
        <v/>
      </c>
      <c r="AA4389" s="22"/>
      <c r="AB4389" s="197" t="str">
        <f t="shared" si="1362"/>
        <v/>
      </c>
      <c r="AC4389" s="198" t="str">
        <f t="shared" si="1363"/>
        <v/>
      </c>
      <c r="AD4389" s="162"/>
      <c r="AE4389" s="199" t="str">
        <f t="shared" si="1364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53"/>
        <v>0</v>
      </c>
      <c r="AJ4389" s="200">
        <f t="shared" si="1354"/>
        <v>0</v>
      </c>
      <c r="AK4389" s="201" t="str">
        <f t="shared" si="1365"/>
        <v/>
      </c>
      <c r="AL4389" s="24"/>
      <c r="AM4389" s="24"/>
      <c r="AN4389" s="24"/>
      <c r="AO4389" s="24"/>
      <c r="AP4389" s="165" t="str">
        <f t="shared" si="1366"/>
        <v/>
      </c>
      <c r="AQ4389" s="203" t="str">
        <f t="shared" si="1367"/>
        <v/>
      </c>
      <c r="AR4389" s="206">
        <f t="shared" si="1368"/>
        <v>0</v>
      </c>
      <c r="AS4389" s="22" t="str">
        <f t="shared" si="1369"/>
        <v/>
      </c>
      <c r="AT4389" s="24" t="str">
        <f t="shared" si="1370"/>
        <v/>
      </c>
      <c r="AU4389" s="22" t="s">
        <v>3240</v>
      </c>
    </row>
    <row r="4390" spans="1:47">
      <c r="A4390" s="246" t="str">
        <f t="shared" si="1360"/>
        <v/>
      </c>
      <c r="B4390" s="23"/>
      <c r="C4390" s="23"/>
      <c r="D4390" s="202" t="str">
        <f t="shared" si="1361"/>
        <v/>
      </c>
      <c r="E4390" s="33" t="str">
        <f t="shared" si="1355"/>
        <v/>
      </c>
      <c r="F4390" s="23"/>
      <c r="G4390" s="23"/>
      <c r="H4390" s="29"/>
      <c r="I4390" s="204" t="str">
        <f t="shared" si="1358"/>
        <v/>
      </c>
      <c r="J4390" s="188"/>
      <c r="K4390" s="29"/>
      <c r="L4390" s="24"/>
      <c r="M4390" s="22"/>
      <c r="N4390" s="22"/>
      <c r="O4390" s="22"/>
      <c r="P4390" s="202" t="str">
        <f t="shared" si="1359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356"/>
        <v/>
      </c>
      <c r="Z4390" s="196" t="str">
        <f t="shared" si="1357"/>
        <v/>
      </c>
      <c r="AA4390" s="22"/>
      <c r="AB4390" s="197" t="str">
        <f t="shared" si="1362"/>
        <v/>
      </c>
      <c r="AC4390" s="198" t="str">
        <f t="shared" si="1363"/>
        <v/>
      </c>
      <c r="AD4390" s="162"/>
      <c r="AE4390" s="199" t="str">
        <f t="shared" si="1364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53"/>
        <v>0</v>
      </c>
      <c r="AJ4390" s="200">
        <f t="shared" si="1354"/>
        <v>0</v>
      </c>
      <c r="AK4390" s="201" t="str">
        <f t="shared" si="1365"/>
        <v/>
      </c>
      <c r="AL4390" s="24"/>
      <c r="AM4390" s="24"/>
      <c r="AN4390" s="24"/>
      <c r="AO4390" s="24"/>
      <c r="AP4390" s="165" t="str">
        <f t="shared" si="1366"/>
        <v/>
      </c>
      <c r="AQ4390" s="203" t="str">
        <f t="shared" si="1367"/>
        <v/>
      </c>
      <c r="AR4390" s="206">
        <f t="shared" si="1368"/>
        <v>0</v>
      </c>
      <c r="AS4390" s="22" t="str">
        <f t="shared" si="1369"/>
        <v/>
      </c>
      <c r="AT4390" s="24" t="str">
        <f t="shared" si="1370"/>
        <v/>
      </c>
      <c r="AU4390" s="22" t="s">
        <v>3240</v>
      </c>
    </row>
    <row r="4391" spans="1:47">
      <c r="A4391" s="246" t="str">
        <f t="shared" si="1360"/>
        <v/>
      </c>
      <c r="B4391" s="23"/>
      <c r="C4391" s="23"/>
      <c r="D4391" s="202" t="str">
        <f t="shared" si="1361"/>
        <v/>
      </c>
      <c r="E4391" s="33" t="str">
        <f t="shared" si="1355"/>
        <v/>
      </c>
      <c r="F4391" s="23"/>
      <c r="G4391" s="23"/>
      <c r="H4391" s="29"/>
      <c r="I4391" s="204" t="str">
        <f t="shared" si="1358"/>
        <v/>
      </c>
      <c r="J4391" s="188"/>
      <c r="K4391" s="29"/>
      <c r="L4391" s="24"/>
      <c r="M4391" s="22"/>
      <c r="N4391" s="22"/>
      <c r="O4391" s="22"/>
      <c r="P4391" s="202" t="str">
        <f t="shared" si="1359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356"/>
        <v/>
      </c>
      <c r="Z4391" s="196" t="str">
        <f t="shared" si="1357"/>
        <v/>
      </c>
      <c r="AA4391" s="22"/>
      <c r="AB4391" s="197" t="str">
        <f t="shared" si="1362"/>
        <v/>
      </c>
      <c r="AC4391" s="198" t="str">
        <f t="shared" si="1363"/>
        <v/>
      </c>
      <c r="AD4391" s="162"/>
      <c r="AE4391" s="199" t="str">
        <f t="shared" si="1364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53"/>
        <v>0</v>
      </c>
      <c r="AJ4391" s="200">
        <f t="shared" si="1354"/>
        <v>0</v>
      </c>
      <c r="AK4391" s="201" t="str">
        <f t="shared" si="1365"/>
        <v/>
      </c>
      <c r="AL4391" s="24"/>
      <c r="AM4391" s="24"/>
      <c r="AN4391" s="24"/>
      <c r="AO4391" s="24"/>
      <c r="AP4391" s="165" t="str">
        <f t="shared" si="1366"/>
        <v/>
      </c>
      <c r="AQ4391" s="203" t="str">
        <f t="shared" si="1367"/>
        <v/>
      </c>
      <c r="AR4391" s="206">
        <f t="shared" si="1368"/>
        <v>0</v>
      </c>
      <c r="AS4391" s="22" t="str">
        <f t="shared" si="1369"/>
        <v/>
      </c>
      <c r="AT4391" s="24" t="str">
        <f t="shared" si="1370"/>
        <v/>
      </c>
      <c r="AU4391" s="22" t="s">
        <v>3240</v>
      </c>
    </row>
    <row r="4392" spans="1:47">
      <c r="A4392" s="246" t="str">
        <f t="shared" si="1360"/>
        <v/>
      </c>
      <c r="B4392" s="23"/>
      <c r="C4392" s="23"/>
      <c r="D4392" s="202" t="str">
        <f t="shared" si="1361"/>
        <v/>
      </c>
      <c r="E4392" s="33" t="str">
        <f t="shared" si="1355"/>
        <v/>
      </c>
      <c r="F4392" s="23"/>
      <c r="G4392" s="23"/>
      <c r="H4392" s="29"/>
      <c r="I4392" s="204" t="str">
        <f t="shared" si="1358"/>
        <v/>
      </c>
      <c r="J4392" s="188"/>
      <c r="K4392" s="29"/>
      <c r="L4392" s="24"/>
      <c r="M4392" s="22"/>
      <c r="N4392" s="22"/>
      <c r="O4392" s="22"/>
      <c r="P4392" s="202" t="str">
        <f t="shared" si="1359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356"/>
        <v/>
      </c>
      <c r="Z4392" s="196" t="str">
        <f t="shared" si="1357"/>
        <v/>
      </c>
      <c r="AA4392" s="22"/>
      <c r="AB4392" s="197" t="str">
        <f t="shared" si="1362"/>
        <v/>
      </c>
      <c r="AC4392" s="198" t="str">
        <f t="shared" si="1363"/>
        <v/>
      </c>
      <c r="AD4392" s="162"/>
      <c r="AE4392" s="199" t="str">
        <f t="shared" si="1364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53"/>
        <v>0</v>
      </c>
      <c r="AJ4392" s="200">
        <f t="shared" si="1354"/>
        <v>0</v>
      </c>
      <c r="AK4392" s="201" t="str">
        <f t="shared" si="1365"/>
        <v/>
      </c>
      <c r="AL4392" s="24"/>
      <c r="AM4392" s="24"/>
      <c r="AN4392" s="24"/>
      <c r="AO4392" s="24"/>
      <c r="AP4392" s="165" t="str">
        <f t="shared" si="1366"/>
        <v/>
      </c>
      <c r="AQ4392" s="203" t="str">
        <f t="shared" si="1367"/>
        <v/>
      </c>
      <c r="AR4392" s="206">
        <f t="shared" si="1368"/>
        <v>0</v>
      </c>
      <c r="AS4392" s="22" t="str">
        <f t="shared" si="1369"/>
        <v/>
      </c>
      <c r="AT4392" s="24" t="str">
        <f t="shared" si="1370"/>
        <v/>
      </c>
      <c r="AU4392" s="22" t="s">
        <v>3240</v>
      </c>
    </row>
    <row r="4393" spans="1:47">
      <c r="A4393" s="246" t="str">
        <f t="shared" si="1360"/>
        <v/>
      </c>
      <c r="B4393" s="23"/>
      <c r="C4393" s="23"/>
      <c r="D4393" s="202" t="str">
        <f t="shared" si="1361"/>
        <v/>
      </c>
      <c r="E4393" s="33" t="str">
        <f t="shared" si="1355"/>
        <v/>
      </c>
      <c r="F4393" s="23"/>
      <c r="G4393" s="23"/>
      <c r="H4393" s="29"/>
      <c r="I4393" s="204" t="str">
        <f t="shared" si="1358"/>
        <v/>
      </c>
      <c r="J4393" s="188"/>
      <c r="K4393" s="29"/>
      <c r="L4393" s="24"/>
      <c r="M4393" s="22"/>
      <c r="N4393" s="22"/>
      <c r="O4393" s="22"/>
      <c r="P4393" s="202" t="str">
        <f t="shared" si="1359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356"/>
        <v/>
      </c>
      <c r="Z4393" s="196" t="str">
        <f t="shared" si="1357"/>
        <v/>
      </c>
      <c r="AA4393" s="22"/>
      <c r="AB4393" s="197" t="str">
        <f t="shared" si="1362"/>
        <v/>
      </c>
      <c r="AC4393" s="198" t="str">
        <f t="shared" si="1363"/>
        <v/>
      </c>
      <c r="AD4393" s="162"/>
      <c r="AE4393" s="199" t="str">
        <f t="shared" si="1364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53"/>
        <v>0</v>
      </c>
      <c r="AJ4393" s="200">
        <f t="shared" si="1354"/>
        <v>0</v>
      </c>
      <c r="AK4393" s="201" t="str">
        <f t="shared" si="1365"/>
        <v/>
      </c>
      <c r="AL4393" s="24"/>
      <c r="AM4393" s="24"/>
      <c r="AN4393" s="24"/>
      <c r="AO4393" s="24"/>
      <c r="AP4393" s="165" t="str">
        <f t="shared" si="1366"/>
        <v/>
      </c>
      <c r="AQ4393" s="203" t="str">
        <f t="shared" si="1367"/>
        <v/>
      </c>
      <c r="AR4393" s="206">
        <f t="shared" si="1368"/>
        <v>0</v>
      </c>
      <c r="AS4393" s="22" t="str">
        <f t="shared" si="1369"/>
        <v/>
      </c>
      <c r="AT4393" s="24" t="str">
        <f t="shared" si="1370"/>
        <v/>
      </c>
      <c r="AU4393" s="22" t="s">
        <v>3240</v>
      </c>
    </row>
    <row r="4394" spans="1:47">
      <c r="A4394" s="246" t="str">
        <f t="shared" si="1360"/>
        <v/>
      </c>
      <c r="B4394" s="23"/>
      <c r="C4394" s="23"/>
      <c r="D4394" s="202" t="str">
        <f t="shared" si="1361"/>
        <v/>
      </c>
      <c r="E4394" s="33" t="str">
        <f t="shared" si="1355"/>
        <v/>
      </c>
      <c r="F4394" s="23"/>
      <c r="G4394" s="23"/>
      <c r="H4394" s="29"/>
      <c r="I4394" s="204" t="str">
        <f t="shared" si="1358"/>
        <v/>
      </c>
      <c r="J4394" s="188"/>
      <c r="K4394" s="29"/>
      <c r="L4394" s="24"/>
      <c r="M4394" s="22"/>
      <c r="N4394" s="22"/>
      <c r="O4394" s="22"/>
      <c r="P4394" s="202" t="str">
        <f t="shared" si="1359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356"/>
        <v/>
      </c>
      <c r="Z4394" s="196" t="str">
        <f t="shared" si="1357"/>
        <v/>
      </c>
      <c r="AA4394" s="22"/>
      <c r="AB4394" s="197" t="str">
        <f t="shared" si="1362"/>
        <v/>
      </c>
      <c r="AC4394" s="198" t="str">
        <f t="shared" si="1363"/>
        <v/>
      </c>
      <c r="AD4394" s="162"/>
      <c r="AE4394" s="199" t="str">
        <f t="shared" si="1364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53"/>
        <v>0</v>
      </c>
      <c r="AJ4394" s="200">
        <f t="shared" si="1354"/>
        <v>0</v>
      </c>
      <c r="AK4394" s="201" t="str">
        <f t="shared" si="1365"/>
        <v/>
      </c>
      <c r="AL4394" s="24"/>
      <c r="AM4394" s="24"/>
      <c r="AN4394" s="24"/>
      <c r="AO4394" s="24"/>
      <c r="AP4394" s="165" t="str">
        <f t="shared" si="1366"/>
        <v/>
      </c>
      <c r="AQ4394" s="203" t="str">
        <f t="shared" si="1367"/>
        <v/>
      </c>
      <c r="AR4394" s="206">
        <f t="shared" si="1368"/>
        <v>0</v>
      </c>
      <c r="AS4394" s="22" t="str">
        <f t="shared" si="1369"/>
        <v/>
      </c>
      <c r="AT4394" s="24" t="str">
        <f t="shared" si="1370"/>
        <v/>
      </c>
      <c r="AU4394" s="22" t="s">
        <v>3240</v>
      </c>
    </row>
    <row r="4395" spans="1:47">
      <c r="A4395" s="246" t="str">
        <f t="shared" si="1360"/>
        <v/>
      </c>
      <c r="B4395" s="23"/>
      <c r="C4395" s="23"/>
      <c r="D4395" s="202" t="str">
        <f t="shared" si="1361"/>
        <v/>
      </c>
      <c r="E4395" s="33" t="str">
        <f t="shared" si="1355"/>
        <v/>
      </c>
      <c r="F4395" s="23"/>
      <c r="G4395" s="23"/>
      <c r="H4395" s="29"/>
      <c r="I4395" s="204" t="str">
        <f t="shared" si="1358"/>
        <v/>
      </c>
      <c r="J4395" s="188"/>
      <c r="K4395" s="29"/>
      <c r="L4395" s="24"/>
      <c r="M4395" s="22"/>
      <c r="N4395" s="22"/>
      <c r="O4395" s="22"/>
      <c r="P4395" s="202" t="str">
        <f t="shared" si="1359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356"/>
        <v/>
      </c>
      <c r="Z4395" s="196" t="str">
        <f t="shared" si="1357"/>
        <v/>
      </c>
      <c r="AA4395" s="22"/>
      <c r="AB4395" s="197" t="str">
        <f t="shared" si="1362"/>
        <v/>
      </c>
      <c r="AC4395" s="198" t="str">
        <f t="shared" si="1363"/>
        <v/>
      </c>
      <c r="AD4395" s="162"/>
      <c r="AE4395" s="199" t="str">
        <f t="shared" si="1364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53"/>
        <v>0</v>
      </c>
      <c r="AJ4395" s="200">
        <f t="shared" si="1354"/>
        <v>0</v>
      </c>
      <c r="AK4395" s="201" t="str">
        <f t="shared" si="1365"/>
        <v/>
      </c>
      <c r="AL4395" s="24"/>
      <c r="AM4395" s="24"/>
      <c r="AN4395" s="24"/>
      <c r="AO4395" s="24"/>
      <c r="AP4395" s="165" t="str">
        <f t="shared" si="1366"/>
        <v/>
      </c>
      <c r="AQ4395" s="203" t="str">
        <f t="shared" si="1367"/>
        <v/>
      </c>
      <c r="AR4395" s="206">
        <f t="shared" si="1368"/>
        <v>0</v>
      </c>
      <c r="AS4395" s="22" t="str">
        <f t="shared" si="1369"/>
        <v/>
      </c>
      <c r="AT4395" s="24" t="str">
        <f t="shared" si="1370"/>
        <v/>
      </c>
      <c r="AU4395" s="22" t="s">
        <v>3240</v>
      </c>
    </row>
    <row r="4396" spans="1:47">
      <c r="A4396" s="246" t="str">
        <f t="shared" si="1360"/>
        <v/>
      </c>
      <c r="B4396" s="23"/>
      <c r="C4396" s="23"/>
      <c r="D4396" s="202" t="str">
        <f t="shared" si="1361"/>
        <v/>
      </c>
      <c r="E4396" s="33" t="str">
        <f t="shared" si="1355"/>
        <v/>
      </c>
      <c r="F4396" s="23"/>
      <c r="G4396" s="23"/>
      <c r="H4396" s="29"/>
      <c r="I4396" s="204" t="str">
        <f t="shared" si="1358"/>
        <v/>
      </c>
      <c r="J4396" s="188"/>
      <c r="K4396" s="29"/>
      <c r="L4396" s="24"/>
      <c r="M4396" s="22"/>
      <c r="N4396" s="22"/>
      <c r="O4396" s="22"/>
      <c r="P4396" s="202" t="str">
        <f t="shared" si="1359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356"/>
        <v/>
      </c>
      <c r="Z4396" s="196" t="str">
        <f t="shared" si="1357"/>
        <v/>
      </c>
      <c r="AA4396" s="22"/>
      <c r="AB4396" s="197" t="str">
        <f t="shared" si="1362"/>
        <v/>
      </c>
      <c r="AC4396" s="198" t="str">
        <f t="shared" si="1363"/>
        <v/>
      </c>
      <c r="AD4396" s="162"/>
      <c r="AE4396" s="199" t="str">
        <f t="shared" si="1364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53"/>
        <v>0</v>
      </c>
      <c r="AJ4396" s="200">
        <f t="shared" si="1354"/>
        <v>0</v>
      </c>
      <c r="AK4396" s="201" t="str">
        <f t="shared" si="1365"/>
        <v/>
      </c>
      <c r="AL4396" s="24"/>
      <c r="AM4396" s="24"/>
      <c r="AN4396" s="24"/>
      <c r="AO4396" s="24"/>
      <c r="AP4396" s="165" t="str">
        <f t="shared" si="1366"/>
        <v/>
      </c>
      <c r="AQ4396" s="203" t="str">
        <f t="shared" si="1367"/>
        <v/>
      </c>
      <c r="AR4396" s="206">
        <f t="shared" si="1368"/>
        <v>0</v>
      </c>
      <c r="AS4396" s="22" t="str">
        <f t="shared" si="1369"/>
        <v/>
      </c>
      <c r="AT4396" s="24" t="str">
        <f t="shared" si="1370"/>
        <v/>
      </c>
      <c r="AU4396" s="22" t="s">
        <v>3240</v>
      </c>
    </row>
    <row r="4397" spans="1:47">
      <c r="A4397" s="246" t="str">
        <f t="shared" si="1360"/>
        <v/>
      </c>
      <c r="B4397" s="23"/>
      <c r="C4397" s="23"/>
      <c r="D4397" s="202" t="str">
        <f t="shared" si="1361"/>
        <v/>
      </c>
      <c r="E4397" s="33" t="str">
        <f t="shared" si="1355"/>
        <v/>
      </c>
      <c r="F4397" s="23"/>
      <c r="G4397" s="23"/>
      <c r="H4397" s="29"/>
      <c r="I4397" s="204" t="str">
        <f t="shared" si="1358"/>
        <v/>
      </c>
      <c r="J4397" s="188"/>
      <c r="K4397" s="29"/>
      <c r="L4397" s="24"/>
      <c r="M4397" s="22"/>
      <c r="N4397" s="22"/>
      <c r="O4397" s="22"/>
      <c r="P4397" s="202" t="str">
        <f t="shared" si="1359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356"/>
        <v/>
      </c>
      <c r="Z4397" s="196" t="str">
        <f t="shared" si="1357"/>
        <v/>
      </c>
      <c r="AA4397" s="22"/>
      <c r="AB4397" s="197" t="str">
        <f t="shared" si="1362"/>
        <v/>
      </c>
      <c r="AC4397" s="198" t="str">
        <f t="shared" si="1363"/>
        <v/>
      </c>
      <c r="AD4397" s="162"/>
      <c r="AE4397" s="199" t="str">
        <f t="shared" si="1364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53"/>
        <v>0</v>
      </c>
      <c r="AJ4397" s="200">
        <f t="shared" si="1354"/>
        <v>0</v>
      </c>
      <c r="AK4397" s="201" t="str">
        <f t="shared" si="1365"/>
        <v/>
      </c>
      <c r="AL4397" s="24"/>
      <c r="AM4397" s="24"/>
      <c r="AN4397" s="24"/>
      <c r="AO4397" s="24"/>
      <c r="AP4397" s="165" t="str">
        <f t="shared" si="1366"/>
        <v/>
      </c>
      <c r="AQ4397" s="203" t="str">
        <f t="shared" si="1367"/>
        <v/>
      </c>
      <c r="AR4397" s="206">
        <f t="shared" si="1368"/>
        <v>0</v>
      </c>
      <c r="AS4397" s="22" t="str">
        <f t="shared" si="1369"/>
        <v/>
      </c>
      <c r="AT4397" s="24" t="str">
        <f t="shared" si="1370"/>
        <v/>
      </c>
      <c r="AU4397" s="22" t="s">
        <v>3240</v>
      </c>
    </row>
    <row r="4398" spans="1:47">
      <c r="A4398" s="246" t="str">
        <f t="shared" si="1360"/>
        <v/>
      </c>
      <c r="B4398" s="23"/>
      <c r="C4398" s="23"/>
      <c r="D4398" s="202" t="str">
        <f t="shared" si="1361"/>
        <v/>
      </c>
      <c r="E4398" s="33" t="str">
        <f t="shared" si="1355"/>
        <v/>
      </c>
      <c r="F4398" s="23"/>
      <c r="G4398" s="23"/>
      <c r="H4398" s="29"/>
      <c r="I4398" s="204" t="str">
        <f t="shared" si="1358"/>
        <v/>
      </c>
      <c r="J4398" s="188"/>
      <c r="K4398" s="29"/>
      <c r="L4398" s="24"/>
      <c r="M4398" s="22"/>
      <c r="N4398" s="22"/>
      <c r="O4398" s="22"/>
      <c r="P4398" s="202" t="str">
        <f t="shared" si="1359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356"/>
        <v/>
      </c>
      <c r="Z4398" s="196" t="str">
        <f t="shared" si="1357"/>
        <v/>
      </c>
      <c r="AA4398" s="22"/>
      <c r="AB4398" s="197" t="str">
        <f t="shared" si="1362"/>
        <v/>
      </c>
      <c r="AC4398" s="198" t="str">
        <f t="shared" si="1363"/>
        <v/>
      </c>
      <c r="AD4398" s="162"/>
      <c r="AE4398" s="199" t="str">
        <f t="shared" si="1364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53"/>
        <v>0</v>
      </c>
      <c r="AJ4398" s="200">
        <f t="shared" si="1354"/>
        <v>0</v>
      </c>
      <c r="AK4398" s="201" t="str">
        <f t="shared" si="1365"/>
        <v/>
      </c>
      <c r="AL4398" s="24"/>
      <c r="AM4398" s="24"/>
      <c r="AN4398" s="24"/>
      <c r="AO4398" s="24"/>
      <c r="AP4398" s="165" t="str">
        <f t="shared" si="1366"/>
        <v/>
      </c>
      <c r="AQ4398" s="203" t="str">
        <f t="shared" si="1367"/>
        <v/>
      </c>
      <c r="AR4398" s="206">
        <f t="shared" si="1368"/>
        <v>0</v>
      </c>
      <c r="AS4398" s="22" t="str">
        <f t="shared" si="1369"/>
        <v/>
      </c>
      <c r="AT4398" s="24" t="str">
        <f t="shared" si="1370"/>
        <v/>
      </c>
      <c r="AU4398" s="22" t="s">
        <v>3240</v>
      </c>
    </row>
    <row r="4399" spans="1:47">
      <c r="A4399" s="246" t="str">
        <f t="shared" si="1360"/>
        <v/>
      </c>
      <c r="B4399" s="23"/>
      <c r="C4399" s="23"/>
      <c r="D4399" s="202" t="str">
        <f t="shared" si="1361"/>
        <v/>
      </c>
      <c r="E4399" s="33" t="str">
        <f t="shared" si="1355"/>
        <v/>
      </c>
      <c r="F4399" s="23"/>
      <c r="G4399" s="23"/>
      <c r="H4399" s="29"/>
      <c r="I4399" s="204" t="str">
        <f t="shared" si="1358"/>
        <v/>
      </c>
      <c r="J4399" s="188"/>
      <c r="K4399" s="29"/>
      <c r="L4399" s="24"/>
      <c r="M4399" s="22"/>
      <c r="N4399" s="22"/>
      <c r="O4399" s="22"/>
      <c r="P4399" s="202" t="str">
        <f t="shared" si="1359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356"/>
        <v/>
      </c>
      <c r="Z4399" s="196" t="str">
        <f t="shared" si="1357"/>
        <v/>
      </c>
      <c r="AA4399" s="22"/>
      <c r="AB4399" s="197" t="str">
        <f t="shared" si="1362"/>
        <v/>
      </c>
      <c r="AC4399" s="198" t="str">
        <f t="shared" si="1363"/>
        <v/>
      </c>
      <c r="AD4399" s="162"/>
      <c r="AE4399" s="199" t="str">
        <f t="shared" si="1364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53"/>
        <v>0</v>
      </c>
      <c r="AJ4399" s="200">
        <f t="shared" si="1354"/>
        <v>0</v>
      </c>
      <c r="AK4399" s="201" t="str">
        <f t="shared" si="1365"/>
        <v/>
      </c>
      <c r="AL4399" s="24"/>
      <c r="AM4399" s="24"/>
      <c r="AN4399" s="24"/>
      <c r="AO4399" s="24"/>
      <c r="AP4399" s="165" t="str">
        <f t="shared" si="1366"/>
        <v/>
      </c>
      <c r="AQ4399" s="203" t="str">
        <f t="shared" si="1367"/>
        <v/>
      </c>
      <c r="AR4399" s="206">
        <f t="shared" si="1368"/>
        <v>0</v>
      </c>
      <c r="AS4399" s="22" t="str">
        <f t="shared" si="1369"/>
        <v/>
      </c>
      <c r="AT4399" s="24" t="str">
        <f t="shared" si="1370"/>
        <v/>
      </c>
      <c r="AU4399" s="22" t="s">
        <v>3240</v>
      </c>
    </row>
    <row r="4400" spans="1:47">
      <c r="A4400" s="246" t="str">
        <f t="shared" si="1360"/>
        <v/>
      </c>
      <c r="B4400" s="23"/>
      <c r="C4400" s="23"/>
      <c r="D4400" s="202" t="str">
        <f t="shared" si="1361"/>
        <v/>
      </c>
      <c r="E4400" s="33" t="str">
        <f t="shared" si="1355"/>
        <v/>
      </c>
      <c r="F4400" s="23"/>
      <c r="G4400" s="23"/>
      <c r="H4400" s="29"/>
      <c r="I4400" s="204" t="str">
        <f t="shared" si="1358"/>
        <v/>
      </c>
      <c r="J4400" s="188"/>
      <c r="K4400" s="29"/>
      <c r="L4400" s="24"/>
      <c r="M4400" s="22"/>
      <c r="N4400" s="22"/>
      <c r="O4400" s="22"/>
      <c r="P4400" s="202" t="str">
        <f t="shared" si="1359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356"/>
        <v/>
      </c>
      <c r="Z4400" s="196" t="str">
        <f t="shared" si="1357"/>
        <v/>
      </c>
      <c r="AA4400" s="22"/>
      <c r="AB4400" s="197" t="str">
        <f t="shared" si="1362"/>
        <v/>
      </c>
      <c r="AC4400" s="198" t="str">
        <f t="shared" si="1363"/>
        <v/>
      </c>
      <c r="AD4400" s="162"/>
      <c r="AE4400" s="199" t="str">
        <f t="shared" si="1364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53"/>
        <v>0</v>
      </c>
      <c r="AJ4400" s="200">
        <f t="shared" si="1354"/>
        <v>0</v>
      </c>
      <c r="AK4400" s="201" t="str">
        <f t="shared" si="1365"/>
        <v/>
      </c>
      <c r="AL4400" s="24"/>
      <c r="AM4400" s="24"/>
      <c r="AN4400" s="24"/>
      <c r="AO4400" s="24"/>
      <c r="AP4400" s="165" t="str">
        <f t="shared" si="1366"/>
        <v/>
      </c>
      <c r="AQ4400" s="203" t="str">
        <f t="shared" si="1367"/>
        <v/>
      </c>
      <c r="AR4400" s="206">
        <f t="shared" si="1368"/>
        <v>0</v>
      </c>
      <c r="AS4400" s="22" t="str">
        <f t="shared" si="1369"/>
        <v/>
      </c>
      <c r="AT4400" s="24" t="str">
        <f t="shared" si="1370"/>
        <v/>
      </c>
      <c r="AU4400" s="22" t="s">
        <v>3240</v>
      </c>
    </row>
    <row r="4401" spans="1:47">
      <c r="A4401" s="246" t="str">
        <f t="shared" si="1360"/>
        <v/>
      </c>
      <c r="B4401" s="23"/>
      <c r="C4401" s="23"/>
      <c r="D4401" s="202" t="str">
        <f t="shared" si="1361"/>
        <v/>
      </c>
      <c r="E4401" s="33" t="str">
        <f t="shared" si="1355"/>
        <v/>
      </c>
      <c r="F4401" s="23"/>
      <c r="G4401" s="23"/>
      <c r="H4401" s="29"/>
      <c r="I4401" s="204" t="str">
        <f t="shared" si="1358"/>
        <v/>
      </c>
      <c r="J4401" s="188"/>
      <c r="K4401" s="29"/>
      <c r="L4401" s="24"/>
      <c r="M4401" s="22"/>
      <c r="N4401" s="22"/>
      <c r="O4401" s="22"/>
      <c r="P4401" s="202" t="str">
        <f t="shared" si="1359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356"/>
        <v/>
      </c>
      <c r="Z4401" s="196" t="str">
        <f t="shared" si="1357"/>
        <v/>
      </c>
      <c r="AA4401" s="22"/>
      <c r="AB4401" s="197" t="str">
        <f t="shared" si="1362"/>
        <v/>
      </c>
      <c r="AC4401" s="198" t="str">
        <f t="shared" si="1363"/>
        <v/>
      </c>
      <c r="AD4401" s="162"/>
      <c r="AE4401" s="199" t="str">
        <f t="shared" si="1364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53"/>
        <v>0</v>
      </c>
      <c r="AJ4401" s="200">
        <f t="shared" si="1354"/>
        <v>0</v>
      </c>
      <c r="AK4401" s="201" t="str">
        <f t="shared" si="1365"/>
        <v/>
      </c>
      <c r="AL4401" s="24"/>
      <c r="AM4401" s="24"/>
      <c r="AN4401" s="24"/>
      <c r="AO4401" s="24"/>
      <c r="AP4401" s="165" t="str">
        <f t="shared" si="1366"/>
        <v/>
      </c>
      <c r="AQ4401" s="203" t="str">
        <f t="shared" si="1367"/>
        <v/>
      </c>
      <c r="AR4401" s="206">
        <f t="shared" si="1368"/>
        <v>0</v>
      </c>
      <c r="AS4401" s="22" t="str">
        <f t="shared" si="1369"/>
        <v/>
      </c>
      <c r="AT4401" s="24" t="str">
        <f t="shared" si="1370"/>
        <v/>
      </c>
      <c r="AU4401" s="22" t="s">
        <v>3240</v>
      </c>
    </row>
    <row r="4402" spans="1:47">
      <c r="A4402" s="246" t="str">
        <f t="shared" si="1360"/>
        <v/>
      </c>
      <c r="B4402" s="23"/>
      <c r="C4402" s="23"/>
      <c r="D4402" s="202" t="str">
        <f t="shared" si="1361"/>
        <v/>
      </c>
      <c r="E4402" s="33" t="str">
        <f t="shared" si="1355"/>
        <v/>
      </c>
      <c r="F4402" s="23"/>
      <c r="G4402" s="23"/>
      <c r="H4402" s="29"/>
      <c r="I4402" s="204" t="str">
        <f t="shared" si="1358"/>
        <v/>
      </c>
      <c r="J4402" s="188"/>
      <c r="K4402" s="29"/>
      <c r="L4402" s="24"/>
      <c r="M4402" s="22"/>
      <c r="N4402" s="22"/>
      <c r="O4402" s="22"/>
      <c r="P4402" s="202" t="str">
        <f t="shared" si="1359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356"/>
        <v/>
      </c>
      <c r="Z4402" s="196" t="str">
        <f t="shared" si="1357"/>
        <v/>
      </c>
      <c r="AA4402" s="22"/>
      <c r="AB4402" s="197" t="str">
        <f t="shared" si="1362"/>
        <v/>
      </c>
      <c r="AC4402" s="198" t="str">
        <f t="shared" si="1363"/>
        <v/>
      </c>
      <c r="AD4402" s="162"/>
      <c r="AE4402" s="199" t="str">
        <f t="shared" si="1364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53"/>
        <v>0</v>
      </c>
      <c r="AJ4402" s="200">
        <f t="shared" si="1354"/>
        <v>0</v>
      </c>
      <c r="AK4402" s="201" t="str">
        <f t="shared" si="1365"/>
        <v/>
      </c>
      <c r="AL4402" s="24"/>
      <c r="AM4402" s="24"/>
      <c r="AN4402" s="24"/>
      <c r="AO4402" s="24"/>
      <c r="AP4402" s="165" t="str">
        <f t="shared" si="1366"/>
        <v/>
      </c>
      <c r="AQ4402" s="203" t="str">
        <f t="shared" si="1367"/>
        <v/>
      </c>
      <c r="AR4402" s="206">
        <f t="shared" si="1368"/>
        <v>0</v>
      </c>
      <c r="AS4402" s="22" t="str">
        <f t="shared" si="1369"/>
        <v/>
      </c>
      <c r="AT4402" s="24" t="str">
        <f t="shared" si="1370"/>
        <v/>
      </c>
      <c r="AU4402" s="22" t="s">
        <v>3240</v>
      </c>
    </row>
    <row r="4403" spans="1:47">
      <c r="A4403" s="246" t="str">
        <f t="shared" si="1360"/>
        <v/>
      </c>
      <c r="B4403" s="23"/>
      <c r="C4403" s="23"/>
      <c r="D4403" s="202" t="str">
        <f t="shared" si="1361"/>
        <v/>
      </c>
      <c r="E4403" s="33" t="str">
        <f t="shared" si="1355"/>
        <v/>
      </c>
      <c r="F4403" s="23"/>
      <c r="G4403" s="23"/>
      <c r="H4403" s="29"/>
      <c r="I4403" s="204" t="str">
        <f t="shared" si="1358"/>
        <v/>
      </c>
      <c r="J4403" s="188"/>
      <c r="K4403" s="29"/>
      <c r="L4403" s="24"/>
      <c r="M4403" s="22"/>
      <c r="N4403" s="22"/>
      <c r="O4403" s="22"/>
      <c r="P4403" s="202" t="str">
        <f t="shared" si="1359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356"/>
        <v/>
      </c>
      <c r="Z4403" s="196" t="str">
        <f t="shared" si="1357"/>
        <v/>
      </c>
      <c r="AA4403" s="22"/>
      <c r="AB4403" s="197" t="str">
        <f t="shared" si="1362"/>
        <v/>
      </c>
      <c r="AC4403" s="198" t="str">
        <f t="shared" si="1363"/>
        <v/>
      </c>
      <c r="AD4403" s="162"/>
      <c r="AE4403" s="199" t="str">
        <f t="shared" si="1364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53"/>
        <v>0</v>
      </c>
      <c r="AJ4403" s="200">
        <f t="shared" si="1354"/>
        <v>0</v>
      </c>
      <c r="AK4403" s="201" t="str">
        <f t="shared" si="1365"/>
        <v/>
      </c>
      <c r="AL4403" s="24"/>
      <c r="AM4403" s="24"/>
      <c r="AN4403" s="24"/>
      <c r="AO4403" s="24"/>
      <c r="AP4403" s="165" t="str">
        <f t="shared" si="1366"/>
        <v/>
      </c>
      <c r="AQ4403" s="203" t="str">
        <f t="shared" si="1367"/>
        <v/>
      </c>
      <c r="AR4403" s="206">
        <f t="shared" si="1368"/>
        <v>0</v>
      </c>
      <c r="AS4403" s="22" t="str">
        <f t="shared" si="1369"/>
        <v/>
      </c>
      <c r="AT4403" s="24" t="str">
        <f t="shared" si="1370"/>
        <v/>
      </c>
      <c r="AU4403" s="22" t="s">
        <v>3240</v>
      </c>
    </row>
    <row r="4404" spans="1:47">
      <c r="A4404" s="246" t="str">
        <f t="shared" si="1360"/>
        <v/>
      </c>
      <c r="B4404" s="23"/>
      <c r="C4404" s="23"/>
      <c r="D4404" s="202" t="str">
        <f t="shared" si="1361"/>
        <v/>
      </c>
      <c r="E4404" s="33" t="str">
        <f t="shared" si="1355"/>
        <v/>
      </c>
      <c r="F4404" s="23"/>
      <c r="G4404" s="23"/>
      <c r="H4404" s="29"/>
      <c r="I4404" s="204" t="str">
        <f t="shared" si="1358"/>
        <v/>
      </c>
      <c r="J4404" s="188"/>
      <c r="K4404" s="29"/>
      <c r="L4404" s="24"/>
      <c r="M4404" s="22"/>
      <c r="N4404" s="22"/>
      <c r="O4404" s="22"/>
      <c r="P4404" s="202" t="str">
        <f t="shared" si="1359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356"/>
        <v/>
      </c>
      <c r="Z4404" s="196" t="str">
        <f t="shared" si="1357"/>
        <v/>
      </c>
      <c r="AA4404" s="22"/>
      <c r="AB4404" s="197" t="str">
        <f t="shared" si="1362"/>
        <v/>
      </c>
      <c r="AC4404" s="198" t="str">
        <f t="shared" si="1363"/>
        <v/>
      </c>
      <c r="AD4404" s="162"/>
      <c r="AE4404" s="199" t="str">
        <f t="shared" si="1364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53"/>
        <v>0</v>
      </c>
      <c r="AJ4404" s="200">
        <f t="shared" si="1354"/>
        <v>0</v>
      </c>
      <c r="AK4404" s="201" t="str">
        <f t="shared" si="1365"/>
        <v/>
      </c>
      <c r="AL4404" s="24"/>
      <c r="AM4404" s="24"/>
      <c r="AN4404" s="24"/>
      <c r="AO4404" s="24"/>
      <c r="AP4404" s="165" t="str">
        <f t="shared" si="1366"/>
        <v/>
      </c>
      <c r="AQ4404" s="203" t="str">
        <f t="shared" si="1367"/>
        <v/>
      </c>
      <c r="AR4404" s="206">
        <f t="shared" si="1368"/>
        <v>0</v>
      </c>
      <c r="AS4404" s="22" t="str">
        <f t="shared" si="1369"/>
        <v/>
      </c>
      <c r="AT4404" s="24" t="str">
        <f t="shared" si="1370"/>
        <v/>
      </c>
      <c r="AU4404" s="22" t="s">
        <v>3240</v>
      </c>
    </row>
    <row r="4405" spans="1:47">
      <c r="A4405" s="246" t="str">
        <f t="shared" si="1360"/>
        <v/>
      </c>
      <c r="B4405" s="23"/>
      <c r="C4405" s="23"/>
      <c r="D4405" s="202" t="str">
        <f t="shared" si="1361"/>
        <v/>
      </c>
      <c r="E4405" s="33" t="str">
        <f t="shared" si="1355"/>
        <v/>
      </c>
      <c r="F4405" s="23"/>
      <c r="G4405" s="23"/>
      <c r="H4405" s="29"/>
      <c r="I4405" s="204" t="str">
        <f t="shared" si="1358"/>
        <v/>
      </c>
      <c r="J4405" s="188"/>
      <c r="K4405" s="29"/>
      <c r="L4405" s="24"/>
      <c r="M4405" s="22"/>
      <c r="N4405" s="22"/>
      <c r="O4405" s="22"/>
      <c r="P4405" s="202" t="str">
        <f t="shared" si="1359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356"/>
        <v/>
      </c>
      <c r="Z4405" s="196" t="str">
        <f t="shared" si="1357"/>
        <v/>
      </c>
      <c r="AA4405" s="22"/>
      <c r="AB4405" s="197" t="str">
        <f t="shared" si="1362"/>
        <v/>
      </c>
      <c r="AC4405" s="198" t="str">
        <f t="shared" si="1363"/>
        <v/>
      </c>
      <c r="AD4405" s="162"/>
      <c r="AE4405" s="199" t="str">
        <f t="shared" si="1364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53"/>
        <v>0</v>
      </c>
      <c r="AJ4405" s="200">
        <f t="shared" si="1354"/>
        <v>0</v>
      </c>
      <c r="AK4405" s="201" t="str">
        <f t="shared" si="1365"/>
        <v/>
      </c>
      <c r="AL4405" s="24"/>
      <c r="AM4405" s="24"/>
      <c r="AN4405" s="24"/>
      <c r="AO4405" s="24"/>
      <c r="AP4405" s="165" t="str">
        <f t="shared" si="1366"/>
        <v/>
      </c>
      <c r="AQ4405" s="203" t="str">
        <f t="shared" si="1367"/>
        <v/>
      </c>
      <c r="AR4405" s="206">
        <f t="shared" si="1368"/>
        <v>0</v>
      </c>
      <c r="AS4405" s="22" t="str">
        <f t="shared" si="1369"/>
        <v/>
      </c>
      <c r="AT4405" s="24" t="str">
        <f t="shared" si="1370"/>
        <v/>
      </c>
      <c r="AU4405" s="22" t="s">
        <v>3240</v>
      </c>
    </row>
    <row r="4406" spans="1:47">
      <c r="A4406" s="246" t="str">
        <f t="shared" si="1360"/>
        <v/>
      </c>
      <c r="B4406" s="23"/>
      <c r="C4406" s="23"/>
      <c r="D4406" s="202" t="str">
        <f t="shared" si="1361"/>
        <v/>
      </c>
      <c r="E4406" s="33" t="str">
        <f t="shared" si="1355"/>
        <v/>
      </c>
      <c r="F4406" s="23"/>
      <c r="G4406" s="23"/>
      <c r="H4406" s="29"/>
      <c r="I4406" s="204" t="str">
        <f t="shared" si="1358"/>
        <v/>
      </c>
      <c r="J4406" s="188"/>
      <c r="K4406" s="29"/>
      <c r="L4406" s="24"/>
      <c r="M4406" s="22"/>
      <c r="N4406" s="22"/>
      <c r="O4406" s="22"/>
      <c r="P4406" s="202" t="str">
        <f t="shared" si="1359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356"/>
        <v/>
      </c>
      <c r="Z4406" s="196" t="str">
        <f t="shared" si="1357"/>
        <v/>
      </c>
      <c r="AA4406" s="22"/>
      <c r="AB4406" s="197" t="str">
        <f t="shared" si="1362"/>
        <v/>
      </c>
      <c r="AC4406" s="198" t="str">
        <f t="shared" si="1363"/>
        <v/>
      </c>
      <c r="AD4406" s="162"/>
      <c r="AE4406" s="199" t="str">
        <f t="shared" si="1364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53"/>
        <v>0</v>
      </c>
      <c r="AJ4406" s="200">
        <f t="shared" si="1354"/>
        <v>0</v>
      </c>
      <c r="AK4406" s="201" t="str">
        <f t="shared" si="1365"/>
        <v/>
      </c>
      <c r="AL4406" s="24"/>
      <c r="AM4406" s="24"/>
      <c r="AN4406" s="24"/>
      <c r="AO4406" s="24"/>
      <c r="AP4406" s="165" t="str">
        <f t="shared" si="1366"/>
        <v/>
      </c>
      <c r="AQ4406" s="203" t="str">
        <f t="shared" si="1367"/>
        <v/>
      </c>
      <c r="AR4406" s="206">
        <f t="shared" si="1368"/>
        <v>0</v>
      </c>
      <c r="AS4406" s="22" t="str">
        <f t="shared" si="1369"/>
        <v/>
      </c>
      <c r="AT4406" s="24" t="str">
        <f t="shared" si="1370"/>
        <v/>
      </c>
      <c r="AU4406" s="22" t="s">
        <v>3240</v>
      </c>
    </row>
    <row r="4407" spans="1:47">
      <c r="A4407" s="246" t="str">
        <f t="shared" si="1360"/>
        <v/>
      </c>
      <c r="B4407" s="23"/>
      <c r="C4407" s="23"/>
      <c r="D4407" s="202" t="str">
        <f t="shared" si="1361"/>
        <v/>
      </c>
      <c r="E4407" s="33" t="str">
        <f t="shared" si="1355"/>
        <v/>
      </c>
      <c r="F4407" s="23"/>
      <c r="G4407" s="23"/>
      <c r="H4407" s="29"/>
      <c r="I4407" s="204" t="str">
        <f t="shared" si="1358"/>
        <v/>
      </c>
      <c r="J4407" s="188"/>
      <c r="K4407" s="29"/>
      <c r="L4407" s="24"/>
      <c r="M4407" s="22"/>
      <c r="N4407" s="22"/>
      <c r="O4407" s="22"/>
      <c r="P4407" s="202" t="str">
        <f t="shared" si="1359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356"/>
        <v/>
      </c>
      <c r="Z4407" s="196" t="str">
        <f t="shared" si="1357"/>
        <v/>
      </c>
      <c r="AA4407" s="22"/>
      <c r="AB4407" s="197" t="str">
        <f t="shared" si="1362"/>
        <v/>
      </c>
      <c r="AC4407" s="198" t="str">
        <f t="shared" si="1363"/>
        <v/>
      </c>
      <c r="AD4407" s="162"/>
      <c r="AE4407" s="199" t="str">
        <f t="shared" si="1364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53"/>
        <v>0</v>
      </c>
      <c r="AJ4407" s="200">
        <f t="shared" si="1354"/>
        <v>0</v>
      </c>
      <c r="AK4407" s="201" t="str">
        <f t="shared" si="1365"/>
        <v/>
      </c>
      <c r="AL4407" s="24"/>
      <c r="AM4407" s="24"/>
      <c r="AN4407" s="24"/>
      <c r="AO4407" s="24"/>
      <c r="AP4407" s="165" t="str">
        <f t="shared" si="1366"/>
        <v/>
      </c>
      <c r="AQ4407" s="203" t="str">
        <f t="shared" si="1367"/>
        <v/>
      </c>
      <c r="AR4407" s="206">
        <f t="shared" si="1368"/>
        <v>0</v>
      </c>
      <c r="AS4407" s="22" t="str">
        <f t="shared" si="1369"/>
        <v/>
      </c>
      <c r="AT4407" s="24" t="str">
        <f t="shared" si="1370"/>
        <v/>
      </c>
      <c r="AU4407" s="22" t="s">
        <v>3240</v>
      </c>
    </row>
    <row r="4408" spans="1:47">
      <c r="A4408" s="246" t="str">
        <f t="shared" si="1360"/>
        <v/>
      </c>
      <c r="B4408" s="23"/>
      <c r="C4408" s="23"/>
      <c r="D4408" s="202" t="str">
        <f t="shared" si="1361"/>
        <v/>
      </c>
      <c r="E4408" s="33" t="str">
        <f t="shared" si="1355"/>
        <v/>
      </c>
      <c r="F4408" s="23"/>
      <c r="G4408" s="23"/>
      <c r="H4408" s="29"/>
      <c r="I4408" s="204" t="str">
        <f t="shared" si="1358"/>
        <v/>
      </c>
      <c r="J4408" s="188"/>
      <c r="K4408" s="29"/>
      <c r="L4408" s="24"/>
      <c r="M4408" s="22"/>
      <c r="N4408" s="22"/>
      <c r="O4408" s="22"/>
      <c r="P4408" s="202" t="str">
        <f t="shared" si="1359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356"/>
        <v/>
      </c>
      <c r="Z4408" s="196" t="str">
        <f t="shared" si="1357"/>
        <v/>
      </c>
      <c r="AA4408" s="22"/>
      <c r="AB4408" s="197" t="str">
        <f t="shared" si="1362"/>
        <v/>
      </c>
      <c r="AC4408" s="198" t="str">
        <f t="shared" si="1363"/>
        <v/>
      </c>
      <c r="AD4408" s="162"/>
      <c r="AE4408" s="199" t="str">
        <f t="shared" si="1364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53"/>
        <v>0</v>
      </c>
      <c r="AJ4408" s="200">
        <f t="shared" si="1354"/>
        <v>0</v>
      </c>
      <c r="AK4408" s="201" t="str">
        <f t="shared" si="1365"/>
        <v/>
      </c>
      <c r="AL4408" s="24"/>
      <c r="AM4408" s="24"/>
      <c r="AN4408" s="24"/>
      <c r="AO4408" s="24"/>
      <c r="AP4408" s="165" t="str">
        <f t="shared" si="1366"/>
        <v/>
      </c>
      <c r="AQ4408" s="203" t="str">
        <f t="shared" si="1367"/>
        <v/>
      </c>
      <c r="AR4408" s="206">
        <f t="shared" si="1368"/>
        <v>0</v>
      </c>
      <c r="AS4408" s="22" t="str">
        <f t="shared" si="1369"/>
        <v/>
      </c>
      <c r="AT4408" s="24" t="str">
        <f t="shared" si="1370"/>
        <v/>
      </c>
      <c r="AU4408" s="22" t="s">
        <v>3240</v>
      </c>
    </row>
    <row r="4409" spans="1:47">
      <c r="A4409" s="246" t="str">
        <f t="shared" si="1360"/>
        <v/>
      </c>
      <c r="B4409" s="23"/>
      <c r="C4409" s="23"/>
      <c r="D4409" s="202" t="str">
        <f t="shared" si="1361"/>
        <v/>
      </c>
      <c r="E4409" s="33" t="str">
        <f t="shared" si="1355"/>
        <v/>
      </c>
      <c r="F4409" s="23"/>
      <c r="G4409" s="23"/>
      <c r="H4409" s="29"/>
      <c r="I4409" s="204" t="str">
        <f t="shared" si="1358"/>
        <v/>
      </c>
      <c r="J4409" s="188"/>
      <c r="K4409" s="29"/>
      <c r="L4409" s="24"/>
      <c r="M4409" s="22"/>
      <c r="N4409" s="22"/>
      <c r="O4409" s="22"/>
      <c r="P4409" s="202" t="str">
        <f t="shared" si="1359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356"/>
        <v/>
      </c>
      <c r="Z4409" s="196" t="str">
        <f t="shared" si="1357"/>
        <v/>
      </c>
      <c r="AA4409" s="22"/>
      <c r="AB4409" s="197" t="str">
        <f t="shared" si="1362"/>
        <v/>
      </c>
      <c r="AC4409" s="198" t="str">
        <f t="shared" si="1363"/>
        <v/>
      </c>
      <c r="AD4409" s="162"/>
      <c r="AE4409" s="199" t="str">
        <f t="shared" si="1364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53"/>
        <v>0</v>
      </c>
      <c r="AJ4409" s="200">
        <f t="shared" si="1354"/>
        <v>0</v>
      </c>
      <c r="AK4409" s="201" t="str">
        <f t="shared" si="1365"/>
        <v/>
      </c>
      <c r="AL4409" s="24"/>
      <c r="AM4409" s="24"/>
      <c r="AN4409" s="24"/>
      <c r="AO4409" s="24"/>
      <c r="AP4409" s="165" t="str">
        <f t="shared" si="1366"/>
        <v/>
      </c>
      <c r="AQ4409" s="203" t="str">
        <f t="shared" si="1367"/>
        <v/>
      </c>
      <c r="AR4409" s="206">
        <f t="shared" si="1368"/>
        <v>0</v>
      </c>
      <c r="AS4409" s="22" t="str">
        <f t="shared" si="1369"/>
        <v/>
      </c>
      <c r="AT4409" s="24" t="str">
        <f t="shared" si="1370"/>
        <v/>
      </c>
      <c r="AU4409" s="22" t="s">
        <v>3240</v>
      </c>
    </row>
    <row r="4410" spans="1:47">
      <c r="A4410" s="246" t="str">
        <f t="shared" si="1360"/>
        <v/>
      </c>
      <c r="B4410" s="23"/>
      <c r="C4410" s="23"/>
      <c r="D4410" s="202" t="str">
        <f t="shared" si="1361"/>
        <v/>
      </c>
      <c r="E4410" s="33" t="str">
        <f t="shared" si="1355"/>
        <v/>
      </c>
      <c r="F4410" s="23"/>
      <c r="G4410" s="23"/>
      <c r="H4410" s="29"/>
      <c r="I4410" s="204" t="str">
        <f t="shared" si="1358"/>
        <v/>
      </c>
      <c r="J4410" s="188"/>
      <c r="K4410" s="29"/>
      <c r="L4410" s="24"/>
      <c r="M4410" s="22"/>
      <c r="N4410" s="22"/>
      <c r="O4410" s="22"/>
      <c r="P4410" s="202" t="str">
        <f t="shared" si="1359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356"/>
        <v/>
      </c>
      <c r="Z4410" s="196" t="str">
        <f t="shared" si="1357"/>
        <v/>
      </c>
      <c r="AA4410" s="22"/>
      <c r="AB4410" s="197" t="str">
        <f t="shared" si="1362"/>
        <v/>
      </c>
      <c r="AC4410" s="198" t="str">
        <f t="shared" si="1363"/>
        <v/>
      </c>
      <c r="AD4410" s="162"/>
      <c r="AE4410" s="199" t="str">
        <f t="shared" si="1364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53"/>
        <v>0</v>
      </c>
      <c r="AJ4410" s="200">
        <f t="shared" si="1354"/>
        <v>0</v>
      </c>
      <c r="AK4410" s="201" t="str">
        <f t="shared" si="1365"/>
        <v/>
      </c>
      <c r="AL4410" s="24"/>
      <c r="AM4410" s="24"/>
      <c r="AN4410" s="24"/>
      <c r="AO4410" s="24"/>
      <c r="AP4410" s="165" t="str">
        <f t="shared" si="1366"/>
        <v/>
      </c>
      <c r="AQ4410" s="203" t="str">
        <f t="shared" si="1367"/>
        <v/>
      </c>
      <c r="AR4410" s="206">
        <f t="shared" si="1368"/>
        <v>0</v>
      </c>
      <c r="AS4410" s="22" t="str">
        <f t="shared" si="1369"/>
        <v/>
      </c>
      <c r="AT4410" s="24" t="str">
        <f t="shared" si="1370"/>
        <v/>
      </c>
      <c r="AU4410" s="22" t="s">
        <v>3240</v>
      </c>
    </row>
    <row r="4411" spans="1:47">
      <c r="A4411" s="246" t="str">
        <f t="shared" si="1360"/>
        <v/>
      </c>
      <c r="B4411" s="23"/>
      <c r="C4411" s="23"/>
      <c r="D4411" s="202" t="str">
        <f t="shared" si="1361"/>
        <v/>
      </c>
      <c r="E4411" s="33" t="str">
        <f t="shared" si="1355"/>
        <v/>
      </c>
      <c r="F4411" s="23"/>
      <c r="G4411" s="23"/>
      <c r="H4411" s="29"/>
      <c r="I4411" s="204" t="str">
        <f t="shared" si="1358"/>
        <v/>
      </c>
      <c r="J4411" s="188"/>
      <c r="K4411" s="29"/>
      <c r="L4411" s="24"/>
      <c r="M4411" s="22"/>
      <c r="N4411" s="22"/>
      <c r="O4411" s="22"/>
      <c r="P4411" s="202" t="str">
        <f t="shared" si="1359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356"/>
        <v/>
      </c>
      <c r="Z4411" s="196" t="str">
        <f t="shared" si="1357"/>
        <v/>
      </c>
      <c r="AA4411" s="22"/>
      <c r="AB4411" s="197" t="str">
        <f t="shared" si="1362"/>
        <v/>
      </c>
      <c r="AC4411" s="198" t="str">
        <f t="shared" si="1363"/>
        <v/>
      </c>
      <c r="AD4411" s="162"/>
      <c r="AE4411" s="199" t="str">
        <f t="shared" si="1364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53"/>
        <v>0</v>
      </c>
      <c r="AJ4411" s="200">
        <f t="shared" si="1354"/>
        <v>0</v>
      </c>
      <c r="AK4411" s="201" t="str">
        <f t="shared" si="1365"/>
        <v/>
      </c>
      <c r="AL4411" s="24"/>
      <c r="AM4411" s="24"/>
      <c r="AN4411" s="24"/>
      <c r="AO4411" s="24"/>
      <c r="AP4411" s="165" t="str">
        <f t="shared" si="1366"/>
        <v/>
      </c>
      <c r="AQ4411" s="203" t="str">
        <f t="shared" si="1367"/>
        <v/>
      </c>
      <c r="AR4411" s="206">
        <f t="shared" si="1368"/>
        <v>0</v>
      </c>
      <c r="AS4411" s="22" t="str">
        <f t="shared" si="1369"/>
        <v/>
      </c>
      <c r="AT4411" s="24" t="str">
        <f t="shared" si="1370"/>
        <v/>
      </c>
      <c r="AU4411" s="22" t="s">
        <v>3240</v>
      </c>
    </row>
    <row r="4412" spans="1:47">
      <c r="A4412" s="246" t="str">
        <f t="shared" si="1360"/>
        <v/>
      </c>
      <c r="B4412" s="23"/>
      <c r="C4412" s="23"/>
      <c r="D4412" s="202" t="str">
        <f t="shared" si="1361"/>
        <v/>
      </c>
      <c r="E4412" s="33" t="str">
        <f t="shared" si="1355"/>
        <v/>
      </c>
      <c r="F4412" s="23"/>
      <c r="G4412" s="23"/>
      <c r="H4412" s="29"/>
      <c r="I4412" s="204" t="str">
        <f t="shared" si="1358"/>
        <v/>
      </c>
      <c r="J4412" s="188"/>
      <c r="K4412" s="29"/>
      <c r="L4412" s="24"/>
      <c r="M4412" s="22"/>
      <c r="N4412" s="22"/>
      <c r="O4412" s="22"/>
      <c r="P4412" s="202" t="str">
        <f t="shared" si="1359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356"/>
        <v/>
      </c>
      <c r="Z4412" s="196" t="str">
        <f t="shared" si="1357"/>
        <v/>
      </c>
      <c r="AA4412" s="22"/>
      <c r="AB4412" s="197" t="str">
        <f t="shared" si="1362"/>
        <v/>
      </c>
      <c r="AC4412" s="198" t="str">
        <f t="shared" si="1363"/>
        <v/>
      </c>
      <c r="AD4412" s="162"/>
      <c r="AE4412" s="199" t="str">
        <f t="shared" si="1364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53"/>
        <v>0</v>
      </c>
      <c r="AJ4412" s="200">
        <f t="shared" si="1354"/>
        <v>0</v>
      </c>
      <c r="AK4412" s="201" t="str">
        <f t="shared" si="1365"/>
        <v/>
      </c>
      <c r="AL4412" s="24"/>
      <c r="AM4412" s="24"/>
      <c r="AN4412" s="24"/>
      <c r="AO4412" s="24"/>
      <c r="AP4412" s="165" t="str">
        <f t="shared" si="1366"/>
        <v/>
      </c>
      <c r="AQ4412" s="203" t="str">
        <f t="shared" si="1367"/>
        <v/>
      </c>
      <c r="AR4412" s="206">
        <f t="shared" si="1368"/>
        <v>0</v>
      </c>
      <c r="AS4412" s="22" t="str">
        <f t="shared" si="1369"/>
        <v/>
      </c>
      <c r="AT4412" s="24" t="str">
        <f t="shared" si="1370"/>
        <v/>
      </c>
      <c r="AU4412" s="22" t="s">
        <v>3240</v>
      </c>
    </row>
    <row r="4413" spans="1:47">
      <c r="A4413" s="246" t="str">
        <f t="shared" si="1360"/>
        <v/>
      </c>
      <c r="B4413" s="23"/>
      <c r="C4413" s="23"/>
      <c r="D4413" s="202" t="str">
        <f t="shared" si="1361"/>
        <v/>
      </c>
      <c r="E4413" s="33" t="str">
        <f t="shared" si="1355"/>
        <v/>
      </c>
      <c r="F4413" s="23"/>
      <c r="G4413" s="23"/>
      <c r="H4413" s="29"/>
      <c r="I4413" s="204" t="str">
        <f t="shared" si="1358"/>
        <v/>
      </c>
      <c r="J4413" s="188"/>
      <c r="K4413" s="29"/>
      <c r="L4413" s="24"/>
      <c r="M4413" s="22"/>
      <c r="N4413" s="22"/>
      <c r="O4413" s="22"/>
      <c r="P4413" s="202" t="str">
        <f t="shared" si="1359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356"/>
        <v/>
      </c>
      <c r="Z4413" s="196" t="str">
        <f t="shared" si="1357"/>
        <v/>
      </c>
      <c r="AA4413" s="22"/>
      <c r="AB4413" s="197" t="str">
        <f t="shared" si="1362"/>
        <v/>
      </c>
      <c r="AC4413" s="198" t="str">
        <f t="shared" si="1363"/>
        <v/>
      </c>
      <c r="AD4413" s="162"/>
      <c r="AE4413" s="199" t="str">
        <f t="shared" si="1364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53"/>
        <v>0</v>
      </c>
      <c r="AJ4413" s="200">
        <f t="shared" si="1354"/>
        <v>0</v>
      </c>
      <c r="AK4413" s="201" t="str">
        <f t="shared" si="1365"/>
        <v/>
      </c>
      <c r="AL4413" s="24"/>
      <c r="AM4413" s="24"/>
      <c r="AN4413" s="24"/>
      <c r="AO4413" s="24"/>
      <c r="AP4413" s="165" t="str">
        <f t="shared" si="1366"/>
        <v/>
      </c>
      <c r="AQ4413" s="203" t="str">
        <f t="shared" si="1367"/>
        <v/>
      </c>
      <c r="AR4413" s="206">
        <f t="shared" si="1368"/>
        <v>0</v>
      </c>
      <c r="AS4413" s="22" t="str">
        <f t="shared" si="1369"/>
        <v/>
      </c>
      <c r="AT4413" s="24" t="str">
        <f t="shared" si="1370"/>
        <v/>
      </c>
      <c r="AU4413" s="22" t="s">
        <v>3240</v>
      </c>
    </row>
    <row r="4414" spans="1:47">
      <c r="A4414" s="246" t="str">
        <f t="shared" si="1360"/>
        <v/>
      </c>
      <c r="B4414" s="23"/>
      <c r="C4414" s="23"/>
      <c r="D4414" s="202" t="str">
        <f t="shared" si="1361"/>
        <v/>
      </c>
      <c r="E4414" s="33" t="str">
        <f t="shared" si="1355"/>
        <v/>
      </c>
      <c r="F4414" s="23"/>
      <c r="G4414" s="23"/>
      <c r="H4414" s="29"/>
      <c r="I4414" s="204" t="str">
        <f t="shared" si="1358"/>
        <v/>
      </c>
      <c r="J4414" s="188"/>
      <c r="K4414" s="29"/>
      <c r="L4414" s="24"/>
      <c r="M4414" s="22"/>
      <c r="N4414" s="22"/>
      <c r="O4414" s="22"/>
      <c r="P4414" s="202" t="str">
        <f t="shared" si="1359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356"/>
        <v/>
      </c>
      <c r="Z4414" s="196" t="str">
        <f t="shared" si="1357"/>
        <v/>
      </c>
      <c r="AA4414" s="22"/>
      <c r="AB4414" s="197" t="str">
        <f t="shared" si="1362"/>
        <v/>
      </c>
      <c r="AC4414" s="198" t="str">
        <f t="shared" si="1363"/>
        <v/>
      </c>
      <c r="AD4414" s="162"/>
      <c r="AE4414" s="199" t="str">
        <f t="shared" si="1364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53"/>
        <v>0</v>
      </c>
      <c r="AJ4414" s="200">
        <f t="shared" si="1354"/>
        <v>0</v>
      </c>
      <c r="AK4414" s="201" t="str">
        <f t="shared" si="1365"/>
        <v/>
      </c>
      <c r="AL4414" s="24"/>
      <c r="AM4414" s="24"/>
      <c r="AN4414" s="24"/>
      <c r="AO4414" s="24"/>
      <c r="AP4414" s="165" t="str">
        <f t="shared" si="1366"/>
        <v/>
      </c>
      <c r="AQ4414" s="203" t="str">
        <f t="shared" si="1367"/>
        <v/>
      </c>
      <c r="AR4414" s="206">
        <f t="shared" si="1368"/>
        <v>0</v>
      </c>
      <c r="AS4414" s="22" t="str">
        <f t="shared" si="1369"/>
        <v/>
      </c>
      <c r="AT4414" s="24" t="str">
        <f t="shared" si="1370"/>
        <v/>
      </c>
      <c r="AU4414" s="22" t="s">
        <v>3240</v>
      </c>
    </row>
    <row r="4415" spans="1:47">
      <c r="A4415" s="246" t="str">
        <f t="shared" si="1360"/>
        <v/>
      </c>
      <c r="B4415" s="23"/>
      <c r="C4415" s="23"/>
      <c r="D4415" s="202" t="str">
        <f t="shared" si="1361"/>
        <v/>
      </c>
      <c r="E4415" s="33" t="str">
        <f t="shared" si="1355"/>
        <v/>
      </c>
      <c r="F4415" s="23"/>
      <c r="G4415" s="23"/>
      <c r="H4415" s="29"/>
      <c r="I4415" s="204" t="str">
        <f t="shared" si="1358"/>
        <v/>
      </c>
      <c r="J4415" s="188"/>
      <c r="K4415" s="29"/>
      <c r="L4415" s="24"/>
      <c r="M4415" s="22"/>
      <c r="N4415" s="22"/>
      <c r="O4415" s="22"/>
      <c r="P4415" s="202" t="str">
        <f t="shared" si="1359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356"/>
        <v/>
      </c>
      <c r="Z4415" s="196" t="str">
        <f t="shared" si="1357"/>
        <v/>
      </c>
      <c r="AA4415" s="22"/>
      <c r="AB4415" s="197" t="str">
        <f t="shared" si="1362"/>
        <v/>
      </c>
      <c r="AC4415" s="198" t="str">
        <f t="shared" si="1363"/>
        <v/>
      </c>
      <c r="AD4415" s="162"/>
      <c r="AE4415" s="199" t="str">
        <f t="shared" si="1364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53"/>
        <v>0</v>
      </c>
      <c r="AJ4415" s="200">
        <f t="shared" si="1354"/>
        <v>0</v>
      </c>
      <c r="AK4415" s="201" t="str">
        <f t="shared" si="1365"/>
        <v/>
      </c>
      <c r="AL4415" s="24"/>
      <c r="AM4415" s="24"/>
      <c r="AN4415" s="24"/>
      <c r="AO4415" s="24"/>
      <c r="AP4415" s="165" t="str">
        <f t="shared" si="1366"/>
        <v/>
      </c>
      <c r="AQ4415" s="203" t="str">
        <f t="shared" si="1367"/>
        <v/>
      </c>
      <c r="AR4415" s="206">
        <f t="shared" si="1368"/>
        <v>0</v>
      </c>
      <c r="AS4415" s="22" t="str">
        <f t="shared" si="1369"/>
        <v/>
      </c>
      <c r="AT4415" s="24" t="str">
        <f t="shared" si="1370"/>
        <v/>
      </c>
      <c r="AU4415" s="22" t="s">
        <v>3240</v>
      </c>
    </row>
    <row r="4416" spans="1:47">
      <c r="A4416" s="246" t="str">
        <f t="shared" si="1360"/>
        <v/>
      </c>
      <c r="B4416" s="23"/>
      <c r="C4416" s="23"/>
      <c r="D4416" s="202" t="str">
        <f t="shared" si="1361"/>
        <v/>
      </c>
      <c r="E4416" s="33" t="str">
        <f t="shared" si="1355"/>
        <v/>
      </c>
      <c r="F4416" s="23"/>
      <c r="G4416" s="23"/>
      <c r="H4416" s="29"/>
      <c r="I4416" s="204" t="str">
        <f t="shared" si="1358"/>
        <v/>
      </c>
      <c r="J4416" s="188"/>
      <c r="K4416" s="29"/>
      <c r="L4416" s="24"/>
      <c r="M4416" s="22"/>
      <c r="N4416" s="22"/>
      <c r="O4416" s="22"/>
      <c r="P4416" s="202" t="str">
        <f t="shared" si="1359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356"/>
        <v/>
      </c>
      <c r="Z4416" s="196" t="str">
        <f t="shared" si="1357"/>
        <v/>
      </c>
      <c r="AA4416" s="22"/>
      <c r="AB4416" s="197" t="str">
        <f t="shared" si="1362"/>
        <v/>
      </c>
      <c r="AC4416" s="198" t="str">
        <f t="shared" si="1363"/>
        <v/>
      </c>
      <c r="AD4416" s="162"/>
      <c r="AE4416" s="199" t="str">
        <f t="shared" si="1364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53"/>
        <v>0</v>
      </c>
      <c r="AJ4416" s="200">
        <f t="shared" si="1354"/>
        <v>0</v>
      </c>
      <c r="AK4416" s="201" t="str">
        <f t="shared" si="1365"/>
        <v/>
      </c>
      <c r="AL4416" s="24"/>
      <c r="AM4416" s="24"/>
      <c r="AN4416" s="24"/>
      <c r="AO4416" s="24"/>
      <c r="AP4416" s="165" t="str">
        <f t="shared" si="1366"/>
        <v/>
      </c>
      <c r="AQ4416" s="203" t="str">
        <f t="shared" si="1367"/>
        <v/>
      </c>
      <c r="AR4416" s="206">
        <f t="shared" si="1368"/>
        <v>0</v>
      </c>
      <c r="AS4416" s="22" t="str">
        <f t="shared" si="1369"/>
        <v/>
      </c>
      <c r="AT4416" s="24" t="str">
        <f t="shared" si="1370"/>
        <v/>
      </c>
      <c r="AU4416" s="22" t="s">
        <v>3240</v>
      </c>
    </row>
    <row r="4417" spans="1:47">
      <c r="A4417" s="246" t="str">
        <f t="shared" si="1360"/>
        <v/>
      </c>
      <c r="B4417" s="23"/>
      <c r="C4417" s="23"/>
      <c r="D4417" s="202" t="str">
        <f t="shared" si="1361"/>
        <v/>
      </c>
      <c r="E4417" s="33" t="str">
        <f t="shared" si="1355"/>
        <v/>
      </c>
      <c r="F4417" s="23"/>
      <c r="G4417" s="23"/>
      <c r="H4417" s="29"/>
      <c r="I4417" s="204" t="str">
        <f t="shared" si="1358"/>
        <v/>
      </c>
      <c r="J4417" s="188"/>
      <c r="K4417" s="29"/>
      <c r="L4417" s="24"/>
      <c r="M4417" s="22"/>
      <c r="N4417" s="22"/>
      <c r="O4417" s="22"/>
      <c r="P4417" s="202" t="str">
        <f t="shared" si="1359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356"/>
        <v/>
      </c>
      <c r="Z4417" s="196" t="str">
        <f t="shared" si="1357"/>
        <v/>
      </c>
      <c r="AA4417" s="22"/>
      <c r="AB4417" s="197" t="str">
        <f t="shared" si="1362"/>
        <v/>
      </c>
      <c r="AC4417" s="198" t="str">
        <f t="shared" si="1363"/>
        <v/>
      </c>
      <c r="AD4417" s="162"/>
      <c r="AE4417" s="199" t="str">
        <f t="shared" si="1364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53"/>
        <v>0</v>
      </c>
      <c r="AJ4417" s="200">
        <f t="shared" si="1354"/>
        <v>0</v>
      </c>
      <c r="AK4417" s="201" t="str">
        <f t="shared" si="1365"/>
        <v/>
      </c>
      <c r="AL4417" s="24"/>
      <c r="AM4417" s="24"/>
      <c r="AN4417" s="24"/>
      <c r="AO4417" s="24"/>
      <c r="AP4417" s="165" t="str">
        <f t="shared" si="1366"/>
        <v/>
      </c>
      <c r="AQ4417" s="203" t="str">
        <f t="shared" si="1367"/>
        <v/>
      </c>
      <c r="AR4417" s="206">
        <f t="shared" si="1368"/>
        <v>0</v>
      </c>
      <c r="AS4417" s="22" t="str">
        <f t="shared" si="1369"/>
        <v/>
      </c>
      <c r="AT4417" s="24" t="str">
        <f t="shared" si="1370"/>
        <v/>
      </c>
      <c r="AU4417" s="22" t="s">
        <v>3240</v>
      </c>
    </row>
    <row r="4418" spans="1:47">
      <c r="A4418" s="246" t="str">
        <f t="shared" si="1360"/>
        <v/>
      </c>
      <c r="B4418" s="23"/>
      <c r="C4418" s="23"/>
      <c r="D4418" s="202" t="str">
        <f t="shared" si="1361"/>
        <v/>
      </c>
      <c r="E4418" s="33" t="str">
        <f t="shared" si="1355"/>
        <v/>
      </c>
      <c r="F4418" s="23"/>
      <c r="G4418" s="23"/>
      <c r="H4418" s="29"/>
      <c r="I4418" s="204" t="str">
        <f t="shared" si="1358"/>
        <v/>
      </c>
      <c r="J4418" s="188"/>
      <c r="K4418" s="29"/>
      <c r="L4418" s="24"/>
      <c r="M4418" s="22"/>
      <c r="N4418" s="22"/>
      <c r="O4418" s="22"/>
      <c r="P4418" s="202" t="str">
        <f t="shared" si="1359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356"/>
        <v/>
      </c>
      <c r="Z4418" s="196" t="str">
        <f t="shared" si="1357"/>
        <v/>
      </c>
      <c r="AA4418" s="22"/>
      <c r="AB4418" s="197" t="str">
        <f t="shared" si="1362"/>
        <v/>
      </c>
      <c r="AC4418" s="198" t="str">
        <f t="shared" si="1363"/>
        <v/>
      </c>
      <c r="AD4418" s="162"/>
      <c r="AE4418" s="199" t="str">
        <f t="shared" si="1364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53"/>
        <v>0</v>
      </c>
      <c r="AJ4418" s="200">
        <f t="shared" si="1354"/>
        <v>0</v>
      </c>
      <c r="AK4418" s="201" t="str">
        <f t="shared" si="1365"/>
        <v/>
      </c>
      <c r="AL4418" s="24"/>
      <c r="AM4418" s="24"/>
      <c r="AN4418" s="24"/>
      <c r="AO4418" s="24"/>
      <c r="AP4418" s="165" t="str">
        <f t="shared" si="1366"/>
        <v/>
      </c>
      <c r="AQ4418" s="203" t="str">
        <f t="shared" si="1367"/>
        <v/>
      </c>
      <c r="AR4418" s="206">
        <f t="shared" si="1368"/>
        <v>0</v>
      </c>
      <c r="AS4418" s="22" t="str">
        <f t="shared" si="1369"/>
        <v/>
      </c>
      <c r="AT4418" s="24" t="str">
        <f t="shared" si="1370"/>
        <v/>
      </c>
      <c r="AU4418" s="22" t="s">
        <v>3240</v>
      </c>
    </row>
    <row r="4419" spans="1:47">
      <c r="A4419" s="246" t="str">
        <f t="shared" si="1360"/>
        <v/>
      </c>
      <c r="B4419" s="23"/>
      <c r="C4419" s="23"/>
      <c r="D4419" s="202" t="str">
        <f t="shared" si="1361"/>
        <v/>
      </c>
      <c r="E4419" s="33" t="str">
        <f t="shared" si="1355"/>
        <v/>
      </c>
      <c r="F4419" s="23"/>
      <c r="G4419" s="23"/>
      <c r="H4419" s="29"/>
      <c r="I4419" s="204" t="str">
        <f t="shared" si="1358"/>
        <v/>
      </c>
      <c r="J4419" s="188"/>
      <c r="K4419" s="29"/>
      <c r="L4419" s="24"/>
      <c r="M4419" s="22"/>
      <c r="N4419" s="22"/>
      <c r="O4419" s="22"/>
      <c r="P4419" s="202" t="str">
        <f t="shared" si="1359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356"/>
        <v/>
      </c>
      <c r="Z4419" s="196" t="str">
        <f t="shared" si="1357"/>
        <v/>
      </c>
      <c r="AA4419" s="22"/>
      <c r="AB4419" s="197" t="str">
        <f t="shared" si="1362"/>
        <v/>
      </c>
      <c r="AC4419" s="198" t="str">
        <f t="shared" si="1363"/>
        <v/>
      </c>
      <c r="AD4419" s="162"/>
      <c r="AE4419" s="199" t="str">
        <f t="shared" si="1364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53"/>
        <v>0</v>
      </c>
      <c r="AJ4419" s="200">
        <f t="shared" si="1354"/>
        <v>0</v>
      </c>
      <c r="AK4419" s="201" t="str">
        <f t="shared" si="1365"/>
        <v/>
      </c>
      <c r="AL4419" s="24"/>
      <c r="AM4419" s="24"/>
      <c r="AN4419" s="24"/>
      <c r="AO4419" s="24"/>
      <c r="AP4419" s="165" t="str">
        <f t="shared" si="1366"/>
        <v/>
      </c>
      <c r="AQ4419" s="203" t="str">
        <f t="shared" si="1367"/>
        <v/>
      </c>
      <c r="AR4419" s="206">
        <f t="shared" si="1368"/>
        <v>0</v>
      </c>
      <c r="AS4419" s="22" t="str">
        <f t="shared" si="1369"/>
        <v/>
      </c>
      <c r="AT4419" s="24" t="str">
        <f t="shared" si="1370"/>
        <v/>
      </c>
      <c r="AU4419" s="22" t="s">
        <v>3240</v>
      </c>
    </row>
    <row r="4420" spans="1:47">
      <c r="A4420" s="246" t="str">
        <f t="shared" si="1360"/>
        <v/>
      </c>
      <c r="B4420" s="23"/>
      <c r="C4420" s="23"/>
      <c r="D4420" s="202" t="str">
        <f t="shared" si="1361"/>
        <v/>
      </c>
      <c r="E4420" s="33" t="str">
        <f t="shared" si="1355"/>
        <v/>
      </c>
      <c r="F4420" s="23"/>
      <c r="G4420" s="23"/>
      <c r="H4420" s="29"/>
      <c r="I4420" s="204" t="str">
        <f t="shared" si="1358"/>
        <v/>
      </c>
      <c r="J4420" s="188"/>
      <c r="K4420" s="29"/>
      <c r="L4420" s="24"/>
      <c r="M4420" s="22"/>
      <c r="N4420" s="22"/>
      <c r="O4420" s="22"/>
      <c r="P4420" s="202" t="str">
        <f t="shared" si="1359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356"/>
        <v/>
      </c>
      <c r="Z4420" s="196" t="str">
        <f t="shared" si="1357"/>
        <v/>
      </c>
      <c r="AA4420" s="22"/>
      <c r="AB4420" s="197" t="str">
        <f t="shared" si="1362"/>
        <v/>
      </c>
      <c r="AC4420" s="198" t="str">
        <f t="shared" si="1363"/>
        <v/>
      </c>
      <c r="AD4420" s="162"/>
      <c r="AE4420" s="199" t="str">
        <f t="shared" si="1364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53"/>
        <v>0</v>
      </c>
      <c r="AJ4420" s="200">
        <f t="shared" si="1354"/>
        <v>0</v>
      </c>
      <c r="AK4420" s="201" t="str">
        <f t="shared" si="1365"/>
        <v/>
      </c>
      <c r="AL4420" s="24"/>
      <c r="AM4420" s="24"/>
      <c r="AN4420" s="24"/>
      <c r="AO4420" s="24"/>
      <c r="AP4420" s="165" t="str">
        <f t="shared" si="1366"/>
        <v/>
      </c>
      <c r="AQ4420" s="203" t="str">
        <f t="shared" si="1367"/>
        <v/>
      </c>
      <c r="AR4420" s="206">
        <f t="shared" si="1368"/>
        <v>0</v>
      </c>
      <c r="AS4420" s="22" t="str">
        <f t="shared" si="1369"/>
        <v/>
      </c>
      <c r="AT4420" s="24" t="str">
        <f t="shared" si="1370"/>
        <v/>
      </c>
      <c r="AU4420" s="22" t="s">
        <v>3240</v>
      </c>
    </row>
    <row r="4421" spans="1:47">
      <c r="A4421" s="246" t="str">
        <f t="shared" si="1360"/>
        <v/>
      </c>
      <c r="B4421" s="23"/>
      <c r="C4421" s="23"/>
      <c r="D4421" s="202" t="str">
        <f t="shared" si="1361"/>
        <v/>
      </c>
      <c r="E4421" s="33" t="str">
        <f t="shared" si="1355"/>
        <v/>
      </c>
      <c r="F4421" s="23"/>
      <c r="G4421" s="23"/>
      <c r="H4421" s="29"/>
      <c r="I4421" s="204" t="str">
        <f t="shared" si="1358"/>
        <v/>
      </c>
      <c r="J4421" s="188"/>
      <c r="K4421" s="29"/>
      <c r="L4421" s="24"/>
      <c r="M4421" s="22"/>
      <c r="N4421" s="22"/>
      <c r="O4421" s="22"/>
      <c r="P4421" s="202" t="str">
        <f t="shared" si="1359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356"/>
        <v/>
      </c>
      <c r="Z4421" s="196" t="str">
        <f t="shared" si="1357"/>
        <v/>
      </c>
      <c r="AA4421" s="22"/>
      <c r="AB4421" s="197" t="str">
        <f t="shared" si="1362"/>
        <v/>
      </c>
      <c r="AC4421" s="198" t="str">
        <f t="shared" si="1363"/>
        <v/>
      </c>
      <c r="AD4421" s="162"/>
      <c r="AE4421" s="199" t="str">
        <f t="shared" si="1364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53"/>
        <v>0</v>
      </c>
      <c r="AJ4421" s="200">
        <f t="shared" si="1354"/>
        <v>0</v>
      </c>
      <c r="AK4421" s="201" t="str">
        <f t="shared" si="1365"/>
        <v/>
      </c>
      <c r="AL4421" s="24"/>
      <c r="AM4421" s="24"/>
      <c r="AN4421" s="24"/>
      <c r="AO4421" s="24"/>
      <c r="AP4421" s="165" t="str">
        <f t="shared" si="1366"/>
        <v/>
      </c>
      <c r="AQ4421" s="203" t="str">
        <f t="shared" si="1367"/>
        <v/>
      </c>
      <c r="AR4421" s="206">
        <f t="shared" si="1368"/>
        <v>0</v>
      </c>
      <c r="AS4421" s="22" t="str">
        <f t="shared" si="1369"/>
        <v/>
      </c>
      <c r="AT4421" s="24" t="str">
        <f t="shared" si="1370"/>
        <v/>
      </c>
      <c r="AU4421" s="22" t="s">
        <v>3240</v>
      </c>
    </row>
    <row r="4422" spans="1:47">
      <c r="A4422" s="246" t="str">
        <f t="shared" si="1360"/>
        <v/>
      </c>
      <c r="B4422" s="23"/>
      <c r="C4422" s="23"/>
      <c r="D4422" s="202" t="str">
        <f t="shared" si="1361"/>
        <v/>
      </c>
      <c r="E4422" s="33" t="str">
        <f t="shared" si="1355"/>
        <v/>
      </c>
      <c r="F4422" s="23"/>
      <c r="G4422" s="23"/>
      <c r="H4422" s="29"/>
      <c r="I4422" s="204" t="str">
        <f t="shared" si="1358"/>
        <v/>
      </c>
      <c r="J4422" s="188"/>
      <c r="K4422" s="29"/>
      <c r="L4422" s="24"/>
      <c r="M4422" s="22"/>
      <c r="N4422" s="22"/>
      <c r="O4422" s="22"/>
      <c r="P4422" s="202" t="str">
        <f t="shared" si="1359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356"/>
        <v/>
      </c>
      <c r="Z4422" s="196" t="str">
        <f t="shared" si="1357"/>
        <v/>
      </c>
      <c r="AA4422" s="22"/>
      <c r="AB4422" s="197" t="str">
        <f t="shared" si="1362"/>
        <v/>
      </c>
      <c r="AC4422" s="198" t="str">
        <f t="shared" si="1363"/>
        <v/>
      </c>
      <c r="AD4422" s="162"/>
      <c r="AE4422" s="199" t="str">
        <f t="shared" si="1364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53"/>
        <v>0</v>
      </c>
      <c r="AJ4422" s="200">
        <f t="shared" si="1354"/>
        <v>0</v>
      </c>
      <c r="AK4422" s="201" t="str">
        <f t="shared" si="1365"/>
        <v/>
      </c>
      <c r="AL4422" s="24"/>
      <c r="AM4422" s="24"/>
      <c r="AN4422" s="24"/>
      <c r="AO4422" s="24"/>
      <c r="AP4422" s="165" t="str">
        <f t="shared" si="1366"/>
        <v/>
      </c>
      <c r="AQ4422" s="203" t="str">
        <f t="shared" si="1367"/>
        <v/>
      </c>
      <c r="AR4422" s="206">
        <f t="shared" si="1368"/>
        <v>0</v>
      </c>
      <c r="AS4422" s="22" t="str">
        <f t="shared" si="1369"/>
        <v/>
      </c>
      <c r="AT4422" s="24" t="str">
        <f t="shared" si="1370"/>
        <v/>
      </c>
      <c r="AU4422" s="22" t="s">
        <v>3240</v>
      </c>
    </row>
    <row r="4423" spans="1:47">
      <c r="A4423" s="246" t="str">
        <f t="shared" si="1360"/>
        <v/>
      </c>
      <c r="B4423" s="23"/>
      <c r="C4423" s="23"/>
      <c r="D4423" s="202" t="str">
        <f t="shared" si="1361"/>
        <v/>
      </c>
      <c r="E4423" s="33" t="str">
        <f t="shared" si="1355"/>
        <v/>
      </c>
      <c r="F4423" s="23"/>
      <c r="G4423" s="23"/>
      <c r="H4423" s="29"/>
      <c r="I4423" s="204" t="str">
        <f t="shared" si="1358"/>
        <v/>
      </c>
      <c r="J4423" s="188"/>
      <c r="K4423" s="29"/>
      <c r="L4423" s="24"/>
      <c r="M4423" s="22"/>
      <c r="N4423" s="22"/>
      <c r="O4423" s="22"/>
      <c r="P4423" s="202" t="str">
        <f t="shared" si="1359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356"/>
        <v/>
      </c>
      <c r="Z4423" s="196" t="str">
        <f t="shared" si="1357"/>
        <v/>
      </c>
      <c r="AA4423" s="22"/>
      <c r="AB4423" s="197" t="str">
        <f t="shared" si="1362"/>
        <v/>
      </c>
      <c r="AC4423" s="198" t="str">
        <f t="shared" si="1363"/>
        <v/>
      </c>
      <c r="AD4423" s="162"/>
      <c r="AE4423" s="199" t="str">
        <f t="shared" si="1364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53"/>
        <v>0</v>
      </c>
      <c r="AJ4423" s="200">
        <f t="shared" si="1354"/>
        <v>0</v>
      </c>
      <c r="AK4423" s="201" t="str">
        <f t="shared" si="1365"/>
        <v/>
      </c>
      <c r="AL4423" s="24"/>
      <c r="AM4423" s="24"/>
      <c r="AN4423" s="24"/>
      <c r="AO4423" s="24"/>
      <c r="AP4423" s="165" t="str">
        <f t="shared" si="1366"/>
        <v/>
      </c>
      <c r="AQ4423" s="203" t="str">
        <f t="shared" si="1367"/>
        <v/>
      </c>
      <c r="AR4423" s="206">
        <f t="shared" si="1368"/>
        <v>0</v>
      </c>
      <c r="AS4423" s="22" t="str">
        <f t="shared" si="1369"/>
        <v/>
      </c>
      <c r="AT4423" s="24" t="str">
        <f t="shared" si="1370"/>
        <v/>
      </c>
      <c r="AU4423" s="22" t="s">
        <v>3240</v>
      </c>
    </row>
    <row r="4424" spans="1:47">
      <c r="A4424" s="246" t="str">
        <f t="shared" si="1360"/>
        <v/>
      </c>
      <c r="B4424" s="23"/>
      <c r="C4424" s="23"/>
      <c r="D4424" s="202" t="str">
        <f t="shared" si="1361"/>
        <v/>
      </c>
      <c r="E4424" s="33" t="str">
        <f t="shared" si="1355"/>
        <v/>
      </c>
      <c r="F4424" s="23"/>
      <c r="G4424" s="23"/>
      <c r="H4424" s="29"/>
      <c r="I4424" s="204" t="str">
        <f t="shared" si="1358"/>
        <v/>
      </c>
      <c r="J4424" s="188"/>
      <c r="K4424" s="29"/>
      <c r="L4424" s="24"/>
      <c r="M4424" s="22"/>
      <c r="N4424" s="22"/>
      <c r="O4424" s="22"/>
      <c r="P4424" s="202" t="str">
        <f t="shared" si="1359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356"/>
        <v/>
      </c>
      <c r="Z4424" s="196" t="str">
        <f t="shared" si="1357"/>
        <v/>
      </c>
      <c r="AA4424" s="22"/>
      <c r="AB4424" s="197" t="str">
        <f t="shared" si="1362"/>
        <v/>
      </c>
      <c r="AC4424" s="198" t="str">
        <f t="shared" si="1363"/>
        <v/>
      </c>
      <c r="AD4424" s="162"/>
      <c r="AE4424" s="199" t="str">
        <f t="shared" si="1364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53"/>
        <v>0</v>
      </c>
      <c r="AJ4424" s="200">
        <f t="shared" si="1354"/>
        <v>0</v>
      </c>
      <c r="AK4424" s="201" t="str">
        <f t="shared" si="1365"/>
        <v/>
      </c>
      <c r="AL4424" s="24"/>
      <c r="AM4424" s="24"/>
      <c r="AN4424" s="24"/>
      <c r="AO4424" s="24"/>
      <c r="AP4424" s="165" t="str">
        <f t="shared" si="1366"/>
        <v/>
      </c>
      <c r="AQ4424" s="203" t="str">
        <f t="shared" si="1367"/>
        <v/>
      </c>
      <c r="AR4424" s="206">
        <f t="shared" si="1368"/>
        <v>0</v>
      </c>
      <c r="AS4424" s="22" t="str">
        <f t="shared" si="1369"/>
        <v/>
      </c>
      <c r="AT4424" s="24" t="str">
        <f t="shared" si="1370"/>
        <v/>
      </c>
      <c r="AU4424" s="22" t="s">
        <v>3240</v>
      </c>
    </row>
    <row r="4425" spans="1:47">
      <c r="A4425" s="246" t="str">
        <f t="shared" si="1360"/>
        <v/>
      </c>
      <c r="B4425" s="23"/>
      <c r="C4425" s="23"/>
      <c r="D4425" s="202" t="str">
        <f t="shared" si="1361"/>
        <v/>
      </c>
      <c r="E4425" s="33" t="str">
        <f t="shared" si="1355"/>
        <v/>
      </c>
      <c r="F4425" s="23"/>
      <c r="G4425" s="23"/>
      <c r="H4425" s="29"/>
      <c r="I4425" s="204" t="str">
        <f t="shared" si="1358"/>
        <v/>
      </c>
      <c r="J4425" s="188"/>
      <c r="K4425" s="29"/>
      <c r="L4425" s="24"/>
      <c r="M4425" s="22"/>
      <c r="N4425" s="22"/>
      <c r="O4425" s="22"/>
      <c r="P4425" s="202" t="str">
        <f t="shared" si="1359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356"/>
        <v/>
      </c>
      <c r="Z4425" s="196" t="str">
        <f t="shared" si="1357"/>
        <v/>
      </c>
      <c r="AA4425" s="22"/>
      <c r="AB4425" s="197" t="str">
        <f t="shared" si="1362"/>
        <v/>
      </c>
      <c r="AC4425" s="198" t="str">
        <f t="shared" si="1363"/>
        <v/>
      </c>
      <c r="AD4425" s="162"/>
      <c r="AE4425" s="199" t="str">
        <f t="shared" si="1364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53"/>
        <v>0</v>
      </c>
      <c r="AJ4425" s="200">
        <f t="shared" si="1354"/>
        <v>0</v>
      </c>
      <c r="AK4425" s="201" t="str">
        <f t="shared" si="1365"/>
        <v/>
      </c>
      <c r="AL4425" s="24"/>
      <c r="AM4425" s="24"/>
      <c r="AN4425" s="24"/>
      <c r="AO4425" s="24"/>
      <c r="AP4425" s="165" t="str">
        <f t="shared" si="1366"/>
        <v/>
      </c>
      <c r="AQ4425" s="203" t="str">
        <f t="shared" si="1367"/>
        <v/>
      </c>
      <c r="AR4425" s="206">
        <f t="shared" si="1368"/>
        <v>0</v>
      </c>
      <c r="AS4425" s="22" t="str">
        <f t="shared" si="1369"/>
        <v/>
      </c>
      <c r="AT4425" s="24" t="str">
        <f t="shared" si="1370"/>
        <v/>
      </c>
      <c r="AU4425" s="22" t="s">
        <v>3240</v>
      </c>
    </row>
    <row r="4426" spans="1:47">
      <c r="A4426" s="246" t="str">
        <f t="shared" si="1360"/>
        <v/>
      </c>
      <c r="B4426" s="23"/>
      <c r="C4426" s="23"/>
      <c r="D4426" s="202" t="str">
        <f t="shared" si="1361"/>
        <v/>
      </c>
      <c r="E4426" s="33" t="str">
        <f t="shared" si="1355"/>
        <v/>
      </c>
      <c r="F4426" s="23"/>
      <c r="G4426" s="23"/>
      <c r="H4426" s="29"/>
      <c r="I4426" s="204" t="str">
        <f t="shared" si="1358"/>
        <v/>
      </c>
      <c r="J4426" s="188"/>
      <c r="K4426" s="29"/>
      <c r="L4426" s="24"/>
      <c r="M4426" s="22"/>
      <c r="N4426" s="22"/>
      <c r="O4426" s="22"/>
      <c r="P4426" s="202" t="str">
        <f t="shared" si="1359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356"/>
        <v/>
      </c>
      <c r="Z4426" s="196" t="str">
        <f t="shared" si="1357"/>
        <v/>
      </c>
      <c r="AA4426" s="22"/>
      <c r="AB4426" s="197" t="str">
        <f t="shared" si="1362"/>
        <v/>
      </c>
      <c r="AC4426" s="198" t="str">
        <f t="shared" si="1363"/>
        <v/>
      </c>
      <c r="AD4426" s="162"/>
      <c r="AE4426" s="199" t="str">
        <f t="shared" si="1364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53"/>
        <v>0</v>
      </c>
      <c r="AJ4426" s="200">
        <f t="shared" si="1354"/>
        <v>0</v>
      </c>
      <c r="AK4426" s="201" t="str">
        <f t="shared" si="1365"/>
        <v/>
      </c>
      <c r="AL4426" s="24"/>
      <c r="AM4426" s="24"/>
      <c r="AN4426" s="24"/>
      <c r="AO4426" s="24"/>
      <c r="AP4426" s="165" t="str">
        <f t="shared" si="1366"/>
        <v/>
      </c>
      <c r="AQ4426" s="203" t="str">
        <f t="shared" si="1367"/>
        <v/>
      </c>
      <c r="AR4426" s="206">
        <f t="shared" si="1368"/>
        <v>0</v>
      </c>
      <c r="AS4426" s="22" t="str">
        <f t="shared" si="1369"/>
        <v/>
      </c>
      <c r="AT4426" s="24" t="str">
        <f t="shared" si="1370"/>
        <v/>
      </c>
      <c r="AU4426" s="22" t="s">
        <v>3240</v>
      </c>
    </row>
    <row r="4427" spans="1:47">
      <c r="A4427" s="246" t="str">
        <f t="shared" si="1360"/>
        <v/>
      </c>
      <c r="B4427" s="23"/>
      <c r="C4427" s="23"/>
      <c r="D4427" s="202" t="str">
        <f t="shared" si="1361"/>
        <v/>
      </c>
      <c r="E4427" s="33" t="str">
        <f t="shared" si="1355"/>
        <v/>
      </c>
      <c r="F4427" s="23"/>
      <c r="G4427" s="23"/>
      <c r="H4427" s="29"/>
      <c r="I4427" s="204" t="str">
        <f t="shared" si="1358"/>
        <v/>
      </c>
      <c r="J4427" s="188"/>
      <c r="K4427" s="29"/>
      <c r="L4427" s="24"/>
      <c r="M4427" s="22"/>
      <c r="N4427" s="22"/>
      <c r="O4427" s="22"/>
      <c r="P4427" s="202" t="str">
        <f t="shared" si="1359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356"/>
        <v/>
      </c>
      <c r="Z4427" s="196" t="str">
        <f t="shared" si="1357"/>
        <v/>
      </c>
      <c r="AA4427" s="22"/>
      <c r="AB4427" s="197" t="str">
        <f t="shared" si="1362"/>
        <v/>
      </c>
      <c r="AC4427" s="198" t="str">
        <f t="shared" si="1363"/>
        <v/>
      </c>
      <c r="AD4427" s="162"/>
      <c r="AE4427" s="199" t="str">
        <f t="shared" si="1364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ref="AI4427:AI4490" si="1371">IF(P4427="C66 SERVICE","",SUMIFS(AB:AB,F:F,F4427,G:G,G4427,E:E,E4427))</f>
        <v>0</v>
      </c>
      <c r="AJ4427" s="200">
        <f t="shared" ref="AJ4427:AJ4490" si="1372">IF(P4427="C66 SERVICE","",SUMIFS(AC:AC,F:F,F4427,G:G,G4427,E:E,E4427))</f>
        <v>0</v>
      </c>
      <c r="AK4427" s="201" t="str">
        <f t="shared" si="1365"/>
        <v/>
      </c>
      <c r="AL4427" s="24"/>
      <c r="AM4427" s="24"/>
      <c r="AN4427" s="24"/>
      <c r="AO4427" s="24"/>
      <c r="AP4427" s="165" t="str">
        <f t="shared" si="1366"/>
        <v/>
      </c>
      <c r="AQ4427" s="203" t="str">
        <f t="shared" si="1367"/>
        <v/>
      </c>
      <c r="AR4427" s="206">
        <f t="shared" si="1368"/>
        <v>0</v>
      </c>
      <c r="AS4427" s="22" t="str">
        <f t="shared" si="1369"/>
        <v/>
      </c>
      <c r="AT4427" s="24" t="str">
        <f t="shared" si="1370"/>
        <v/>
      </c>
      <c r="AU4427" s="22" t="s">
        <v>3240</v>
      </c>
    </row>
    <row r="4428" spans="1:47">
      <c r="A4428" s="246" t="str">
        <f t="shared" si="1360"/>
        <v/>
      </c>
      <c r="B4428" s="23"/>
      <c r="C4428" s="23"/>
      <c r="D4428" s="202" t="str">
        <f t="shared" si="1361"/>
        <v/>
      </c>
      <c r="E4428" s="33" t="str">
        <f t="shared" si="1355"/>
        <v/>
      </c>
      <c r="F4428" s="23"/>
      <c r="G4428" s="23"/>
      <c r="H4428" s="29"/>
      <c r="I4428" s="204" t="str">
        <f t="shared" si="1358"/>
        <v/>
      </c>
      <c r="J4428" s="188"/>
      <c r="K4428" s="29"/>
      <c r="L4428" s="24"/>
      <c r="M4428" s="22"/>
      <c r="N4428" s="22"/>
      <c r="O4428" s="22"/>
      <c r="P4428" s="202" t="str">
        <f t="shared" si="1359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356"/>
        <v/>
      </c>
      <c r="Z4428" s="196" t="str">
        <f t="shared" si="1357"/>
        <v/>
      </c>
      <c r="AA4428" s="22"/>
      <c r="AB4428" s="197" t="str">
        <f t="shared" si="1362"/>
        <v/>
      </c>
      <c r="AC4428" s="198" t="str">
        <f t="shared" si="1363"/>
        <v/>
      </c>
      <c r="AD4428" s="162"/>
      <c r="AE4428" s="199" t="str">
        <f t="shared" si="1364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71"/>
        <v>0</v>
      </c>
      <c r="AJ4428" s="200">
        <f t="shared" si="1372"/>
        <v>0</v>
      </c>
      <c r="AK4428" s="201" t="str">
        <f t="shared" si="1365"/>
        <v/>
      </c>
      <c r="AL4428" s="24"/>
      <c r="AM4428" s="24"/>
      <c r="AN4428" s="24"/>
      <c r="AO4428" s="24"/>
      <c r="AP4428" s="165" t="str">
        <f t="shared" si="1366"/>
        <v/>
      </c>
      <c r="AQ4428" s="203" t="str">
        <f t="shared" si="1367"/>
        <v/>
      </c>
      <c r="AR4428" s="206">
        <f t="shared" si="1368"/>
        <v>0</v>
      </c>
      <c r="AS4428" s="22" t="str">
        <f t="shared" si="1369"/>
        <v/>
      </c>
      <c r="AT4428" s="24" t="str">
        <f t="shared" si="1370"/>
        <v/>
      </c>
      <c r="AU4428" s="22" t="s">
        <v>3240</v>
      </c>
    </row>
    <row r="4429" spans="1:47">
      <c r="A4429" s="246" t="str">
        <f t="shared" si="1360"/>
        <v/>
      </c>
      <c r="B4429" s="23"/>
      <c r="C4429" s="23"/>
      <c r="D4429" s="202" t="str">
        <f t="shared" si="1361"/>
        <v/>
      </c>
      <c r="E4429" s="33" t="str">
        <f t="shared" si="1355"/>
        <v/>
      </c>
      <c r="F4429" s="23"/>
      <c r="G4429" s="23"/>
      <c r="H4429" s="29"/>
      <c r="I4429" s="204" t="str">
        <f t="shared" si="1358"/>
        <v/>
      </c>
      <c r="J4429" s="188"/>
      <c r="K4429" s="29"/>
      <c r="L4429" s="24"/>
      <c r="M4429" s="22"/>
      <c r="N4429" s="22"/>
      <c r="O4429" s="22"/>
      <c r="P4429" s="202" t="str">
        <f t="shared" si="1359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356"/>
        <v/>
      </c>
      <c r="Z4429" s="196" t="str">
        <f t="shared" si="1357"/>
        <v/>
      </c>
      <c r="AA4429" s="22"/>
      <c r="AB4429" s="197" t="str">
        <f t="shared" si="1362"/>
        <v/>
      </c>
      <c r="AC4429" s="198" t="str">
        <f t="shared" si="1363"/>
        <v/>
      </c>
      <c r="AD4429" s="162"/>
      <c r="AE4429" s="199" t="str">
        <f t="shared" si="1364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71"/>
        <v>0</v>
      </c>
      <c r="AJ4429" s="200">
        <f t="shared" si="1372"/>
        <v>0</v>
      </c>
      <c r="AK4429" s="201" t="str">
        <f t="shared" si="1365"/>
        <v/>
      </c>
      <c r="AL4429" s="24"/>
      <c r="AM4429" s="24"/>
      <c r="AN4429" s="24"/>
      <c r="AO4429" s="24"/>
      <c r="AP4429" s="165" t="str">
        <f t="shared" si="1366"/>
        <v/>
      </c>
      <c r="AQ4429" s="203" t="str">
        <f t="shared" si="1367"/>
        <v/>
      </c>
      <c r="AR4429" s="206">
        <f t="shared" si="1368"/>
        <v>0</v>
      </c>
      <c r="AS4429" s="22" t="str">
        <f t="shared" si="1369"/>
        <v/>
      </c>
      <c r="AT4429" s="24" t="str">
        <f t="shared" si="1370"/>
        <v/>
      </c>
      <c r="AU4429" s="22" t="s">
        <v>3240</v>
      </c>
    </row>
    <row r="4430" spans="1:47">
      <c r="A4430" s="246" t="str">
        <f t="shared" si="1360"/>
        <v/>
      </c>
      <c r="B4430" s="23"/>
      <c r="C4430" s="23"/>
      <c r="D4430" s="202" t="str">
        <f t="shared" si="1361"/>
        <v/>
      </c>
      <c r="E4430" s="33" t="str">
        <f t="shared" si="1355"/>
        <v/>
      </c>
      <c r="F4430" s="23"/>
      <c r="G4430" s="23"/>
      <c r="H4430" s="29"/>
      <c r="I4430" s="204" t="str">
        <f t="shared" si="1358"/>
        <v/>
      </c>
      <c r="J4430" s="188"/>
      <c r="K4430" s="29"/>
      <c r="L4430" s="24"/>
      <c r="M4430" s="22"/>
      <c r="N4430" s="22"/>
      <c r="O4430" s="22"/>
      <c r="P4430" s="202" t="str">
        <f t="shared" si="1359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356"/>
        <v/>
      </c>
      <c r="Z4430" s="196" t="str">
        <f t="shared" si="1357"/>
        <v/>
      </c>
      <c r="AA4430" s="22"/>
      <c r="AB4430" s="197" t="str">
        <f t="shared" si="1362"/>
        <v/>
      </c>
      <c r="AC4430" s="198" t="str">
        <f t="shared" si="1363"/>
        <v/>
      </c>
      <c r="AD4430" s="162"/>
      <c r="AE4430" s="199" t="str">
        <f t="shared" si="1364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71"/>
        <v>0</v>
      </c>
      <c r="AJ4430" s="200">
        <f t="shared" si="1372"/>
        <v>0</v>
      </c>
      <c r="AK4430" s="201" t="str">
        <f t="shared" si="1365"/>
        <v/>
      </c>
      <c r="AL4430" s="24"/>
      <c r="AM4430" s="24"/>
      <c r="AN4430" s="24"/>
      <c r="AO4430" s="24"/>
      <c r="AP4430" s="165" t="str">
        <f t="shared" si="1366"/>
        <v/>
      </c>
      <c r="AQ4430" s="203" t="str">
        <f t="shared" si="1367"/>
        <v/>
      </c>
      <c r="AR4430" s="206">
        <f t="shared" si="1368"/>
        <v>0</v>
      </c>
      <c r="AS4430" s="22" t="str">
        <f t="shared" si="1369"/>
        <v/>
      </c>
      <c r="AT4430" s="24" t="str">
        <f t="shared" si="1370"/>
        <v/>
      </c>
      <c r="AU4430" s="22" t="s">
        <v>3240</v>
      </c>
    </row>
    <row r="4431" spans="1:47">
      <c r="A4431" s="246" t="str">
        <f t="shared" si="1360"/>
        <v/>
      </c>
      <c r="B4431" s="23"/>
      <c r="C4431" s="23"/>
      <c r="D4431" s="202" t="str">
        <f t="shared" si="1361"/>
        <v/>
      </c>
      <c r="E4431" s="33" t="str">
        <f t="shared" si="1355"/>
        <v/>
      </c>
      <c r="F4431" s="23"/>
      <c r="G4431" s="23"/>
      <c r="H4431" s="29"/>
      <c r="I4431" s="204" t="str">
        <f t="shared" si="1358"/>
        <v/>
      </c>
      <c r="J4431" s="188"/>
      <c r="K4431" s="29"/>
      <c r="L4431" s="24"/>
      <c r="M4431" s="22"/>
      <c r="N4431" s="22"/>
      <c r="O4431" s="22"/>
      <c r="P4431" s="202" t="str">
        <f t="shared" si="1359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356"/>
        <v/>
      </c>
      <c r="Z4431" s="196" t="str">
        <f t="shared" si="1357"/>
        <v/>
      </c>
      <c r="AA4431" s="22"/>
      <c r="AB4431" s="197" t="str">
        <f t="shared" si="1362"/>
        <v/>
      </c>
      <c r="AC4431" s="198" t="str">
        <f t="shared" si="1363"/>
        <v/>
      </c>
      <c r="AD4431" s="162"/>
      <c r="AE4431" s="199" t="str">
        <f t="shared" si="1364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71"/>
        <v>0</v>
      </c>
      <c r="AJ4431" s="200">
        <f t="shared" si="1372"/>
        <v>0</v>
      </c>
      <c r="AK4431" s="201" t="str">
        <f t="shared" si="1365"/>
        <v/>
      </c>
      <c r="AL4431" s="24"/>
      <c r="AM4431" s="24"/>
      <c r="AN4431" s="24"/>
      <c r="AO4431" s="24"/>
      <c r="AP4431" s="165" t="str">
        <f t="shared" si="1366"/>
        <v/>
      </c>
      <c r="AQ4431" s="203" t="str">
        <f t="shared" si="1367"/>
        <v/>
      </c>
      <c r="AR4431" s="206">
        <f t="shared" si="1368"/>
        <v>0</v>
      </c>
      <c r="AS4431" s="22" t="str">
        <f t="shared" si="1369"/>
        <v/>
      </c>
      <c r="AT4431" s="24" t="str">
        <f t="shared" si="1370"/>
        <v/>
      </c>
      <c r="AU4431" s="22" t="s">
        <v>3240</v>
      </c>
    </row>
    <row r="4432" spans="1:47">
      <c r="A4432" s="246" t="str">
        <f t="shared" si="1360"/>
        <v/>
      </c>
      <c r="B4432" s="23"/>
      <c r="C4432" s="23"/>
      <c r="D4432" s="202" t="str">
        <f t="shared" si="1361"/>
        <v/>
      </c>
      <c r="E4432" s="33" t="str">
        <f t="shared" si="1355"/>
        <v/>
      </c>
      <c r="F4432" s="23"/>
      <c r="G4432" s="23"/>
      <c r="H4432" s="29"/>
      <c r="I4432" s="204" t="str">
        <f t="shared" si="1358"/>
        <v/>
      </c>
      <c r="J4432" s="188"/>
      <c r="K4432" s="29"/>
      <c r="L4432" s="24"/>
      <c r="M4432" s="22"/>
      <c r="N4432" s="22"/>
      <c r="O4432" s="22"/>
      <c r="P4432" s="202" t="str">
        <f t="shared" si="1359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356"/>
        <v/>
      </c>
      <c r="Z4432" s="196" t="str">
        <f t="shared" si="1357"/>
        <v/>
      </c>
      <c r="AA4432" s="22"/>
      <c r="AB4432" s="197" t="str">
        <f t="shared" si="1362"/>
        <v/>
      </c>
      <c r="AC4432" s="198" t="str">
        <f t="shared" si="1363"/>
        <v/>
      </c>
      <c r="AD4432" s="162"/>
      <c r="AE4432" s="199" t="str">
        <f t="shared" si="1364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71"/>
        <v>0</v>
      </c>
      <c r="AJ4432" s="200">
        <f t="shared" si="1372"/>
        <v>0</v>
      </c>
      <c r="AK4432" s="201" t="str">
        <f t="shared" si="1365"/>
        <v/>
      </c>
      <c r="AL4432" s="24"/>
      <c r="AM4432" s="24"/>
      <c r="AN4432" s="24"/>
      <c r="AO4432" s="24"/>
      <c r="AP4432" s="165" t="str">
        <f t="shared" si="1366"/>
        <v/>
      </c>
      <c r="AQ4432" s="203" t="str">
        <f t="shared" si="1367"/>
        <v/>
      </c>
      <c r="AR4432" s="206">
        <f t="shared" si="1368"/>
        <v>0</v>
      </c>
      <c r="AS4432" s="22" t="str">
        <f t="shared" si="1369"/>
        <v/>
      </c>
      <c r="AT4432" s="24" t="str">
        <f t="shared" si="1370"/>
        <v/>
      </c>
      <c r="AU4432" s="22" t="s">
        <v>3240</v>
      </c>
    </row>
    <row r="4433" spans="1:47">
      <c r="A4433" s="246" t="str">
        <f t="shared" si="1360"/>
        <v/>
      </c>
      <c r="B4433" s="23"/>
      <c r="C4433" s="23"/>
      <c r="D4433" s="202" t="str">
        <f t="shared" si="1361"/>
        <v/>
      </c>
      <c r="E4433" s="33" t="str">
        <f t="shared" si="1355"/>
        <v/>
      </c>
      <c r="F4433" s="23"/>
      <c r="G4433" s="23"/>
      <c r="H4433" s="29"/>
      <c r="I4433" s="204" t="str">
        <f t="shared" si="1358"/>
        <v/>
      </c>
      <c r="J4433" s="188"/>
      <c r="K4433" s="29"/>
      <c r="L4433" s="24"/>
      <c r="M4433" s="22"/>
      <c r="N4433" s="22"/>
      <c r="O4433" s="22"/>
      <c r="P4433" s="202" t="str">
        <f t="shared" si="1359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356"/>
        <v/>
      </c>
      <c r="Z4433" s="196" t="str">
        <f t="shared" si="1357"/>
        <v/>
      </c>
      <c r="AA4433" s="22"/>
      <c r="AB4433" s="197" t="str">
        <f t="shared" si="1362"/>
        <v/>
      </c>
      <c r="AC4433" s="198" t="str">
        <f t="shared" si="1363"/>
        <v/>
      </c>
      <c r="AD4433" s="162"/>
      <c r="AE4433" s="199" t="str">
        <f t="shared" si="1364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71"/>
        <v>0</v>
      </c>
      <c r="AJ4433" s="200">
        <f t="shared" si="1372"/>
        <v>0</v>
      </c>
      <c r="AK4433" s="201" t="str">
        <f t="shared" si="1365"/>
        <v/>
      </c>
      <c r="AL4433" s="24"/>
      <c r="AM4433" s="24"/>
      <c r="AN4433" s="24"/>
      <c r="AO4433" s="24"/>
      <c r="AP4433" s="165" t="str">
        <f t="shared" si="1366"/>
        <v/>
      </c>
      <c r="AQ4433" s="203" t="str">
        <f t="shared" si="1367"/>
        <v/>
      </c>
      <c r="AR4433" s="206">
        <f t="shared" si="1368"/>
        <v>0</v>
      </c>
      <c r="AS4433" s="22" t="str">
        <f t="shared" si="1369"/>
        <v/>
      </c>
      <c r="AT4433" s="24" t="str">
        <f t="shared" si="1370"/>
        <v/>
      </c>
      <c r="AU4433" s="22" t="s">
        <v>3240</v>
      </c>
    </row>
    <row r="4434" spans="1:47">
      <c r="A4434" s="246" t="str">
        <f t="shared" si="1360"/>
        <v/>
      </c>
      <c r="B4434" s="23"/>
      <c r="C4434" s="23"/>
      <c r="D4434" s="202" t="str">
        <f t="shared" si="1361"/>
        <v/>
      </c>
      <c r="E4434" s="33" t="str">
        <f t="shared" si="1355"/>
        <v/>
      </c>
      <c r="F4434" s="23"/>
      <c r="G4434" s="23"/>
      <c r="H4434" s="29"/>
      <c r="I4434" s="204" t="str">
        <f t="shared" si="1358"/>
        <v/>
      </c>
      <c r="J4434" s="188"/>
      <c r="K4434" s="29"/>
      <c r="L4434" s="24"/>
      <c r="M4434" s="22"/>
      <c r="N4434" s="22"/>
      <c r="O4434" s="22"/>
      <c r="P4434" s="202" t="str">
        <f t="shared" si="1359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356"/>
        <v/>
      </c>
      <c r="Z4434" s="196" t="str">
        <f t="shared" si="1357"/>
        <v/>
      </c>
      <c r="AA4434" s="22"/>
      <c r="AB4434" s="197" t="str">
        <f t="shared" si="1362"/>
        <v/>
      </c>
      <c r="AC4434" s="198" t="str">
        <f t="shared" si="1363"/>
        <v/>
      </c>
      <c r="AD4434" s="162"/>
      <c r="AE4434" s="199" t="str">
        <f t="shared" si="1364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71"/>
        <v>0</v>
      </c>
      <c r="AJ4434" s="200">
        <f t="shared" si="1372"/>
        <v>0</v>
      </c>
      <c r="AK4434" s="201" t="str">
        <f t="shared" si="1365"/>
        <v/>
      </c>
      <c r="AL4434" s="24"/>
      <c r="AM4434" s="24"/>
      <c r="AN4434" s="24"/>
      <c r="AO4434" s="24"/>
      <c r="AP4434" s="165" t="str">
        <f t="shared" si="1366"/>
        <v/>
      </c>
      <c r="AQ4434" s="203" t="str">
        <f t="shared" si="1367"/>
        <v/>
      </c>
      <c r="AR4434" s="206">
        <f t="shared" si="1368"/>
        <v>0</v>
      </c>
      <c r="AS4434" s="22" t="str">
        <f t="shared" si="1369"/>
        <v/>
      </c>
      <c r="AT4434" s="24" t="str">
        <f t="shared" si="1370"/>
        <v/>
      </c>
      <c r="AU4434" s="22" t="s">
        <v>3240</v>
      </c>
    </row>
    <row r="4435" spans="1:47">
      <c r="A4435" s="246" t="str">
        <f t="shared" si="1360"/>
        <v/>
      </c>
      <c r="B4435" s="23"/>
      <c r="C4435" s="23"/>
      <c r="D4435" s="202" t="str">
        <f t="shared" si="1361"/>
        <v/>
      </c>
      <c r="E4435" s="33" t="str">
        <f t="shared" si="1355"/>
        <v/>
      </c>
      <c r="F4435" s="23"/>
      <c r="G4435" s="23"/>
      <c r="H4435" s="29"/>
      <c r="I4435" s="204" t="str">
        <f t="shared" si="1358"/>
        <v/>
      </c>
      <c r="J4435" s="188"/>
      <c r="K4435" s="29"/>
      <c r="L4435" s="24"/>
      <c r="M4435" s="22"/>
      <c r="N4435" s="22"/>
      <c r="O4435" s="22"/>
      <c r="P4435" s="202" t="str">
        <f t="shared" si="1359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356"/>
        <v/>
      </c>
      <c r="Z4435" s="196" t="str">
        <f t="shared" si="1357"/>
        <v/>
      </c>
      <c r="AA4435" s="22"/>
      <c r="AB4435" s="197" t="str">
        <f t="shared" si="1362"/>
        <v/>
      </c>
      <c r="AC4435" s="198" t="str">
        <f t="shared" si="1363"/>
        <v/>
      </c>
      <c r="AD4435" s="162"/>
      <c r="AE4435" s="199" t="str">
        <f t="shared" si="1364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71"/>
        <v>0</v>
      </c>
      <c r="AJ4435" s="200">
        <f t="shared" si="1372"/>
        <v>0</v>
      </c>
      <c r="AK4435" s="201" t="str">
        <f t="shared" si="1365"/>
        <v/>
      </c>
      <c r="AL4435" s="24"/>
      <c r="AM4435" s="24"/>
      <c r="AN4435" s="24"/>
      <c r="AO4435" s="24"/>
      <c r="AP4435" s="165" t="str">
        <f t="shared" si="1366"/>
        <v/>
      </c>
      <c r="AQ4435" s="203" t="str">
        <f t="shared" si="1367"/>
        <v/>
      </c>
      <c r="AR4435" s="206">
        <f t="shared" si="1368"/>
        <v>0</v>
      </c>
      <c r="AS4435" s="22" t="str">
        <f t="shared" si="1369"/>
        <v/>
      </c>
      <c r="AT4435" s="24" t="str">
        <f t="shared" si="1370"/>
        <v/>
      </c>
      <c r="AU4435" s="22" t="s">
        <v>3240</v>
      </c>
    </row>
    <row r="4436" spans="1:47">
      <c r="A4436" s="246" t="str">
        <f t="shared" si="1360"/>
        <v/>
      </c>
      <c r="B4436" s="23"/>
      <c r="C4436" s="23"/>
      <c r="D4436" s="202" t="str">
        <f t="shared" si="1361"/>
        <v/>
      </c>
      <c r="E4436" s="33" t="str">
        <f t="shared" si="1355"/>
        <v/>
      </c>
      <c r="F4436" s="23"/>
      <c r="G4436" s="23"/>
      <c r="H4436" s="29"/>
      <c r="I4436" s="204" t="str">
        <f t="shared" si="1358"/>
        <v/>
      </c>
      <c r="J4436" s="188"/>
      <c r="K4436" s="29"/>
      <c r="L4436" s="24"/>
      <c r="M4436" s="22"/>
      <c r="N4436" s="22"/>
      <c r="O4436" s="22"/>
      <c r="P4436" s="202" t="str">
        <f t="shared" si="1359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356"/>
        <v/>
      </c>
      <c r="Z4436" s="196" t="str">
        <f t="shared" si="1357"/>
        <v/>
      </c>
      <c r="AA4436" s="22"/>
      <c r="AB4436" s="197" t="str">
        <f t="shared" si="1362"/>
        <v/>
      </c>
      <c r="AC4436" s="198" t="str">
        <f t="shared" si="1363"/>
        <v/>
      </c>
      <c r="AD4436" s="162"/>
      <c r="AE4436" s="199" t="str">
        <f t="shared" si="1364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71"/>
        <v>0</v>
      </c>
      <c r="AJ4436" s="200">
        <f t="shared" si="1372"/>
        <v>0</v>
      </c>
      <c r="AK4436" s="201" t="str">
        <f t="shared" si="1365"/>
        <v/>
      </c>
      <c r="AL4436" s="24"/>
      <c r="AM4436" s="24"/>
      <c r="AN4436" s="24"/>
      <c r="AO4436" s="24"/>
      <c r="AP4436" s="165" t="str">
        <f t="shared" si="1366"/>
        <v/>
      </c>
      <c r="AQ4436" s="203" t="str">
        <f t="shared" si="1367"/>
        <v/>
      </c>
      <c r="AR4436" s="206">
        <f t="shared" si="1368"/>
        <v>0</v>
      </c>
      <c r="AS4436" s="22" t="str">
        <f t="shared" si="1369"/>
        <v/>
      </c>
      <c r="AT4436" s="24" t="str">
        <f t="shared" si="1370"/>
        <v/>
      </c>
      <c r="AU4436" s="22" t="s">
        <v>3240</v>
      </c>
    </row>
    <row r="4437" spans="1:47">
      <c r="A4437" s="246" t="str">
        <f t="shared" si="1360"/>
        <v/>
      </c>
      <c r="B4437" s="23"/>
      <c r="C4437" s="23"/>
      <c r="D4437" s="202" t="str">
        <f t="shared" si="1361"/>
        <v/>
      </c>
      <c r="E4437" s="33" t="str">
        <f t="shared" si="1355"/>
        <v/>
      </c>
      <c r="F4437" s="23"/>
      <c r="G4437" s="23"/>
      <c r="H4437" s="29"/>
      <c r="I4437" s="204" t="str">
        <f t="shared" si="1358"/>
        <v/>
      </c>
      <c r="J4437" s="188"/>
      <c r="K4437" s="29"/>
      <c r="L4437" s="24"/>
      <c r="M4437" s="22"/>
      <c r="N4437" s="22"/>
      <c r="O4437" s="22"/>
      <c r="P4437" s="202" t="str">
        <f t="shared" si="1359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356"/>
        <v/>
      </c>
      <c r="Z4437" s="196" t="str">
        <f t="shared" si="1357"/>
        <v/>
      </c>
      <c r="AA4437" s="22"/>
      <c r="AB4437" s="197" t="str">
        <f t="shared" si="1362"/>
        <v/>
      </c>
      <c r="AC4437" s="198" t="str">
        <f t="shared" si="1363"/>
        <v/>
      </c>
      <c r="AD4437" s="162"/>
      <c r="AE4437" s="199" t="str">
        <f t="shared" si="1364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71"/>
        <v>0</v>
      </c>
      <c r="AJ4437" s="200">
        <f t="shared" si="1372"/>
        <v>0</v>
      </c>
      <c r="AK4437" s="201" t="str">
        <f t="shared" si="1365"/>
        <v/>
      </c>
      <c r="AL4437" s="24"/>
      <c r="AM4437" s="24"/>
      <c r="AN4437" s="24"/>
      <c r="AO4437" s="24"/>
      <c r="AP4437" s="165" t="str">
        <f t="shared" si="1366"/>
        <v/>
      </c>
      <c r="AQ4437" s="203" t="str">
        <f t="shared" si="1367"/>
        <v/>
      </c>
      <c r="AR4437" s="206">
        <f t="shared" si="1368"/>
        <v>0</v>
      </c>
      <c r="AS4437" s="22" t="str">
        <f t="shared" si="1369"/>
        <v/>
      </c>
      <c r="AT4437" s="24" t="str">
        <f t="shared" si="1370"/>
        <v/>
      </c>
      <c r="AU4437" s="22" t="s">
        <v>3240</v>
      </c>
    </row>
    <row r="4438" spans="1:47">
      <c r="A4438" s="246" t="str">
        <f t="shared" si="1360"/>
        <v/>
      </c>
      <c r="B4438" s="23"/>
      <c r="C4438" s="23"/>
      <c r="D4438" s="202" t="str">
        <f t="shared" si="1361"/>
        <v/>
      </c>
      <c r="E4438" s="33" t="str">
        <f t="shared" ref="E4438:E4501" si="1373">IF(G4438="Cancel","Cancel",IF(G4438="TBA","TBA",IFERROR(IF(I4438="Q4","FY "&amp;RIGHT(F4438,2)-1&amp;"/"&amp;RIGHT(F4438,2),"FY "&amp;RIGHT(F4438,2)&amp;"/"&amp;RIGHT(F4438,2)+1),"")))</f>
        <v/>
      </c>
      <c r="F4438" s="23"/>
      <c r="G4438" s="23"/>
      <c r="H4438" s="29"/>
      <c r="I4438" s="204" t="str">
        <f t="shared" si="1358"/>
        <v/>
      </c>
      <c r="J4438" s="188"/>
      <c r="K4438" s="29"/>
      <c r="L4438" s="24"/>
      <c r="M4438" s="22"/>
      <c r="N4438" s="22"/>
      <c r="O4438" s="22"/>
      <c r="P4438" s="202" t="str">
        <f t="shared" si="1359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356"/>
        <v/>
      </c>
      <c r="Z4438" s="196" t="str">
        <f t="shared" si="1357"/>
        <v/>
      </c>
      <c r="AA4438" s="22"/>
      <c r="AB4438" s="197" t="str">
        <f t="shared" si="1362"/>
        <v/>
      </c>
      <c r="AC4438" s="198" t="str">
        <f t="shared" si="1363"/>
        <v/>
      </c>
      <c r="AD4438" s="162"/>
      <c r="AE4438" s="199" t="str">
        <f t="shared" si="1364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71"/>
        <v>0</v>
      </c>
      <c r="AJ4438" s="200">
        <f t="shared" si="1372"/>
        <v>0</v>
      </c>
      <c r="AK4438" s="201" t="str">
        <f t="shared" si="1365"/>
        <v/>
      </c>
      <c r="AL4438" s="24"/>
      <c r="AM4438" s="24"/>
      <c r="AN4438" s="24"/>
      <c r="AO4438" s="24"/>
      <c r="AP4438" s="165" t="str">
        <f t="shared" si="1366"/>
        <v/>
      </c>
      <c r="AQ4438" s="203" t="str">
        <f t="shared" si="1367"/>
        <v/>
      </c>
      <c r="AR4438" s="206">
        <f t="shared" si="1368"/>
        <v>0</v>
      </c>
      <c r="AS4438" s="22" t="str">
        <f t="shared" si="1369"/>
        <v/>
      </c>
      <c r="AT4438" s="24" t="str">
        <f t="shared" si="1370"/>
        <v/>
      </c>
      <c r="AU4438" s="22" t="s">
        <v>3240</v>
      </c>
    </row>
    <row r="4439" spans="1:47">
      <c r="A4439" s="246" t="str">
        <f t="shared" si="1360"/>
        <v/>
      </c>
      <c r="B4439" s="23"/>
      <c r="C4439" s="23"/>
      <c r="D4439" s="202" t="str">
        <f t="shared" si="1361"/>
        <v/>
      </c>
      <c r="E4439" s="33" t="str">
        <f t="shared" si="1373"/>
        <v/>
      </c>
      <c r="F4439" s="23"/>
      <c r="G4439" s="23"/>
      <c r="H4439" s="29"/>
      <c r="I4439" s="204" t="str">
        <f t="shared" si="1358"/>
        <v/>
      </c>
      <c r="J4439" s="188"/>
      <c r="K4439" s="29"/>
      <c r="L4439" s="24"/>
      <c r="M4439" s="22"/>
      <c r="N4439" s="22"/>
      <c r="O4439" s="22"/>
      <c r="P4439" s="202" t="str">
        <f t="shared" si="1359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356"/>
        <v/>
      </c>
      <c r="Z4439" s="196" t="str">
        <f t="shared" si="1357"/>
        <v/>
      </c>
      <c r="AA4439" s="22"/>
      <c r="AB4439" s="197" t="str">
        <f t="shared" si="1362"/>
        <v/>
      </c>
      <c r="AC4439" s="198" t="str">
        <f t="shared" si="1363"/>
        <v/>
      </c>
      <c r="AD4439" s="162"/>
      <c r="AE4439" s="199" t="str">
        <f t="shared" si="1364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71"/>
        <v>0</v>
      </c>
      <c r="AJ4439" s="200">
        <f t="shared" si="1372"/>
        <v>0</v>
      </c>
      <c r="AK4439" s="201" t="str">
        <f t="shared" si="1365"/>
        <v/>
      </c>
      <c r="AL4439" s="24"/>
      <c r="AM4439" s="24"/>
      <c r="AN4439" s="24"/>
      <c r="AO4439" s="24"/>
      <c r="AP4439" s="165" t="str">
        <f t="shared" si="1366"/>
        <v/>
      </c>
      <c r="AQ4439" s="203" t="str">
        <f t="shared" si="1367"/>
        <v/>
      </c>
      <c r="AR4439" s="206">
        <f t="shared" si="1368"/>
        <v>0</v>
      </c>
      <c r="AS4439" s="22" t="str">
        <f t="shared" si="1369"/>
        <v/>
      </c>
      <c r="AT4439" s="24" t="str">
        <f t="shared" si="1370"/>
        <v/>
      </c>
      <c r="AU4439" s="22" t="s">
        <v>3240</v>
      </c>
    </row>
    <row r="4440" spans="1:47">
      <c r="A4440" s="246" t="str">
        <f t="shared" si="1360"/>
        <v/>
      </c>
      <c r="B4440" s="23"/>
      <c r="C4440" s="23"/>
      <c r="D4440" s="202" t="str">
        <f t="shared" si="1361"/>
        <v/>
      </c>
      <c r="E4440" s="33" t="str">
        <f t="shared" si="1373"/>
        <v/>
      </c>
      <c r="F4440" s="23"/>
      <c r="G4440" s="23"/>
      <c r="H4440" s="29"/>
      <c r="I4440" s="204" t="str">
        <f t="shared" si="1358"/>
        <v/>
      </c>
      <c r="J4440" s="188"/>
      <c r="K4440" s="29"/>
      <c r="L4440" s="24"/>
      <c r="M4440" s="22"/>
      <c r="N4440" s="22"/>
      <c r="O4440" s="22"/>
      <c r="P4440" s="202" t="str">
        <f t="shared" si="1359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356"/>
        <v/>
      </c>
      <c r="Z4440" s="196" t="str">
        <f t="shared" si="1357"/>
        <v/>
      </c>
      <c r="AA4440" s="22"/>
      <c r="AB4440" s="197" t="str">
        <f t="shared" si="1362"/>
        <v/>
      </c>
      <c r="AC4440" s="198" t="str">
        <f t="shared" si="1363"/>
        <v/>
      </c>
      <c r="AD4440" s="162"/>
      <c r="AE4440" s="199" t="str">
        <f t="shared" si="1364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71"/>
        <v>0</v>
      </c>
      <c r="AJ4440" s="200">
        <f t="shared" si="1372"/>
        <v>0</v>
      </c>
      <c r="AK4440" s="201" t="str">
        <f t="shared" si="1365"/>
        <v/>
      </c>
      <c r="AL4440" s="24"/>
      <c r="AM4440" s="24"/>
      <c r="AN4440" s="24"/>
      <c r="AO4440" s="24"/>
      <c r="AP4440" s="165" t="str">
        <f t="shared" si="1366"/>
        <v/>
      </c>
      <c r="AQ4440" s="203" t="str">
        <f t="shared" si="1367"/>
        <v/>
      </c>
      <c r="AR4440" s="206">
        <f t="shared" si="1368"/>
        <v>0</v>
      </c>
      <c r="AS4440" s="22" t="str">
        <f t="shared" si="1369"/>
        <v/>
      </c>
      <c r="AT4440" s="24" t="str">
        <f t="shared" si="1370"/>
        <v/>
      </c>
      <c r="AU4440" s="22" t="s">
        <v>3240</v>
      </c>
    </row>
    <row r="4441" spans="1:47">
      <c r="A4441" s="246" t="str">
        <f t="shared" si="1360"/>
        <v/>
      </c>
      <c r="B4441" s="23"/>
      <c r="C4441" s="23"/>
      <c r="D4441" s="202" t="str">
        <f t="shared" si="1361"/>
        <v/>
      </c>
      <c r="E4441" s="33" t="str">
        <f t="shared" si="1373"/>
        <v/>
      </c>
      <c r="F4441" s="23"/>
      <c r="G4441" s="23"/>
      <c r="H4441" s="29"/>
      <c r="I4441" s="204" t="str">
        <f t="shared" si="1358"/>
        <v/>
      </c>
      <c r="J4441" s="188"/>
      <c r="K4441" s="29"/>
      <c r="L4441" s="24"/>
      <c r="M4441" s="22"/>
      <c r="N4441" s="22"/>
      <c r="O4441" s="22"/>
      <c r="P4441" s="202" t="str">
        <f t="shared" si="1359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ref="Y4441:Y4504" si="1374">IF(W4441="","",IF(W4441="RMB","1.13", "1"))</f>
        <v/>
      </c>
      <c r="Z4441" s="196" t="str">
        <f t="shared" ref="Z4441:Z4504" si="1375">IF(X4441="","",X4441*MAX(O4441,N4441))</f>
        <v/>
      </c>
      <c r="AA4441" s="22"/>
      <c r="AB4441" s="197" t="str">
        <f t="shared" si="1362"/>
        <v/>
      </c>
      <c r="AC4441" s="198" t="str">
        <f t="shared" si="1363"/>
        <v/>
      </c>
      <c r="AD4441" s="162"/>
      <c r="AE4441" s="199" t="str">
        <f t="shared" si="1364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71"/>
        <v>0</v>
      </c>
      <c r="AJ4441" s="200">
        <f t="shared" si="1372"/>
        <v>0</v>
      </c>
      <c r="AK4441" s="201" t="str">
        <f t="shared" si="1365"/>
        <v/>
      </c>
      <c r="AL4441" s="24"/>
      <c r="AM4441" s="24"/>
      <c r="AN4441" s="24"/>
      <c r="AO4441" s="24"/>
      <c r="AP4441" s="165" t="str">
        <f t="shared" si="1366"/>
        <v/>
      </c>
      <c r="AQ4441" s="203" t="str">
        <f t="shared" si="1367"/>
        <v/>
      </c>
      <c r="AR4441" s="206">
        <f t="shared" si="1368"/>
        <v>0</v>
      </c>
      <c r="AS4441" s="22" t="str">
        <f t="shared" si="1369"/>
        <v/>
      </c>
      <c r="AT4441" s="24" t="str">
        <f t="shared" si="1370"/>
        <v/>
      </c>
      <c r="AU4441" s="22" t="s">
        <v>3240</v>
      </c>
    </row>
    <row r="4442" spans="1:47">
      <c r="A4442" s="246" t="str">
        <f t="shared" si="1360"/>
        <v/>
      </c>
      <c r="B4442" s="23"/>
      <c r="C4442" s="23"/>
      <c r="D4442" s="202" t="str">
        <f t="shared" si="1361"/>
        <v/>
      </c>
      <c r="E4442" s="33" t="str">
        <f t="shared" si="1373"/>
        <v/>
      </c>
      <c r="F4442" s="23"/>
      <c r="G4442" s="23"/>
      <c r="H4442" s="29"/>
      <c r="I4442" s="204" t="str">
        <f t="shared" si="1358"/>
        <v/>
      </c>
      <c r="J4442" s="188"/>
      <c r="K4442" s="29"/>
      <c r="L4442" s="24"/>
      <c r="M4442" s="22"/>
      <c r="N4442" s="22"/>
      <c r="O4442" s="22"/>
      <c r="P4442" s="202" t="str">
        <f t="shared" si="1359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374"/>
        <v/>
      </c>
      <c r="Z4442" s="196" t="str">
        <f t="shared" si="1375"/>
        <v/>
      </c>
      <c r="AA4442" s="22"/>
      <c r="AB4442" s="197" t="str">
        <f t="shared" si="1362"/>
        <v/>
      </c>
      <c r="AC4442" s="198" t="str">
        <f t="shared" si="1363"/>
        <v/>
      </c>
      <c r="AD4442" s="162"/>
      <c r="AE4442" s="199" t="str">
        <f t="shared" si="1364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71"/>
        <v>0</v>
      </c>
      <c r="AJ4442" s="200">
        <f t="shared" si="1372"/>
        <v>0</v>
      </c>
      <c r="AK4442" s="201" t="str">
        <f t="shared" si="1365"/>
        <v/>
      </c>
      <c r="AL4442" s="24"/>
      <c r="AM4442" s="24"/>
      <c r="AN4442" s="24"/>
      <c r="AO4442" s="24"/>
      <c r="AP4442" s="165" t="str">
        <f t="shared" si="1366"/>
        <v/>
      </c>
      <c r="AQ4442" s="203" t="str">
        <f t="shared" si="1367"/>
        <v/>
      </c>
      <c r="AR4442" s="206">
        <f t="shared" si="1368"/>
        <v>0</v>
      </c>
      <c r="AS4442" s="22" t="str">
        <f t="shared" si="1369"/>
        <v/>
      </c>
      <c r="AT4442" s="24" t="str">
        <f t="shared" si="1370"/>
        <v/>
      </c>
      <c r="AU4442" s="22" t="s">
        <v>3240</v>
      </c>
    </row>
    <row r="4443" spans="1:47">
      <c r="A4443" s="246" t="str">
        <f t="shared" si="1360"/>
        <v/>
      </c>
      <c r="B4443" s="23"/>
      <c r="C4443" s="23"/>
      <c r="D4443" s="202" t="str">
        <f t="shared" si="1361"/>
        <v/>
      </c>
      <c r="E4443" s="33" t="str">
        <f t="shared" si="1373"/>
        <v/>
      </c>
      <c r="F4443" s="23"/>
      <c r="G4443" s="23"/>
      <c r="H4443" s="29"/>
      <c r="I4443" s="204" t="str">
        <f t="shared" si="1358"/>
        <v/>
      </c>
      <c r="J4443" s="188"/>
      <c r="K4443" s="29"/>
      <c r="L4443" s="24"/>
      <c r="M4443" s="22"/>
      <c r="N4443" s="22"/>
      <c r="O4443" s="22"/>
      <c r="P4443" s="202" t="str">
        <f t="shared" si="1359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si="1374"/>
        <v/>
      </c>
      <c r="Z4443" s="196" t="str">
        <f t="shared" si="1375"/>
        <v/>
      </c>
      <c r="AA4443" s="22"/>
      <c r="AB4443" s="197" t="str">
        <f t="shared" si="1362"/>
        <v/>
      </c>
      <c r="AC4443" s="198" t="str">
        <f t="shared" si="1363"/>
        <v/>
      </c>
      <c r="AD4443" s="162"/>
      <c r="AE4443" s="199" t="str">
        <f t="shared" si="1364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71"/>
        <v>0</v>
      </c>
      <c r="AJ4443" s="200">
        <f t="shared" si="1372"/>
        <v>0</v>
      </c>
      <c r="AK4443" s="201" t="str">
        <f t="shared" si="1365"/>
        <v/>
      </c>
      <c r="AL4443" s="24"/>
      <c r="AM4443" s="24"/>
      <c r="AN4443" s="24"/>
      <c r="AO4443" s="24"/>
      <c r="AP4443" s="165" t="str">
        <f t="shared" si="1366"/>
        <v/>
      </c>
      <c r="AQ4443" s="203" t="str">
        <f t="shared" si="1367"/>
        <v/>
      </c>
      <c r="AR4443" s="206">
        <f t="shared" si="1368"/>
        <v>0</v>
      </c>
      <c r="AS4443" s="22" t="str">
        <f t="shared" si="1369"/>
        <v/>
      </c>
      <c r="AT4443" s="24" t="str">
        <f t="shared" si="1370"/>
        <v/>
      </c>
      <c r="AU4443" s="22" t="s">
        <v>3240</v>
      </c>
    </row>
    <row r="4444" spans="1:47">
      <c r="A4444" s="246" t="str">
        <f t="shared" si="1360"/>
        <v/>
      </c>
      <c r="B4444" s="23"/>
      <c r="C4444" s="23"/>
      <c r="D4444" s="202" t="str">
        <f t="shared" si="1361"/>
        <v/>
      </c>
      <c r="E4444" s="33" t="str">
        <f t="shared" si="1373"/>
        <v/>
      </c>
      <c r="F4444" s="23"/>
      <c r="G4444" s="23"/>
      <c r="H4444" s="29"/>
      <c r="I4444" s="204" t="str">
        <f t="shared" si="1358"/>
        <v/>
      </c>
      <c r="J4444" s="188"/>
      <c r="K4444" s="29"/>
      <c r="L4444" s="24"/>
      <c r="M4444" s="22"/>
      <c r="N4444" s="22"/>
      <c r="O4444" s="22"/>
      <c r="P4444" s="202" t="str">
        <f t="shared" si="1359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374"/>
        <v/>
      </c>
      <c r="Z4444" s="196" t="str">
        <f t="shared" si="1375"/>
        <v/>
      </c>
      <c r="AA4444" s="22"/>
      <c r="AB4444" s="197" t="str">
        <f t="shared" si="1362"/>
        <v/>
      </c>
      <c r="AC4444" s="198" t="str">
        <f t="shared" si="1363"/>
        <v/>
      </c>
      <c r="AD4444" s="162"/>
      <c r="AE4444" s="199" t="str">
        <f t="shared" si="1364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71"/>
        <v>0</v>
      </c>
      <c r="AJ4444" s="200">
        <f t="shared" si="1372"/>
        <v>0</v>
      </c>
      <c r="AK4444" s="201" t="str">
        <f t="shared" si="1365"/>
        <v/>
      </c>
      <c r="AL4444" s="24"/>
      <c r="AM4444" s="24"/>
      <c r="AN4444" s="24"/>
      <c r="AO4444" s="24"/>
      <c r="AP4444" s="165" t="str">
        <f t="shared" si="1366"/>
        <v/>
      </c>
      <c r="AQ4444" s="203" t="str">
        <f t="shared" si="1367"/>
        <v/>
      </c>
      <c r="AR4444" s="206">
        <f t="shared" si="1368"/>
        <v>0</v>
      </c>
      <c r="AS4444" s="22" t="str">
        <f t="shared" si="1369"/>
        <v/>
      </c>
      <c r="AT4444" s="24" t="str">
        <f t="shared" si="1370"/>
        <v/>
      </c>
      <c r="AU4444" s="22" t="s">
        <v>3240</v>
      </c>
    </row>
    <row r="4445" spans="1:47">
      <c r="A4445" s="246" t="str">
        <f t="shared" si="1360"/>
        <v/>
      </c>
      <c r="B4445" s="23"/>
      <c r="C4445" s="23"/>
      <c r="D4445" s="202" t="str">
        <f t="shared" si="1361"/>
        <v/>
      </c>
      <c r="E4445" s="33" t="str">
        <f t="shared" si="1373"/>
        <v/>
      </c>
      <c r="F4445" s="23"/>
      <c r="G4445" s="23"/>
      <c r="H4445" s="29"/>
      <c r="I4445" s="204" t="str">
        <f t="shared" si="1358"/>
        <v/>
      </c>
      <c r="J4445" s="188"/>
      <c r="K4445" s="29"/>
      <c r="L4445" s="24"/>
      <c r="M4445" s="22"/>
      <c r="N4445" s="22"/>
      <c r="O4445" s="22"/>
      <c r="P4445" s="202" t="str">
        <f t="shared" si="1359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374"/>
        <v/>
      </c>
      <c r="Z4445" s="196" t="str">
        <f t="shared" si="1375"/>
        <v/>
      </c>
      <c r="AA4445" s="22"/>
      <c r="AB4445" s="197" t="str">
        <f t="shared" si="1362"/>
        <v/>
      </c>
      <c r="AC4445" s="198" t="str">
        <f t="shared" si="1363"/>
        <v/>
      </c>
      <c r="AD4445" s="162"/>
      <c r="AE4445" s="199" t="str">
        <f t="shared" si="1364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71"/>
        <v>0</v>
      </c>
      <c r="AJ4445" s="200">
        <f t="shared" si="1372"/>
        <v>0</v>
      </c>
      <c r="AK4445" s="201" t="str">
        <f t="shared" si="1365"/>
        <v/>
      </c>
      <c r="AL4445" s="24"/>
      <c r="AM4445" s="24"/>
      <c r="AN4445" s="24"/>
      <c r="AO4445" s="24"/>
      <c r="AP4445" s="165" t="str">
        <f t="shared" si="1366"/>
        <v/>
      </c>
      <c r="AQ4445" s="203" t="str">
        <f t="shared" si="1367"/>
        <v/>
      </c>
      <c r="AR4445" s="206">
        <f t="shared" si="1368"/>
        <v>0</v>
      </c>
      <c r="AS4445" s="22" t="str">
        <f t="shared" si="1369"/>
        <v/>
      </c>
      <c r="AT4445" s="24" t="str">
        <f t="shared" si="1370"/>
        <v/>
      </c>
      <c r="AU4445" s="22" t="s">
        <v>3240</v>
      </c>
    </row>
    <row r="4446" spans="1:47">
      <c r="A4446" s="246" t="str">
        <f t="shared" si="1360"/>
        <v/>
      </c>
      <c r="B4446" s="23"/>
      <c r="C4446" s="23"/>
      <c r="D4446" s="202" t="str">
        <f t="shared" si="1361"/>
        <v/>
      </c>
      <c r="E4446" s="33" t="str">
        <f t="shared" si="1373"/>
        <v/>
      </c>
      <c r="F4446" s="23"/>
      <c r="G4446" s="23"/>
      <c r="H4446" s="29"/>
      <c r="I4446" s="204" t="str">
        <f t="shared" ref="I4446:I4509" si="1376">IFERROR(IF(F4446="","",IF(F4446="TBA","TBA",IF(F4446="Cancel","Cancel",IF(AND(G4446&gt;=10,G4446&lt;=12),"Q3",IF(AND(G4446&gt;=1,G4446&lt;=3),"Q4",IF(AND(G4446&gt;=7,G4446&lt;=9),"Q2",IF(AND(G4446&gt;=4,G4446&lt;=6),"Q1"))))))),"")</f>
        <v/>
      </c>
      <c r="J4446" s="188"/>
      <c r="K4446" s="29"/>
      <c r="L4446" s="24"/>
      <c r="M4446" s="22"/>
      <c r="N4446" s="22"/>
      <c r="O4446" s="22"/>
      <c r="P4446" s="202" t="str">
        <f t="shared" si="1359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374"/>
        <v/>
      </c>
      <c r="Z4446" s="196" t="str">
        <f t="shared" si="1375"/>
        <v/>
      </c>
      <c r="AA4446" s="22"/>
      <c r="AB4446" s="197" t="str">
        <f t="shared" si="1362"/>
        <v/>
      </c>
      <c r="AC4446" s="198" t="str">
        <f t="shared" si="1363"/>
        <v/>
      </c>
      <c r="AD4446" s="162"/>
      <c r="AE4446" s="199" t="str">
        <f t="shared" si="1364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71"/>
        <v>0</v>
      </c>
      <c r="AJ4446" s="200">
        <f t="shared" si="1372"/>
        <v>0</v>
      </c>
      <c r="AK4446" s="201" t="str">
        <f t="shared" si="1365"/>
        <v/>
      </c>
      <c r="AL4446" s="24"/>
      <c r="AM4446" s="24"/>
      <c r="AN4446" s="24"/>
      <c r="AO4446" s="24"/>
      <c r="AP4446" s="165" t="str">
        <f t="shared" si="1366"/>
        <v/>
      </c>
      <c r="AQ4446" s="203" t="str">
        <f t="shared" si="1367"/>
        <v/>
      </c>
      <c r="AR4446" s="206">
        <f t="shared" si="1368"/>
        <v>0</v>
      </c>
      <c r="AS4446" s="22" t="str">
        <f t="shared" si="1369"/>
        <v/>
      </c>
      <c r="AT4446" s="24" t="str">
        <f t="shared" si="1370"/>
        <v/>
      </c>
      <c r="AU4446" s="22" t="s">
        <v>3240</v>
      </c>
    </row>
    <row r="4447" spans="1:47">
      <c r="A4447" s="246" t="str">
        <f t="shared" si="1360"/>
        <v/>
      </c>
      <c r="B4447" s="23"/>
      <c r="C4447" s="23"/>
      <c r="D4447" s="202" t="str">
        <f t="shared" si="1361"/>
        <v/>
      </c>
      <c r="E4447" s="33" t="str">
        <f t="shared" si="1373"/>
        <v/>
      </c>
      <c r="F4447" s="23"/>
      <c r="G4447" s="23"/>
      <c r="H4447" s="29"/>
      <c r="I4447" s="204" t="str">
        <f t="shared" si="1376"/>
        <v/>
      </c>
      <c r="J4447" s="188"/>
      <c r="K4447" s="29"/>
      <c r="L4447" s="24"/>
      <c r="M4447" s="22"/>
      <c r="N4447" s="22"/>
      <c r="O4447" s="22"/>
      <c r="P4447" s="202" t="str">
        <f t="shared" ref="P4447:P4510" si="1377">IF(M4447="","",IF(AND(N4447&gt;0,L4447&lt;&gt;""),"MAIN UNIT",IF(AND(O4447&gt;0,L4447&lt;&gt;""),"SERVICE/ PARTS","C66 SERVICE/OTHERS")))</f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374"/>
        <v/>
      </c>
      <c r="Z4447" s="196" t="str">
        <f t="shared" si="1375"/>
        <v/>
      </c>
      <c r="AA4447" s="22"/>
      <c r="AB4447" s="197" t="str">
        <f t="shared" si="1362"/>
        <v/>
      </c>
      <c r="AC4447" s="198" t="str">
        <f t="shared" si="1363"/>
        <v/>
      </c>
      <c r="AD4447" s="162"/>
      <c r="AE4447" s="199" t="str">
        <f t="shared" si="1364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71"/>
        <v>0</v>
      </c>
      <c r="AJ4447" s="200">
        <f t="shared" si="1372"/>
        <v>0</v>
      </c>
      <c r="AK4447" s="201" t="str">
        <f t="shared" si="1365"/>
        <v/>
      </c>
      <c r="AL4447" s="24"/>
      <c r="AM4447" s="24"/>
      <c r="AN4447" s="24"/>
      <c r="AO4447" s="24"/>
      <c r="AP4447" s="165" t="str">
        <f t="shared" si="1366"/>
        <v/>
      </c>
      <c r="AQ4447" s="203" t="str">
        <f t="shared" si="1367"/>
        <v/>
      </c>
      <c r="AR4447" s="206">
        <f t="shared" si="1368"/>
        <v>0</v>
      </c>
      <c r="AS4447" s="22" t="str">
        <f t="shared" si="1369"/>
        <v/>
      </c>
      <c r="AT4447" s="24" t="str">
        <f t="shared" si="1370"/>
        <v/>
      </c>
      <c r="AU4447" s="22" t="s">
        <v>3240</v>
      </c>
    </row>
    <row r="4448" spans="1:47">
      <c r="A4448" s="246" t="str">
        <f t="shared" ref="A4448:A4511" si="1378">IF(C4448="cancel","cancel",IFERROR(IF(D4448="Q4","FY "&amp;RIGHT(B4448,2)-1&amp;"/"&amp;RIGHT(B4448,2),"FY "&amp;RIGHT(B4448,2)&amp;"/"&amp;RIGHT(B4448,2)+1),""))</f>
        <v/>
      </c>
      <c r="B4448" s="23"/>
      <c r="C4448" s="23"/>
      <c r="D4448" s="202" t="str">
        <f t="shared" ref="D4448:D4511" si="1379">IF(B4448="","",IF(AND(C4448&gt;=10,C4448&lt;=12),"Q3",IF(AND(C4448&gt;=1,C4448&lt;=3),"Q4",IF(AND(C4448&gt;=7,C4448&lt;=9),"Q2",IF(AND(C4448&gt;=4,C4448&lt;=6),"Q1")))))</f>
        <v/>
      </c>
      <c r="E4448" s="33" t="str">
        <f t="shared" si="1373"/>
        <v/>
      </c>
      <c r="F4448" s="23"/>
      <c r="G4448" s="23"/>
      <c r="H4448" s="29"/>
      <c r="I4448" s="204" t="str">
        <f t="shared" si="1376"/>
        <v/>
      </c>
      <c r="J4448" s="188"/>
      <c r="K4448" s="29"/>
      <c r="L4448" s="24"/>
      <c r="M4448" s="22"/>
      <c r="N4448" s="22"/>
      <c r="O4448" s="22"/>
      <c r="P4448" s="202" t="str">
        <f t="shared" si="1377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374"/>
        <v/>
      </c>
      <c r="Z4448" s="196" t="str">
        <f t="shared" si="1375"/>
        <v/>
      </c>
      <c r="AA4448" s="22"/>
      <c r="AB4448" s="197" t="str">
        <f t="shared" ref="AB4448:AB4511" si="1380">IF(AND(R4448&lt;&gt;"C66",R4448&lt;&gt;""),Z4448/Y4448*AA4448,"")</f>
        <v/>
      </c>
      <c r="AC4448" s="198" t="str">
        <f t="shared" ref="AC4448:AC4511" si="1381">IF(R4448&lt;&gt;"",AB4448*AD4448,"")</f>
        <v/>
      </c>
      <c r="AD4448" s="162"/>
      <c r="AE4448" s="199" t="str">
        <f t="shared" ref="AE4448:AE4511" si="1382">IF(Q4448="","",IF(Q4448="Yes",1,0))</f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71"/>
        <v>0</v>
      </c>
      <c r="AJ4448" s="200">
        <f t="shared" si="1372"/>
        <v>0</v>
      </c>
      <c r="AK4448" s="201" t="str">
        <f t="shared" ref="AK4448:AK4511" si="1383">IF(AJ4448&gt;0,AJ4448/AI4448,"")</f>
        <v/>
      </c>
      <c r="AL4448" s="24"/>
      <c r="AM4448" s="24"/>
      <c r="AN4448" s="24"/>
      <c r="AO4448" s="24"/>
      <c r="AP4448" s="165" t="str">
        <f t="shared" ref="AP4448:AP4511" si="1384">IF(F4448="","",F4448&amp;G4448)</f>
        <v/>
      </c>
      <c r="AQ4448" s="203" t="str">
        <f t="shared" ref="AQ4448:AQ4511" si="1385">IF(W4448="","",F4448&amp;G4448&amp;W4448)</f>
        <v/>
      </c>
      <c r="AR4448" s="206">
        <f t="shared" ref="AR4448:AR4511" si="1386">IFERROR(IF(AND(M4448="YAMAHA", R4448="C28"), "YAMAHA_Non_Mounter", IF(AND(M4448="YAMAHA", R4448="C49"), "YAMAHA_Mounter", M4448)),"")</f>
        <v>0</v>
      </c>
      <c r="AS4448" s="22" t="str">
        <f t="shared" ref="AS4448:AS4511" si="1387">IFERROR(IF(OR(G4448="TBA", G4448=""), "", DATEDIF(DATE(B4448, C4448, 1), DATE(F4448, G4448, 1), "M")),"")</f>
        <v/>
      </c>
      <c r="AT4448" s="24" t="str">
        <f t="shared" ref="AT4448:AT4511" si="1388">IF(ISNUMBER(AS4448), IF(AS4448&gt;=0, IF(AS4448&lt;=3, "0-3 months", IF(AS4448&lt;=6, "4-6 months", "&gt; 6 months"))), "")</f>
        <v/>
      </c>
      <c r="AU4448" s="22" t="s">
        <v>3240</v>
      </c>
    </row>
    <row r="4449" spans="1:47">
      <c r="A4449" s="246" t="str">
        <f t="shared" si="1378"/>
        <v/>
      </c>
      <c r="B4449" s="23"/>
      <c r="C4449" s="23"/>
      <c r="D4449" s="202" t="str">
        <f t="shared" si="1379"/>
        <v/>
      </c>
      <c r="E4449" s="33" t="str">
        <f t="shared" si="1373"/>
        <v/>
      </c>
      <c r="F4449" s="23"/>
      <c r="G4449" s="23"/>
      <c r="H4449" s="29"/>
      <c r="I4449" s="204" t="str">
        <f t="shared" si="1376"/>
        <v/>
      </c>
      <c r="J4449" s="188"/>
      <c r="K4449" s="29"/>
      <c r="L4449" s="24"/>
      <c r="M4449" s="22"/>
      <c r="N4449" s="22"/>
      <c r="O4449" s="22"/>
      <c r="P4449" s="202" t="str">
        <f t="shared" si="1377"/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374"/>
        <v/>
      </c>
      <c r="Z4449" s="196" t="str">
        <f t="shared" si="1375"/>
        <v/>
      </c>
      <c r="AA4449" s="22"/>
      <c r="AB4449" s="197" t="str">
        <f t="shared" si="1380"/>
        <v/>
      </c>
      <c r="AC4449" s="198" t="str">
        <f t="shared" si="1381"/>
        <v/>
      </c>
      <c r="AD4449" s="162"/>
      <c r="AE4449" s="199" t="str">
        <f t="shared" si="1382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71"/>
        <v>0</v>
      </c>
      <c r="AJ4449" s="200">
        <f t="shared" si="1372"/>
        <v>0</v>
      </c>
      <c r="AK4449" s="201" t="str">
        <f t="shared" si="1383"/>
        <v/>
      </c>
      <c r="AL4449" s="24"/>
      <c r="AM4449" s="24"/>
      <c r="AN4449" s="24"/>
      <c r="AO4449" s="24"/>
      <c r="AP4449" s="165" t="str">
        <f t="shared" si="1384"/>
        <v/>
      </c>
      <c r="AQ4449" s="203" t="str">
        <f t="shared" si="1385"/>
        <v/>
      </c>
      <c r="AR4449" s="206">
        <f t="shared" si="1386"/>
        <v>0</v>
      </c>
      <c r="AS4449" s="22" t="str">
        <f t="shared" si="1387"/>
        <v/>
      </c>
      <c r="AT4449" s="24" t="str">
        <f t="shared" si="1388"/>
        <v/>
      </c>
      <c r="AU4449" s="22" t="s">
        <v>3240</v>
      </c>
    </row>
    <row r="4450" spans="1:47">
      <c r="A4450" s="246" t="str">
        <f t="shared" si="1378"/>
        <v/>
      </c>
      <c r="B4450" s="23"/>
      <c r="C4450" s="23"/>
      <c r="D4450" s="202" t="str">
        <f t="shared" si="1379"/>
        <v/>
      </c>
      <c r="E4450" s="33" t="str">
        <f t="shared" si="1373"/>
        <v/>
      </c>
      <c r="F4450" s="23"/>
      <c r="G4450" s="23"/>
      <c r="H4450" s="29"/>
      <c r="I4450" s="204" t="str">
        <f t="shared" si="1376"/>
        <v/>
      </c>
      <c r="J4450" s="188"/>
      <c r="K4450" s="29"/>
      <c r="L4450" s="24"/>
      <c r="M4450" s="22"/>
      <c r="N4450" s="22"/>
      <c r="O4450" s="22"/>
      <c r="P4450" s="202" t="str">
        <f t="shared" si="1377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374"/>
        <v/>
      </c>
      <c r="Z4450" s="196" t="str">
        <f t="shared" si="1375"/>
        <v/>
      </c>
      <c r="AA4450" s="22"/>
      <c r="AB4450" s="197" t="str">
        <f t="shared" si="1380"/>
        <v/>
      </c>
      <c r="AC4450" s="198" t="str">
        <f t="shared" si="1381"/>
        <v/>
      </c>
      <c r="AD4450" s="162"/>
      <c r="AE4450" s="199" t="str">
        <f t="shared" si="1382"/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si="1371"/>
        <v>0</v>
      </c>
      <c r="AJ4450" s="200">
        <f t="shared" si="1372"/>
        <v>0</v>
      </c>
      <c r="AK4450" s="201" t="str">
        <f t="shared" si="1383"/>
        <v/>
      </c>
      <c r="AL4450" s="24"/>
      <c r="AM4450" s="24"/>
      <c r="AN4450" s="24"/>
      <c r="AO4450" s="24"/>
      <c r="AP4450" s="165" t="str">
        <f t="shared" si="1384"/>
        <v/>
      </c>
      <c r="AQ4450" s="203" t="str">
        <f t="shared" si="1385"/>
        <v/>
      </c>
      <c r="AR4450" s="206">
        <f t="shared" si="1386"/>
        <v>0</v>
      </c>
      <c r="AS4450" s="22" t="str">
        <f t="shared" si="1387"/>
        <v/>
      </c>
      <c r="AT4450" s="24" t="str">
        <f t="shared" si="1388"/>
        <v/>
      </c>
      <c r="AU4450" s="22" t="s">
        <v>3240</v>
      </c>
    </row>
    <row r="4451" spans="1:47">
      <c r="A4451" s="246" t="str">
        <f t="shared" si="1378"/>
        <v/>
      </c>
      <c r="B4451" s="23"/>
      <c r="C4451" s="23"/>
      <c r="D4451" s="202" t="str">
        <f t="shared" si="1379"/>
        <v/>
      </c>
      <c r="E4451" s="33" t="str">
        <f t="shared" si="1373"/>
        <v/>
      </c>
      <c r="F4451" s="23"/>
      <c r="G4451" s="23"/>
      <c r="H4451" s="29"/>
      <c r="I4451" s="204" t="str">
        <f t="shared" si="1376"/>
        <v/>
      </c>
      <c r="J4451" s="188"/>
      <c r="K4451" s="29"/>
      <c r="L4451" s="24"/>
      <c r="M4451" s="22"/>
      <c r="N4451" s="22"/>
      <c r="O4451" s="22"/>
      <c r="P4451" s="202" t="str">
        <f t="shared" si="1377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374"/>
        <v/>
      </c>
      <c r="Z4451" s="196" t="str">
        <f t="shared" si="1375"/>
        <v/>
      </c>
      <c r="AA4451" s="22"/>
      <c r="AB4451" s="197" t="str">
        <f t="shared" si="1380"/>
        <v/>
      </c>
      <c r="AC4451" s="198" t="str">
        <f t="shared" si="1381"/>
        <v/>
      </c>
      <c r="AD4451" s="162"/>
      <c r="AE4451" s="199" t="str">
        <f t="shared" si="1382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71"/>
        <v>0</v>
      </c>
      <c r="AJ4451" s="200">
        <f t="shared" si="1372"/>
        <v>0</v>
      </c>
      <c r="AK4451" s="201" t="str">
        <f t="shared" si="1383"/>
        <v/>
      </c>
      <c r="AL4451" s="24"/>
      <c r="AM4451" s="24"/>
      <c r="AN4451" s="24"/>
      <c r="AO4451" s="24"/>
      <c r="AP4451" s="165" t="str">
        <f t="shared" si="1384"/>
        <v/>
      </c>
      <c r="AQ4451" s="203" t="str">
        <f t="shared" si="1385"/>
        <v/>
      </c>
      <c r="AR4451" s="206">
        <f t="shared" si="1386"/>
        <v>0</v>
      </c>
      <c r="AS4451" s="22" t="str">
        <f t="shared" si="1387"/>
        <v/>
      </c>
      <c r="AT4451" s="24" t="str">
        <f t="shared" si="1388"/>
        <v/>
      </c>
      <c r="AU4451" s="22" t="s">
        <v>3240</v>
      </c>
    </row>
    <row r="4452" spans="1:47">
      <c r="A4452" s="246" t="str">
        <f t="shared" si="1378"/>
        <v/>
      </c>
      <c r="B4452" s="23"/>
      <c r="C4452" s="23"/>
      <c r="D4452" s="202" t="str">
        <f t="shared" si="1379"/>
        <v/>
      </c>
      <c r="E4452" s="33" t="str">
        <f t="shared" si="1373"/>
        <v/>
      </c>
      <c r="F4452" s="23"/>
      <c r="G4452" s="23"/>
      <c r="H4452" s="29"/>
      <c r="I4452" s="204" t="str">
        <f t="shared" si="1376"/>
        <v/>
      </c>
      <c r="J4452" s="188"/>
      <c r="K4452" s="29"/>
      <c r="L4452" s="24"/>
      <c r="M4452" s="22"/>
      <c r="N4452" s="22"/>
      <c r="O4452" s="22"/>
      <c r="P4452" s="202" t="str">
        <f t="shared" si="1377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374"/>
        <v/>
      </c>
      <c r="Z4452" s="196" t="str">
        <f t="shared" si="1375"/>
        <v/>
      </c>
      <c r="AA4452" s="22"/>
      <c r="AB4452" s="197" t="str">
        <f t="shared" si="1380"/>
        <v/>
      </c>
      <c r="AC4452" s="198" t="str">
        <f t="shared" si="1381"/>
        <v/>
      </c>
      <c r="AD4452" s="162"/>
      <c r="AE4452" s="199" t="str">
        <f t="shared" si="1382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71"/>
        <v>0</v>
      </c>
      <c r="AJ4452" s="200">
        <f t="shared" si="1372"/>
        <v>0</v>
      </c>
      <c r="AK4452" s="201" t="str">
        <f t="shared" si="1383"/>
        <v/>
      </c>
      <c r="AL4452" s="24"/>
      <c r="AM4452" s="24"/>
      <c r="AN4452" s="24"/>
      <c r="AO4452" s="24"/>
      <c r="AP4452" s="165" t="str">
        <f t="shared" si="1384"/>
        <v/>
      </c>
      <c r="AQ4452" s="203" t="str">
        <f t="shared" si="1385"/>
        <v/>
      </c>
      <c r="AR4452" s="206">
        <f t="shared" si="1386"/>
        <v>0</v>
      </c>
      <c r="AS4452" s="22" t="str">
        <f t="shared" si="1387"/>
        <v/>
      </c>
      <c r="AT4452" s="24" t="str">
        <f t="shared" si="1388"/>
        <v/>
      </c>
      <c r="AU4452" s="22" t="s">
        <v>3240</v>
      </c>
    </row>
    <row r="4453" spans="1:47">
      <c r="A4453" s="246" t="str">
        <f t="shared" si="1378"/>
        <v/>
      </c>
      <c r="B4453" s="23"/>
      <c r="C4453" s="23"/>
      <c r="D4453" s="202" t="str">
        <f t="shared" si="1379"/>
        <v/>
      </c>
      <c r="E4453" s="33" t="str">
        <f t="shared" si="1373"/>
        <v/>
      </c>
      <c r="F4453" s="23"/>
      <c r="G4453" s="23"/>
      <c r="H4453" s="29"/>
      <c r="I4453" s="204" t="str">
        <f t="shared" si="1376"/>
        <v/>
      </c>
      <c r="J4453" s="188"/>
      <c r="K4453" s="29"/>
      <c r="L4453" s="24"/>
      <c r="M4453" s="22"/>
      <c r="N4453" s="22"/>
      <c r="O4453" s="22"/>
      <c r="P4453" s="202" t="str">
        <f t="shared" si="1377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374"/>
        <v/>
      </c>
      <c r="Z4453" s="196" t="str">
        <f t="shared" si="1375"/>
        <v/>
      </c>
      <c r="AA4453" s="22"/>
      <c r="AB4453" s="197" t="str">
        <f t="shared" si="1380"/>
        <v/>
      </c>
      <c r="AC4453" s="198" t="str">
        <f t="shared" si="1381"/>
        <v/>
      </c>
      <c r="AD4453" s="162"/>
      <c r="AE4453" s="199" t="str">
        <f t="shared" si="1382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71"/>
        <v>0</v>
      </c>
      <c r="AJ4453" s="200">
        <f t="shared" si="1372"/>
        <v>0</v>
      </c>
      <c r="AK4453" s="201" t="str">
        <f t="shared" si="1383"/>
        <v/>
      </c>
      <c r="AL4453" s="24"/>
      <c r="AM4453" s="24"/>
      <c r="AN4453" s="24"/>
      <c r="AO4453" s="24"/>
      <c r="AP4453" s="165" t="str">
        <f t="shared" si="1384"/>
        <v/>
      </c>
      <c r="AQ4453" s="203" t="str">
        <f t="shared" si="1385"/>
        <v/>
      </c>
      <c r="AR4453" s="206">
        <f t="shared" si="1386"/>
        <v>0</v>
      </c>
      <c r="AS4453" s="22" t="str">
        <f t="shared" si="1387"/>
        <v/>
      </c>
      <c r="AT4453" s="24" t="str">
        <f t="shared" si="1388"/>
        <v/>
      </c>
      <c r="AU4453" s="22" t="s">
        <v>3240</v>
      </c>
    </row>
    <row r="4454" spans="1:47">
      <c r="A4454" s="246" t="str">
        <f t="shared" si="1378"/>
        <v/>
      </c>
      <c r="B4454" s="23"/>
      <c r="C4454" s="23"/>
      <c r="D4454" s="202" t="str">
        <f t="shared" si="1379"/>
        <v/>
      </c>
      <c r="E4454" s="33" t="str">
        <f t="shared" si="1373"/>
        <v/>
      </c>
      <c r="F4454" s="23"/>
      <c r="G4454" s="23"/>
      <c r="H4454" s="29"/>
      <c r="I4454" s="204" t="str">
        <f t="shared" si="1376"/>
        <v/>
      </c>
      <c r="J4454" s="188"/>
      <c r="K4454" s="29"/>
      <c r="L4454" s="24"/>
      <c r="M4454" s="22"/>
      <c r="N4454" s="22"/>
      <c r="O4454" s="22"/>
      <c r="P4454" s="202" t="str">
        <f t="shared" si="1377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374"/>
        <v/>
      </c>
      <c r="Z4454" s="196" t="str">
        <f t="shared" si="1375"/>
        <v/>
      </c>
      <c r="AA4454" s="22"/>
      <c r="AB4454" s="197" t="str">
        <f t="shared" si="1380"/>
        <v/>
      </c>
      <c r="AC4454" s="198" t="str">
        <f t="shared" si="1381"/>
        <v/>
      </c>
      <c r="AD4454" s="162"/>
      <c r="AE4454" s="199" t="str">
        <f t="shared" si="1382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71"/>
        <v>0</v>
      </c>
      <c r="AJ4454" s="200">
        <f t="shared" si="1372"/>
        <v>0</v>
      </c>
      <c r="AK4454" s="201" t="str">
        <f t="shared" si="1383"/>
        <v/>
      </c>
      <c r="AL4454" s="24"/>
      <c r="AM4454" s="24"/>
      <c r="AN4454" s="24"/>
      <c r="AO4454" s="24"/>
      <c r="AP4454" s="165" t="str">
        <f t="shared" si="1384"/>
        <v/>
      </c>
      <c r="AQ4454" s="203" t="str">
        <f t="shared" si="1385"/>
        <v/>
      </c>
      <c r="AR4454" s="206">
        <f t="shared" si="1386"/>
        <v>0</v>
      </c>
      <c r="AS4454" s="22" t="str">
        <f t="shared" si="1387"/>
        <v/>
      </c>
      <c r="AT4454" s="24" t="str">
        <f t="shared" si="1388"/>
        <v/>
      </c>
      <c r="AU4454" s="22" t="s">
        <v>3240</v>
      </c>
    </row>
    <row r="4455" spans="1:47">
      <c r="A4455" s="246" t="str">
        <f t="shared" si="1378"/>
        <v/>
      </c>
      <c r="B4455" s="23"/>
      <c r="C4455" s="23"/>
      <c r="D4455" s="202" t="str">
        <f t="shared" si="1379"/>
        <v/>
      </c>
      <c r="E4455" s="33" t="str">
        <f t="shared" si="1373"/>
        <v/>
      </c>
      <c r="F4455" s="23"/>
      <c r="G4455" s="23"/>
      <c r="H4455" s="29"/>
      <c r="I4455" s="204" t="str">
        <f t="shared" si="1376"/>
        <v/>
      </c>
      <c r="J4455" s="188"/>
      <c r="K4455" s="29"/>
      <c r="L4455" s="24"/>
      <c r="M4455" s="22"/>
      <c r="N4455" s="22"/>
      <c r="O4455" s="22"/>
      <c r="P4455" s="202" t="str">
        <f t="shared" si="1377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374"/>
        <v/>
      </c>
      <c r="Z4455" s="196" t="str">
        <f t="shared" si="1375"/>
        <v/>
      </c>
      <c r="AA4455" s="22"/>
      <c r="AB4455" s="197" t="str">
        <f t="shared" si="1380"/>
        <v/>
      </c>
      <c r="AC4455" s="198" t="str">
        <f t="shared" si="1381"/>
        <v/>
      </c>
      <c r="AD4455" s="162"/>
      <c r="AE4455" s="199" t="str">
        <f t="shared" si="1382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71"/>
        <v>0</v>
      </c>
      <c r="AJ4455" s="200">
        <f t="shared" si="1372"/>
        <v>0</v>
      </c>
      <c r="AK4455" s="201" t="str">
        <f t="shared" si="1383"/>
        <v/>
      </c>
      <c r="AL4455" s="24"/>
      <c r="AM4455" s="24"/>
      <c r="AN4455" s="24"/>
      <c r="AO4455" s="24"/>
      <c r="AP4455" s="165" t="str">
        <f t="shared" si="1384"/>
        <v/>
      </c>
      <c r="AQ4455" s="203" t="str">
        <f t="shared" si="1385"/>
        <v/>
      </c>
      <c r="AR4455" s="206">
        <f t="shared" si="1386"/>
        <v>0</v>
      </c>
      <c r="AS4455" s="22" t="str">
        <f t="shared" si="1387"/>
        <v/>
      </c>
      <c r="AT4455" s="24" t="str">
        <f t="shared" si="1388"/>
        <v/>
      </c>
      <c r="AU4455" s="22" t="s">
        <v>3240</v>
      </c>
    </row>
    <row r="4456" spans="1:47">
      <c r="A4456" s="246" t="str">
        <f t="shared" si="1378"/>
        <v/>
      </c>
      <c r="B4456" s="23"/>
      <c r="C4456" s="23"/>
      <c r="D4456" s="202" t="str">
        <f t="shared" si="1379"/>
        <v/>
      </c>
      <c r="E4456" s="33" t="str">
        <f t="shared" si="1373"/>
        <v/>
      </c>
      <c r="F4456" s="23"/>
      <c r="G4456" s="23"/>
      <c r="H4456" s="29"/>
      <c r="I4456" s="204" t="str">
        <f t="shared" si="1376"/>
        <v/>
      </c>
      <c r="J4456" s="188"/>
      <c r="K4456" s="29"/>
      <c r="L4456" s="24"/>
      <c r="M4456" s="22"/>
      <c r="N4456" s="22"/>
      <c r="O4456" s="22"/>
      <c r="P4456" s="202" t="str">
        <f t="shared" si="1377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374"/>
        <v/>
      </c>
      <c r="Z4456" s="196" t="str">
        <f t="shared" si="1375"/>
        <v/>
      </c>
      <c r="AA4456" s="22"/>
      <c r="AB4456" s="197" t="str">
        <f t="shared" si="1380"/>
        <v/>
      </c>
      <c r="AC4456" s="198" t="str">
        <f t="shared" si="1381"/>
        <v/>
      </c>
      <c r="AD4456" s="162"/>
      <c r="AE4456" s="199" t="str">
        <f t="shared" si="1382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71"/>
        <v>0</v>
      </c>
      <c r="AJ4456" s="200">
        <f t="shared" si="1372"/>
        <v>0</v>
      </c>
      <c r="AK4456" s="201" t="str">
        <f t="shared" si="1383"/>
        <v/>
      </c>
      <c r="AL4456" s="24"/>
      <c r="AM4456" s="24"/>
      <c r="AN4456" s="24"/>
      <c r="AO4456" s="24"/>
      <c r="AP4456" s="165" t="str">
        <f t="shared" si="1384"/>
        <v/>
      </c>
      <c r="AQ4456" s="203" t="str">
        <f t="shared" si="1385"/>
        <v/>
      </c>
      <c r="AR4456" s="206">
        <f t="shared" si="1386"/>
        <v>0</v>
      </c>
      <c r="AS4456" s="22" t="str">
        <f t="shared" si="1387"/>
        <v/>
      </c>
      <c r="AT4456" s="24" t="str">
        <f t="shared" si="1388"/>
        <v/>
      </c>
      <c r="AU4456" s="22" t="s">
        <v>3240</v>
      </c>
    </row>
    <row r="4457" spans="1:47">
      <c r="A4457" s="246" t="str">
        <f t="shared" si="1378"/>
        <v/>
      </c>
      <c r="B4457" s="23"/>
      <c r="C4457" s="23"/>
      <c r="D4457" s="202" t="str">
        <f t="shared" si="1379"/>
        <v/>
      </c>
      <c r="E4457" s="33" t="str">
        <f t="shared" si="1373"/>
        <v/>
      </c>
      <c r="F4457" s="23"/>
      <c r="G4457" s="23"/>
      <c r="H4457" s="29"/>
      <c r="I4457" s="204" t="str">
        <f t="shared" si="1376"/>
        <v/>
      </c>
      <c r="J4457" s="188"/>
      <c r="K4457" s="29"/>
      <c r="L4457" s="24"/>
      <c r="M4457" s="22"/>
      <c r="N4457" s="22"/>
      <c r="O4457" s="22"/>
      <c r="P4457" s="202" t="str">
        <f t="shared" si="1377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374"/>
        <v/>
      </c>
      <c r="Z4457" s="196" t="str">
        <f t="shared" si="1375"/>
        <v/>
      </c>
      <c r="AA4457" s="22"/>
      <c r="AB4457" s="197" t="str">
        <f t="shared" si="1380"/>
        <v/>
      </c>
      <c r="AC4457" s="198" t="str">
        <f t="shared" si="1381"/>
        <v/>
      </c>
      <c r="AD4457" s="162"/>
      <c r="AE4457" s="199" t="str">
        <f t="shared" si="1382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71"/>
        <v>0</v>
      </c>
      <c r="AJ4457" s="200">
        <f t="shared" si="1372"/>
        <v>0</v>
      </c>
      <c r="AK4457" s="201" t="str">
        <f t="shared" si="1383"/>
        <v/>
      </c>
      <c r="AL4457" s="24"/>
      <c r="AM4457" s="24"/>
      <c r="AN4457" s="24"/>
      <c r="AO4457" s="24"/>
      <c r="AP4457" s="165" t="str">
        <f t="shared" si="1384"/>
        <v/>
      </c>
      <c r="AQ4457" s="203" t="str">
        <f t="shared" si="1385"/>
        <v/>
      </c>
      <c r="AR4457" s="206">
        <f t="shared" si="1386"/>
        <v>0</v>
      </c>
      <c r="AS4457" s="22" t="str">
        <f t="shared" si="1387"/>
        <v/>
      </c>
      <c r="AT4457" s="24" t="str">
        <f t="shared" si="1388"/>
        <v/>
      </c>
      <c r="AU4457" s="22" t="s">
        <v>3240</v>
      </c>
    </row>
    <row r="4458" spans="1:47">
      <c r="A4458" s="246" t="str">
        <f t="shared" si="1378"/>
        <v/>
      </c>
      <c r="B4458" s="23"/>
      <c r="C4458" s="23"/>
      <c r="D4458" s="202" t="str">
        <f t="shared" si="1379"/>
        <v/>
      </c>
      <c r="E4458" s="33" t="str">
        <f t="shared" si="1373"/>
        <v/>
      </c>
      <c r="F4458" s="23"/>
      <c r="G4458" s="23"/>
      <c r="H4458" s="29"/>
      <c r="I4458" s="204" t="str">
        <f t="shared" si="1376"/>
        <v/>
      </c>
      <c r="J4458" s="188"/>
      <c r="K4458" s="29"/>
      <c r="L4458" s="24"/>
      <c r="M4458" s="22"/>
      <c r="N4458" s="22"/>
      <c r="O4458" s="22"/>
      <c r="P4458" s="202" t="str">
        <f t="shared" si="1377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374"/>
        <v/>
      </c>
      <c r="Z4458" s="196" t="str">
        <f t="shared" si="1375"/>
        <v/>
      </c>
      <c r="AA4458" s="22"/>
      <c r="AB4458" s="197" t="str">
        <f t="shared" si="1380"/>
        <v/>
      </c>
      <c r="AC4458" s="198" t="str">
        <f t="shared" si="1381"/>
        <v/>
      </c>
      <c r="AD4458" s="162"/>
      <c r="AE4458" s="199" t="str">
        <f t="shared" si="1382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71"/>
        <v>0</v>
      </c>
      <c r="AJ4458" s="200">
        <f t="shared" si="1372"/>
        <v>0</v>
      </c>
      <c r="AK4458" s="201" t="str">
        <f t="shared" si="1383"/>
        <v/>
      </c>
      <c r="AL4458" s="24"/>
      <c r="AM4458" s="24"/>
      <c r="AN4458" s="24"/>
      <c r="AO4458" s="24"/>
      <c r="AP4458" s="165" t="str">
        <f t="shared" si="1384"/>
        <v/>
      </c>
      <c r="AQ4458" s="203" t="str">
        <f t="shared" si="1385"/>
        <v/>
      </c>
      <c r="AR4458" s="206">
        <f t="shared" si="1386"/>
        <v>0</v>
      </c>
      <c r="AS4458" s="22" t="str">
        <f t="shared" si="1387"/>
        <v/>
      </c>
      <c r="AT4458" s="24" t="str">
        <f t="shared" si="1388"/>
        <v/>
      </c>
      <c r="AU4458" s="22" t="s">
        <v>3240</v>
      </c>
    </row>
    <row r="4459" spans="1:47">
      <c r="A4459" s="246" t="str">
        <f t="shared" si="1378"/>
        <v/>
      </c>
      <c r="B4459" s="23"/>
      <c r="C4459" s="23"/>
      <c r="D4459" s="202" t="str">
        <f t="shared" si="1379"/>
        <v/>
      </c>
      <c r="E4459" s="33" t="str">
        <f t="shared" si="1373"/>
        <v/>
      </c>
      <c r="F4459" s="23"/>
      <c r="G4459" s="23"/>
      <c r="H4459" s="29"/>
      <c r="I4459" s="204" t="str">
        <f t="shared" si="1376"/>
        <v/>
      </c>
      <c r="J4459" s="188"/>
      <c r="K4459" s="29"/>
      <c r="L4459" s="24"/>
      <c r="M4459" s="22"/>
      <c r="N4459" s="22"/>
      <c r="O4459" s="22"/>
      <c r="P4459" s="202" t="str">
        <f t="shared" si="1377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374"/>
        <v/>
      </c>
      <c r="Z4459" s="196" t="str">
        <f t="shared" si="1375"/>
        <v/>
      </c>
      <c r="AA4459" s="22"/>
      <c r="AB4459" s="197" t="str">
        <f t="shared" si="1380"/>
        <v/>
      </c>
      <c r="AC4459" s="198" t="str">
        <f t="shared" si="1381"/>
        <v/>
      </c>
      <c r="AD4459" s="162"/>
      <c r="AE4459" s="199" t="str">
        <f t="shared" si="1382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71"/>
        <v>0</v>
      </c>
      <c r="AJ4459" s="200">
        <f t="shared" si="1372"/>
        <v>0</v>
      </c>
      <c r="AK4459" s="201" t="str">
        <f t="shared" si="1383"/>
        <v/>
      </c>
      <c r="AL4459" s="24"/>
      <c r="AM4459" s="24"/>
      <c r="AN4459" s="24"/>
      <c r="AO4459" s="24"/>
      <c r="AP4459" s="165" t="str">
        <f t="shared" si="1384"/>
        <v/>
      </c>
      <c r="AQ4459" s="203" t="str">
        <f t="shared" si="1385"/>
        <v/>
      </c>
      <c r="AR4459" s="206">
        <f t="shared" si="1386"/>
        <v>0</v>
      </c>
      <c r="AS4459" s="22" t="str">
        <f t="shared" si="1387"/>
        <v/>
      </c>
      <c r="AT4459" s="24" t="str">
        <f t="shared" si="1388"/>
        <v/>
      </c>
      <c r="AU4459" s="22" t="s">
        <v>3240</v>
      </c>
    </row>
    <row r="4460" spans="1:47">
      <c r="A4460" s="246" t="str">
        <f t="shared" si="1378"/>
        <v/>
      </c>
      <c r="B4460" s="23"/>
      <c r="C4460" s="23"/>
      <c r="D4460" s="202" t="str">
        <f t="shared" si="1379"/>
        <v/>
      </c>
      <c r="E4460" s="33" t="str">
        <f t="shared" si="1373"/>
        <v/>
      </c>
      <c r="F4460" s="23"/>
      <c r="G4460" s="23"/>
      <c r="H4460" s="29"/>
      <c r="I4460" s="204" t="str">
        <f t="shared" si="1376"/>
        <v/>
      </c>
      <c r="J4460" s="188"/>
      <c r="K4460" s="29"/>
      <c r="L4460" s="24"/>
      <c r="M4460" s="22"/>
      <c r="N4460" s="22"/>
      <c r="O4460" s="22"/>
      <c r="P4460" s="202" t="str">
        <f t="shared" si="1377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374"/>
        <v/>
      </c>
      <c r="Z4460" s="196" t="str">
        <f t="shared" si="1375"/>
        <v/>
      </c>
      <c r="AA4460" s="22"/>
      <c r="AB4460" s="197" t="str">
        <f t="shared" si="1380"/>
        <v/>
      </c>
      <c r="AC4460" s="198" t="str">
        <f t="shared" si="1381"/>
        <v/>
      </c>
      <c r="AD4460" s="162"/>
      <c r="AE4460" s="199" t="str">
        <f t="shared" si="1382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71"/>
        <v>0</v>
      </c>
      <c r="AJ4460" s="200">
        <f t="shared" si="1372"/>
        <v>0</v>
      </c>
      <c r="AK4460" s="201" t="str">
        <f t="shared" si="1383"/>
        <v/>
      </c>
      <c r="AL4460" s="24"/>
      <c r="AM4460" s="24"/>
      <c r="AN4460" s="24"/>
      <c r="AO4460" s="24"/>
      <c r="AP4460" s="165" t="str">
        <f t="shared" si="1384"/>
        <v/>
      </c>
      <c r="AQ4460" s="203" t="str">
        <f t="shared" si="1385"/>
        <v/>
      </c>
      <c r="AR4460" s="206">
        <f t="shared" si="1386"/>
        <v>0</v>
      </c>
      <c r="AS4460" s="22" t="str">
        <f t="shared" si="1387"/>
        <v/>
      </c>
      <c r="AT4460" s="24" t="str">
        <f t="shared" si="1388"/>
        <v/>
      </c>
      <c r="AU4460" s="22" t="s">
        <v>3240</v>
      </c>
    </row>
    <row r="4461" spans="1:47">
      <c r="A4461" s="246" t="str">
        <f t="shared" si="1378"/>
        <v/>
      </c>
      <c r="B4461" s="23"/>
      <c r="C4461" s="23"/>
      <c r="D4461" s="202" t="str">
        <f t="shared" si="1379"/>
        <v/>
      </c>
      <c r="E4461" s="33" t="str">
        <f t="shared" si="1373"/>
        <v/>
      </c>
      <c r="F4461" s="23"/>
      <c r="G4461" s="23"/>
      <c r="H4461" s="29"/>
      <c r="I4461" s="204" t="str">
        <f t="shared" si="1376"/>
        <v/>
      </c>
      <c r="J4461" s="188"/>
      <c r="K4461" s="29"/>
      <c r="L4461" s="24"/>
      <c r="M4461" s="22"/>
      <c r="N4461" s="22"/>
      <c r="O4461" s="22"/>
      <c r="P4461" s="202" t="str">
        <f t="shared" si="1377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374"/>
        <v/>
      </c>
      <c r="Z4461" s="196" t="str">
        <f t="shared" si="1375"/>
        <v/>
      </c>
      <c r="AA4461" s="22"/>
      <c r="AB4461" s="197" t="str">
        <f t="shared" si="1380"/>
        <v/>
      </c>
      <c r="AC4461" s="198" t="str">
        <f t="shared" si="1381"/>
        <v/>
      </c>
      <c r="AD4461" s="162"/>
      <c r="AE4461" s="199" t="str">
        <f t="shared" si="1382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71"/>
        <v>0</v>
      </c>
      <c r="AJ4461" s="200">
        <f t="shared" si="1372"/>
        <v>0</v>
      </c>
      <c r="AK4461" s="201" t="str">
        <f t="shared" si="1383"/>
        <v/>
      </c>
      <c r="AL4461" s="24"/>
      <c r="AM4461" s="24"/>
      <c r="AN4461" s="24"/>
      <c r="AO4461" s="24"/>
      <c r="AP4461" s="165" t="str">
        <f t="shared" si="1384"/>
        <v/>
      </c>
      <c r="AQ4461" s="203" t="str">
        <f t="shared" si="1385"/>
        <v/>
      </c>
      <c r="AR4461" s="206">
        <f t="shared" si="1386"/>
        <v>0</v>
      </c>
      <c r="AS4461" s="22" t="str">
        <f t="shared" si="1387"/>
        <v/>
      </c>
      <c r="AT4461" s="24" t="str">
        <f t="shared" si="1388"/>
        <v/>
      </c>
      <c r="AU4461" s="22" t="s">
        <v>3240</v>
      </c>
    </row>
    <row r="4462" spans="1:47">
      <c r="A4462" s="246" t="str">
        <f t="shared" si="1378"/>
        <v/>
      </c>
      <c r="B4462" s="23"/>
      <c r="C4462" s="23"/>
      <c r="D4462" s="202" t="str">
        <f t="shared" si="1379"/>
        <v/>
      </c>
      <c r="E4462" s="33" t="str">
        <f t="shared" si="1373"/>
        <v/>
      </c>
      <c r="F4462" s="23"/>
      <c r="G4462" s="23"/>
      <c r="H4462" s="29"/>
      <c r="I4462" s="204" t="str">
        <f t="shared" si="1376"/>
        <v/>
      </c>
      <c r="J4462" s="188"/>
      <c r="K4462" s="29"/>
      <c r="L4462" s="24"/>
      <c r="M4462" s="22"/>
      <c r="N4462" s="22"/>
      <c r="O4462" s="22"/>
      <c r="P4462" s="202" t="str">
        <f t="shared" si="1377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374"/>
        <v/>
      </c>
      <c r="Z4462" s="196" t="str">
        <f t="shared" si="1375"/>
        <v/>
      </c>
      <c r="AA4462" s="22"/>
      <c r="AB4462" s="197" t="str">
        <f t="shared" si="1380"/>
        <v/>
      </c>
      <c r="AC4462" s="198" t="str">
        <f t="shared" si="1381"/>
        <v/>
      </c>
      <c r="AD4462" s="162"/>
      <c r="AE4462" s="199" t="str">
        <f t="shared" si="1382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71"/>
        <v>0</v>
      </c>
      <c r="AJ4462" s="200">
        <f t="shared" si="1372"/>
        <v>0</v>
      </c>
      <c r="AK4462" s="201" t="str">
        <f t="shared" si="1383"/>
        <v/>
      </c>
      <c r="AL4462" s="24"/>
      <c r="AM4462" s="24"/>
      <c r="AN4462" s="24"/>
      <c r="AO4462" s="24"/>
      <c r="AP4462" s="165" t="str">
        <f t="shared" si="1384"/>
        <v/>
      </c>
      <c r="AQ4462" s="203" t="str">
        <f t="shared" si="1385"/>
        <v/>
      </c>
      <c r="AR4462" s="206">
        <f t="shared" si="1386"/>
        <v>0</v>
      </c>
      <c r="AS4462" s="22" t="str">
        <f t="shared" si="1387"/>
        <v/>
      </c>
      <c r="AT4462" s="24" t="str">
        <f t="shared" si="1388"/>
        <v/>
      </c>
      <c r="AU4462" s="22" t="s">
        <v>3240</v>
      </c>
    </row>
    <row r="4463" spans="1:47">
      <c r="A4463" s="246" t="str">
        <f t="shared" si="1378"/>
        <v/>
      </c>
      <c r="B4463" s="23"/>
      <c r="C4463" s="23"/>
      <c r="D4463" s="202" t="str">
        <f t="shared" si="1379"/>
        <v/>
      </c>
      <c r="E4463" s="33" t="str">
        <f t="shared" si="1373"/>
        <v/>
      </c>
      <c r="F4463" s="23"/>
      <c r="G4463" s="23"/>
      <c r="H4463" s="29"/>
      <c r="I4463" s="204" t="str">
        <f t="shared" si="1376"/>
        <v/>
      </c>
      <c r="J4463" s="188"/>
      <c r="K4463" s="29"/>
      <c r="L4463" s="24"/>
      <c r="M4463" s="22"/>
      <c r="N4463" s="22"/>
      <c r="O4463" s="22"/>
      <c r="P4463" s="202" t="str">
        <f t="shared" si="1377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374"/>
        <v/>
      </c>
      <c r="Z4463" s="196" t="str">
        <f t="shared" si="1375"/>
        <v/>
      </c>
      <c r="AA4463" s="22"/>
      <c r="AB4463" s="197" t="str">
        <f t="shared" si="1380"/>
        <v/>
      </c>
      <c r="AC4463" s="198" t="str">
        <f t="shared" si="1381"/>
        <v/>
      </c>
      <c r="AD4463" s="162"/>
      <c r="AE4463" s="199" t="str">
        <f t="shared" si="1382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71"/>
        <v>0</v>
      </c>
      <c r="AJ4463" s="200">
        <f t="shared" si="1372"/>
        <v>0</v>
      </c>
      <c r="AK4463" s="201" t="str">
        <f t="shared" si="1383"/>
        <v/>
      </c>
      <c r="AL4463" s="24"/>
      <c r="AM4463" s="24"/>
      <c r="AN4463" s="24"/>
      <c r="AO4463" s="24"/>
      <c r="AP4463" s="165" t="str">
        <f t="shared" si="1384"/>
        <v/>
      </c>
      <c r="AQ4463" s="203" t="str">
        <f t="shared" si="1385"/>
        <v/>
      </c>
      <c r="AR4463" s="206">
        <f t="shared" si="1386"/>
        <v>0</v>
      </c>
      <c r="AS4463" s="22" t="str">
        <f t="shared" si="1387"/>
        <v/>
      </c>
      <c r="AT4463" s="24" t="str">
        <f t="shared" si="1388"/>
        <v/>
      </c>
      <c r="AU4463" s="22" t="s">
        <v>3240</v>
      </c>
    </row>
    <row r="4464" spans="1:47">
      <c r="A4464" s="246" t="str">
        <f t="shared" si="1378"/>
        <v/>
      </c>
      <c r="B4464" s="23"/>
      <c r="C4464" s="23"/>
      <c r="D4464" s="202" t="str">
        <f t="shared" si="1379"/>
        <v/>
      </c>
      <c r="E4464" s="33" t="str">
        <f t="shared" si="1373"/>
        <v/>
      </c>
      <c r="F4464" s="23"/>
      <c r="G4464" s="23"/>
      <c r="H4464" s="29"/>
      <c r="I4464" s="204" t="str">
        <f t="shared" si="1376"/>
        <v/>
      </c>
      <c r="J4464" s="188"/>
      <c r="K4464" s="29"/>
      <c r="L4464" s="24"/>
      <c r="M4464" s="22"/>
      <c r="N4464" s="22"/>
      <c r="O4464" s="22"/>
      <c r="P4464" s="202" t="str">
        <f t="shared" si="1377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374"/>
        <v/>
      </c>
      <c r="Z4464" s="196" t="str">
        <f t="shared" si="1375"/>
        <v/>
      </c>
      <c r="AA4464" s="22"/>
      <c r="AB4464" s="197" t="str">
        <f t="shared" si="1380"/>
        <v/>
      </c>
      <c r="AC4464" s="198" t="str">
        <f t="shared" si="1381"/>
        <v/>
      </c>
      <c r="AD4464" s="162"/>
      <c r="AE4464" s="199" t="str">
        <f t="shared" si="1382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71"/>
        <v>0</v>
      </c>
      <c r="AJ4464" s="200">
        <f t="shared" si="1372"/>
        <v>0</v>
      </c>
      <c r="AK4464" s="201" t="str">
        <f t="shared" si="1383"/>
        <v/>
      </c>
      <c r="AL4464" s="24"/>
      <c r="AM4464" s="24"/>
      <c r="AN4464" s="24"/>
      <c r="AO4464" s="24"/>
      <c r="AP4464" s="165" t="str">
        <f t="shared" si="1384"/>
        <v/>
      </c>
      <c r="AQ4464" s="203" t="str">
        <f t="shared" si="1385"/>
        <v/>
      </c>
      <c r="AR4464" s="206">
        <f t="shared" si="1386"/>
        <v>0</v>
      </c>
      <c r="AS4464" s="22" t="str">
        <f t="shared" si="1387"/>
        <v/>
      </c>
      <c r="AT4464" s="24" t="str">
        <f t="shared" si="1388"/>
        <v/>
      </c>
      <c r="AU4464" s="22" t="s">
        <v>3240</v>
      </c>
    </row>
    <row r="4465" spans="1:47">
      <c r="A4465" s="246" t="str">
        <f t="shared" si="1378"/>
        <v/>
      </c>
      <c r="B4465" s="23"/>
      <c r="C4465" s="23"/>
      <c r="D4465" s="202" t="str">
        <f t="shared" si="1379"/>
        <v/>
      </c>
      <c r="E4465" s="33" t="str">
        <f t="shared" si="1373"/>
        <v/>
      </c>
      <c r="F4465" s="23"/>
      <c r="G4465" s="23"/>
      <c r="H4465" s="29"/>
      <c r="I4465" s="204" t="str">
        <f t="shared" si="1376"/>
        <v/>
      </c>
      <c r="J4465" s="188"/>
      <c r="K4465" s="29"/>
      <c r="L4465" s="24"/>
      <c r="M4465" s="22"/>
      <c r="N4465" s="22"/>
      <c r="O4465" s="22"/>
      <c r="P4465" s="202" t="str">
        <f t="shared" si="1377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374"/>
        <v/>
      </c>
      <c r="Z4465" s="196" t="str">
        <f t="shared" si="1375"/>
        <v/>
      </c>
      <c r="AA4465" s="22"/>
      <c r="AB4465" s="197" t="str">
        <f t="shared" si="1380"/>
        <v/>
      </c>
      <c r="AC4465" s="198" t="str">
        <f t="shared" si="1381"/>
        <v/>
      </c>
      <c r="AD4465" s="162"/>
      <c r="AE4465" s="199" t="str">
        <f t="shared" si="1382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71"/>
        <v>0</v>
      </c>
      <c r="AJ4465" s="200">
        <f t="shared" si="1372"/>
        <v>0</v>
      </c>
      <c r="AK4465" s="201" t="str">
        <f t="shared" si="1383"/>
        <v/>
      </c>
      <c r="AL4465" s="24"/>
      <c r="AM4465" s="24"/>
      <c r="AN4465" s="24"/>
      <c r="AO4465" s="24"/>
      <c r="AP4465" s="165" t="str">
        <f t="shared" si="1384"/>
        <v/>
      </c>
      <c r="AQ4465" s="203" t="str">
        <f t="shared" si="1385"/>
        <v/>
      </c>
      <c r="AR4465" s="206">
        <f t="shared" si="1386"/>
        <v>0</v>
      </c>
      <c r="AS4465" s="22" t="str">
        <f t="shared" si="1387"/>
        <v/>
      </c>
      <c r="AT4465" s="24" t="str">
        <f t="shared" si="1388"/>
        <v/>
      </c>
      <c r="AU4465" s="22" t="s">
        <v>3240</v>
      </c>
    </row>
    <row r="4466" spans="1:47">
      <c r="A4466" s="246" t="str">
        <f t="shared" si="1378"/>
        <v/>
      </c>
      <c r="B4466" s="23"/>
      <c r="C4466" s="23"/>
      <c r="D4466" s="202" t="str">
        <f t="shared" si="1379"/>
        <v/>
      </c>
      <c r="E4466" s="33" t="str">
        <f t="shared" si="1373"/>
        <v/>
      </c>
      <c r="F4466" s="23"/>
      <c r="G4466" s="23"/>
      <c r="H4466" s="29"/>
      <c r="I4466" s="204" t="str">
        <f t="shared" si="1376"/>
        <v/>
      </c>
      <c r="J4466" s="188"/>
      <c r="K4466" s="29"/>
      <c r="L4466" s="24"/>
      <c r="M4466" s="22"/>
      <c r="N4466" s="22"/>
      <c r="O4466" s="22"/>
      <c r="P4466" s="202" t="str">
        <f t="shared" si="1377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374"/>
        <v/>
      </c>
      <c r="Z4466" s="196" t="str">
        <f t="shared" si="1375"/>
        <v/>
      </c>
      <c r="AA4466" s="22"/>
      <c r="AB4466" s="197" t="str">
        <f t="shared" si="1380"/>
        <v/>
      </c>
      <c r="AC4466" s="198" t="str">
        <f t="shared" si="1381"/>
        <v/>
      </c>
      <c r="AD4466" s="162"/>
      <c r="AE4466" s="199" t="str">
        <f t="shared" si="1382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71"/>
        <v>0</v>
      </c>
      <c r="AJ4466" s="200">
        <f t="shared" si="1372"/>
        <v>0</v>
      </c>
      <c r="AK4466" s="201" t="str">
        <f t="shared" si="1383"/>
        <v/>
      </c>
      <c r="AL4466" s="24"/>
      <c r="AM4466" s="24"/>
      <c r="AN4466" s="24"/>
      <c r="AO4466" s="24"/>
      <c r="AP4466" s="165" t="str">
        <f t="shared" si="1384"/>
        <v/>
      </c>
      <c r="AQ4466" s="203" t="str">
        <f t="shared" si="1385"/>
        <v/>
      </c>
      <c r="AR4466" s="206">
        <f t="shared" si="1386"/>
        <v>0</v>
      </c>
      <c r="AS4466" s="22" t="str">
        <f t="shared" si="1387"/>
        <v/>
      </c>
      <c r="AT4466" s="24" t="str">
        <f t="shared" si="1388"/>
        <v/>
      </c>
      <c r="AU4466" s="22" t="s">
        <v>3240</v>
      </c>
    </row>
    <row r="4467" spans="1:47">
      <c r="A4467" s="246" t="str">
        <f t="shared" si="1378"/>
        <v/>
      </c>
      <c r="B4467" s="23"/>
      <c r="C4467" s="23"/>
      <c r="D4467" s="202" t="str">
        <f t="shared" si="1379"/>
        <v/>
      </c>
      <c r="E4467" s="33" t="str">
        <f t="shared" si="1373"/>
        <v/>
      </c>
      <c r="F4467" s="23"/>
      <c r="G4467" s="23"/>
      <c r="H4467" s="29"/>
      <c r="I4467" s="204" t="str">
        <f t="shared" si="1376"/>
        <v/>
      </c>
      <c r="J4467" s="188"/>
      <c r="K4467" s="29"/>
      <c r="L4467" s="24"/>
      <c r="M4467" s="22"/>
      <c r="N4467" s="22"/>
      <c r="O4467" s="22"/>
      <c r="P4467" s="202" t="str">
        <f t="shared" si="1377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374"/>
        <v/>
      </c>
      <c r="Z4467" s="196" t="str">
        <f t="shared" si="1375"/>
        <v/>
      </c>
      <c r="AA4467" s="22"/>
      <c r="AB4467" s="197" t="str">
        <f t="shared" si="1380"/>
        <v/>
      </c>
      <c r="AC4467" s="198" t="str">
        <f t="shared" si="1381"/>
        <v/>
      </c>
      <c r="AD4467" s="162"/>
      <c r="AE4467" s="199" t="str">
        <f t="shared" si="1382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71"/>
        <v>0</v>
      </c>
      <c r="AJ4467" s="200">
        <f t="shared" si="1372"/>
        <v>0</v>
      </c>
      <c r="AK4467" s="201" t="str">
        <f t="shared" si="1383"/>
        <v/>
      </c>
      <c r="AL4467" s="24"/>
      <c r="AM4467" s="24"/>
      <c r="AN4467" s="24"/>
      <c r="AO4467" s="24"/>
      <c r="AP4467" s="165" t="str">
        <f t="shared" si="1384"/>
        <v/>
      </c>
      <c r="AQ4467" s="203" t="str">
        <f t="shared" si="1385"/>
        <v/>
      </c>
      <c r="AR4467" s="206">
        <f t="shared" si="1386"/>
        <v>0</v>
      </c>
      <c r="AS4467" s="22" t="str">
        <f t="shared" si="1387"/>
        <v/>
      </c>
      <c r="AT4467" s="24" t="str">
        <f t="shared" si="1388"/>
        <v/>
      </c>
      <c r="AU4467" s="22" t="s">
        <v>3240</v>
      </c>
    </row>
    <row r="4468" spans="1:47">
      <c r="A4468" s="246" t="str">
        <f t="shared" si="1378"/>
        <v/>
      </c>
      <c r="B4468" s="23"/>
      <c r="C4468" s="23"/>
      <c r="D4468" s="202" t="str">
        <f t="shared" si="1379"/>
        <v/>
      </c>
      <c r="E4468" s="33" t="str">
        <f t="shared" si="1373"/>
        <v/>
      </c>
      <c r="F4468" s="23"/>
      <c r="G4468" s="23"/>
      <c r="H4468" s="29"/>
      <c r="I4468" s="204" t="str">
        <f t="shared" si="1376"/>
        <v/>
      </c>
      <c r="J4468" s="188"/>
      <c r="K4468" s="29"/>
      <c r="L4468" s="24"/>
      <c r="M4468" s="22"/>
      <c r="N4468" s="22"/>
      <c r="O4468" s="22"/>
      <c r="P4468" s="202" t="str">
        <f t="shared" si="1377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374"/>
        <v/>
      </c>
      <c r="Z4468" s="196" t="str">
        <f t="shared" si="1375"/>
        <v/>
      </c>
      <c r="AA4468" s="22"/>
      <c r="AB4468" s="197" t="str">
        <f t="shared" si="1380"/>
        <v/>
      </c>
      <c r="AC4468" s="198" t="str">
        <f t="shared" si="1381"/>
        <v/>
      </c>
      <c r="AD4468" s="162"/>
      <c r="AE4468" s="199" t="str">
        <f t="shared" si="1382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71"/>
        <v>0</v>
      </c>
      <c r="AJ4468" s="200">
        <f t="shared" si="1372"/>
        <v>0</v>
      </c>
      <c r="AK4468" s="201" t="str">
        <f t="shared" si="1383"/>
        <v/>
      </c>
      <c r="AL4468" s="24"/>
      <c r="AM4468" s="24"/>
      <c r="AN4468" s="24"/>
      <c r="AO4468" s="24"/>
      <c r="AP4468" s="165" t="str">
        <f t="shared" si="1384"/>
        <v/>
      </c>
      <c r="AQ4468" s="203" t="str">
        <f t="shared" si="1385"/>
        <v/>
      </c>
      <c r="AR4468" s="206">
        <f t="shared" si="1386"/>
        <v>0</v>
      </c>
      <c r="AS4468" s="22" t="str">
        <f t="shared" si="1387"/>
        <v/>
      </c>
      <c r="AT4468" s="24" t="str">
        <f t="shared" si="1388"/>
        <v/>
      </c>
      <c r="AU4468" s="22" t="s">
        <v>3240</v>
      </c>
    </row>
    <row r="4469" spans="1:47">
      <c r="A4469" s="246" t="str">
        <f t="shared" si="1378"/>
        <v/>
      </c>
      <c r="B4469" s="23"/>
      <c r="C4469" s="23"/>
      <c r="D4469" s="202" t="str">
        <f t="shared" si="1379"/>
        <v/>
      </c>
      <c r="E4469" s="33" t="str">
        <f t="shared" si="1373"/>
        <v/>
      </c>
      <c r="F4469" s="23"/>
      <c r="G4469" s="23"/>
      <c r="H4469" s="29"/>
      <c r="I4469" s="204" t="str">
        <f t="shared" si="1376"/>
        <v/>
      </c>
      <c r="J4469" s="188"/>
      <c r="K4469" s="29"/>
      <c r="L4469" s="24"/>
      <c r="M4469" s="22"/>
      <c r="N4469" s="22"/>
      <c r="O4469" s="22"/>
      <c r="P4469" s="202" t="str">
        <f t="shared" si="1377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374"/>
        <v/>
      </c>
      <c r="Z4469" s="196" t="str">
        <f t="shared" si="1375"/>
        <v/>
      </c>
      <c r="AA4469" s="22"/>
      <c r="AB4469" s="197" t="str">
        <f t="shared" si="1380"/>
        <v/>
      </c>
      <c r="AC4469" s="198" t="str">
        <f t="shared" si="1381"/>
        <v/>
      </c>
      <c r="AD4469" s="162"/>
      <c r="AE4469" s="199" t="str">
        <f t="shared" si="1382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71"/>
        <v>0</v>
      </c>
      <c r="AJ4469" s="200">
        <f t="shared" si="1372"/>
        <v>0</v>
      </c>
      <c r="AK4469" s="201" t="str">
        <f t="shared" si="1383"/>
        <v/>
      </c>
      <c r="AL4469" s="24"/>
      <c r="AM4469" s="24"/>
      <c r="AN4469" s="24"/>
      <c r="AO4469" s="24"/>
      <c r="AP4469" s="165" t="str">
        <f t="shared" si="1384"/>
        <v/>
      </c>
      <c r="AQ4469" s="203" t="str">
        <f t="shared" si="1385"/>
        <v/>
      </c>
      <c r="AR4469" s="206">
        <f t="shared" si="1386"/>
        <v>0</v>
      </c>
      <c r="AS4469" s="22" t="str">
        <f t="shared" si="1387"/>
        <v/>
      </c>
      <c r="AT4469" s="24" t="str">
        <f t="shared" si="1388"/>
        <v/>
      </c>
      <c r="AU4469" s="22" t="s">
        <v>3240</v>
      </c>
    </row>
    <row r="4470" spans="1:47">
      <c r="A4470" s="246" t="str">
        <f t="shared" si="1378"/>
        <v/>
      </c>
      <c r="B4470" s="23"/>
      <c r="C4470" s="23"/>
      <c r="D4470" s="202" t="str">
        <f t="shared" si="1379"/>
        <v/>
      </c>
      <c r="E4470" s="33" t="str">
        <f t="shared" si="1373"/>
        <v/>
      </c>
      <c r="F4470" s="23"/>
      <c r="G4470" s="23"/>
      <c r="H4470" s="29"/>
      <c r="I4470" s="204" t="str">
        <f t="shared" si="1376"/>
        <v/>
      </c>
      <c r="J4470" s="188"/>
      <c r="K4470" s="29"/>
      <c r="L4470" s="24"/>
      <c r="M4470" s="22"/>
      <c r="N4470" s="22"/>
      <c r="O4470" s="22"/>
      <c r="P4470" s="202" t="str">
        <f t="shared" si="1377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374"/>
        <v/>
      </c>
      <c r="Z4470" s="196" t="str">
        <f t="shared" si="1375"/>
        <v/>
      </c>
      <c r="AA4470" s="22"/>
      <c r="AB4470" s="197" t="str">
        <f t="shared" si="1380"/>
        <v/>
      </c>
      <c r="AC4470" s="198" t="str">
        <f t="shared" si="1381"/>
        <v/>
      </c>
      <c r="AD4470" s="162"/>
      <c r="AE4470" s="199" t="str">
        <f t="shared" si="1382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71"/>
        <v>0</v>
      </c>
      <c r="AJ4470" s="200">
        <f t="shared" si="1372"/>
        <v>0</v>
      </c>
      <c r="AK4470" s="201" t="str">
        <f t="shared" si="1383"/>
        <v/>
      </c>
      <c r="AL4470" s="24"/>
      <c r="AM4470" s="24"/>
      <c r="AN4470" s="24"/>
      <c r="AO4470" s="24"/>
      <c r="AP4470" s="165" t="str">
        <f t="shared" si="1384"/>
        <v/>
      </c>
      <c r="AQ4470" s="203" t="str">
        <f t="shared" si="1385"/>
        <v/>
      </c>
      <c r="AR4470" s="206">
        <f t="shared" si="1386"/>
        <v>0</v>
      </c>
      <c r="AS4470" s="22" t="str">
        <f t="shared" si="1387"/>
        <v/>
      </c>
      <c r="AT4470" s="24" t="str">
        <f t="shared" si="1388"/>
        <v/>
      </c>
      <c r="AU4470" s="22" t="s">
        <v>3240</v>
      </c>
    </row>
    <row r="4471" spans="1:47">
      <c r="A4471" s="246" t="str">
        <f t="shared" si="1378"/>
        <v/>
      </c>
      <c r="B4471" s="23"/>
      <c r="C4471" s="23"/>
      <c r="D4471" s="202" t="str">
        <f t="shared" si="1379"/>
        <v/>
      </c>
      <c r="E4471" s="33" t="str">
        <f t="shared" si="1373"/>
        <v/>
      </c>
      <c r="F4471" s="23"/>
      <c r="G4471" s="23"/>
      <c r="H4471" s="29"/>
      <c r="I4471" s="204" t="str">
        <f t="shared" si="1376"/>
        <v/>
      </c>
      <c r="J4471" s="188"/>
      <c r="K4471" s="29"/>
      <c r="L4471" s="24"/>
      <c r="M4471" s="22"/>
      <c r="N4471" s="22"/>
      <c r="O4471" s="22"/>
      <c r="P4471" s="202" t="str">
        <f t="shared" si="1377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374"/>
        <v/>
      </c>
      <c r="Z4471" s="196" t="str">
        <f t="shared" si="1375"/>
        <v/>
      </c>
      <c r="AA4471" s="22"/>
      <c r="AB4471" s="197" t="str">
        <f t="shared" si="1380"/>
        <v/>
      </c>
      <c r="AC4471" s="198" t="str">
        <f t="shared" si="1381"/>
        <v/>
      </c>
      <c r="AD4471" s="162"/>
      <c r="AE4471" s="199" t="str">
        <f t="shared" si="1382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71"/>
        <v>0</v>
      </c>
      <c r="AJ4471" s="200">
        <f t="shared" si="1372"/>
        <v>0</v>
      </c>
      <c r="AK4471" s="201" t="str">
        <f t="shared" si="1383"/>
        <v/>
      </c>
      <c r="AL4471" s="24"/>
      <c r="AM4471" s="24"/>
      <c r="AN4471" s="24"/>
      <c r="AO4471" s="24"/>
      <c r="AP4471" s="165" t="str">
        <f t="shared" si="1384"/>
        <v/>
      </c>
      <c r="AQ4471" s="203" t="str">
        <f t="shared" si="1385"/>
        <v/>
      </c>
      <c r="AR4471" s="206">
        <f t="shared" si="1386"/>
        <v>0</v>
      </c>
      <c r="AS4471" s="22" t="str">
        <f t="shared" si="1387"/>
        <v/>
      </c>
      <c r="AT4471" s="24" t="str">
        <f t="shared" si="1388"/>
        <v/>
      </c>
      <c r="AU4471" s="22" t="s">
        <v>3240</v>
      </c>
    </row>
    <row r="4472" spans="1:47">
      <c r="A4472" s="246" t="str">
        <f t="shared" si="1378"/>
        <v/>
      </c>
      <c r="B4472" s="23"/>
      <c r="C4472" s="23"/>
      <c r="D4472" s="202" t="str">
        <f t="shared" si="1379"/>
        <v/>
      </c>
      <c r="E4472" s="33" t="str">
        <f t="shared" si="1373"/>
        <v/>
      </c>
      <c r="F4472" s="23"/>
      <c r="G4472" s="23"/>
      <c r="H4472" s="29"/>
      <c r="I4472" s="204" t="str">
        <f t="shared" si="1376"/>
        <v/>
      </c>
      <c r="J4472" s="188"/>
      <c r="K4472" s="29"/>
      <c r="L4472" s="24"/>
      <c r="M4472" s="22"/>
      <c r="N4472" s="22"/>
      <c r="O4472" s="22"/>
      <c r="P4472" s="202" t="str">
        <f t="shared" si="1377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374"/>
        <v/>
      </c>
      <c r="Z4472" s="196" t="str">
        <f t="shared" si="1375"/>
        <v/>
      </c>
      <c r="AA4472" s="22"/>
      <c r="AB4472" s="197" t="str">
        <f t="shared" si="1380"/>
        <v/>
      </c>
      <c r="AC4472" s="198" t="str">
        <f t="shared" si="1381"/>
        <v/>
      </c>
      <c r="AD4472" s="162"/>
      <c r="AE4472" s="199" t="str">
        <f t="shared" si="1382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71"/>
        <v>0</v>
      </c>
      <c r="AJ4472" s="200">
        <f t="shared" si="1372"/>
        <v>0</v>
      </c>
      <c r="AK4472" s="201" t="str">
        <f t="shared" si="1383"/>
        <v/>
      </c>
      <c r="AL4472" s="24"/>
      <c r="AM4472" s="24"/>
      <c r="AN4472" s="24"/>
      <c r="AO4472" s="24"/>
      <c r="AP4472" s="165" t="str">
        <f t="shared" si="1384"/>
        <v/>
      </c>
      <c r="AQ4472" s="203" t="str">
        <f t="shared" si="1385"/>
        <v/>
      </c>
      <c r="AR4472" s="206">
        <f t="shared" si="1386"/>
        <v>0</v>
      </c>
      <c r="AS4472" s="22" t="str">
        <f t="shared" si="1387"/>
        <v/>
      </c>
      <c r="AT4472" s="24" t="str">
        <f t="shared" si="1388"/>
        <v/>
      </c>
      <c r="AU4472" s="22" t="s">
        <v>3240</v>
      </c>
    </row>
    <row r="4473" spans="1:47">
      <c r="A4473" s="246" t="str">
        <f t="shared" si="1378"/>
        <v/>
      </c>
      <c r="B4473" s="23"/>
      <c r="C4473" s="23"/>
      <c r="D4473" s="202" t="str">
        <f t="shared" si="1379"/>
        <v/>
      </c>
      <c r="E4473" s="33" t="str">
        <f t="shared" si="1373"/>
        <v/>
      </c>
      <c r="F4473" s="23"/>
      <c r="G4473" s="23"/>
      <c r="H4473" s="29"/>
      <c r="I4473" s="204" t="str">
        <f t="shared" si="1376"/>
        <v/>
      </c>
      <c r="J4473" s="188"/>
      <c r="K4473" s="29"/>
      <c r="L4473" s="24"/>
      <c r="M4473" s="22"/>
      <c r="N4473" s="22"/>
      <c r="O4473" s="22"/>
      <c r="P4473" s="202" t="str">
        <f t="shared" si="1377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374"/>
        <v/>
      </c>
      <c r="Z4473" s="196" t="str">
        <f t="shared" si="1375"/>
        <v/>
      </c>
      <c r="AA4473" s="22"/>
      <c r="AB4473" s="197" t="str">
        <f t="shared" si="1380"/>
        <v/>
      </c>
      <c r="AC4473" s="198" t="str">
        <f t="shared" si="1381"/>
        <v/>
      </c>
      <c r="AD4473" s="162"/>
      <c r="AE4473" s="199" t="str">
        <f t="shared" si="1382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71"/>
        <v>0</v>
      </c>
      <c r="AJ4473" s="200">
        <f t="shared" si="1372"/>
        <v>0</v>
      </c>
      <c r="AK4473" s="201" t="str">
        <f t="shared" si="1383"/>
        <v/>
      </c>
      <c r="AL4473" s="24"/>
      <c r="AM4473" s="24"/>
      <c r="AN4473" s="24"/>
      <c r="AO4473" s="24"/>
      <c r="AP4473" s="165" t="str">
        <f t="shared" si="1384"/>
        <v/>
      </c>
      <c r="AQ4473" s="203" t="str">
        <f t="shared" si="1385"/>
        <v/>
      </c>
      <c r="AR4473" s="206">
        <f t="shared" si="1386"/>
        <v>0</v>
      </c>
      <c r="AS4473" s="22" t="str">
        <f t="shared" si="1387"/>
        <v/>
      </c>
      <c r="AT4473" s="24" t="str">
        <f t="shared" si="1388"/>
        <v/>
      </c>
      <c r="AU4473" s="22" t="s">
        <v>3240</v>
      </c>
    </row>
    <row r="4474" spans="1:47">
      <c r="A4474" s="246" t="str">
        <f t="shared" si="1378"/>
        <v/>
      </c>
      <c r="B4474" s="23"/>
      <c r="C4474" s="23"/>
      <c r="D4474" s="202" t="str">
        <f t="shared" si="1379"/>
        <v/>
      </c>
      <c r="E4474" s="33" t="str">
        <f t="shared" si="1373"/>
        <v/>
      </c>
      <c r="F4474" s="23"/>
      <c r="G4474" s="23"/>
      <c r="H4474" s="29"/>
      <c r="I4474" s="204" t="str">
        <f t="shared" si="1376"/>
        <v/>
      </c>
      <c r="J4474" s="188"/>
      <c r="K4474" s="29"/>
      <c r="L4474" s="24"/>
      <c r="M4474" s="22"/>
      <c r="N4474" s="22"/>
      <c r="O4474" s="22"/>
      <c r="P4474" s="202" t="str">
        <f t="shared" si="1377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374"/>
        <v/>
      </c>
      <c r="Z4474" s="196" t="str">
        <f t="shared" si="1375"/>
        <v/>
      </c>
      <c r="AA4474" s="22"/>
      <c r="AB4474" s="197" t="str">
        <f t="shared" si="1380"/>
        <v/>
      </c>
      <c r="AC4474" s="198" t="str">
        <f t="shared" si="1381"/>
        <v/>
      </c>
      <c r="AD4474" s="162"/>
      <c r="AE4474" s="199" t="str">
        <f t="shared" si="1382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71"/>
        <v>0</v>
      </c>
      <c r="AJ4474" s="200">
        <f t="shared" si="1372"/>
        <v>0</v>
      </c>
      <c r="AK4474" s="201" t="str">
        <f t="shared" si="1383"/>
        <v/>
      </c>
      <c r="AL4474" s="24"/>
      <c r="AM4474" s="24"/>
      <c r="AN4474" s="24"/>
      <c r="AO4474" s="24"/>
      <c r="AP4474" s="165" t="str">
        <f t="shared" si="1384"/>
        <v/>
      </c>
      <c r="AQ4474" s="203" t="str">
        <f t="shared" si="1385"/>
        <v/>
      </c>
      <c r="AR4474" s="206">
        <f t="shared" si="1386"/>
        <v>0</v>
      </c>
      <c r="AS4474" s="22" t="str">
        <f t="shared" si="1387"/>
        <v/>
      </c>
      <c r="AT4474" s="24" t="str">
        <f t="shared" si="1388"/>
        <v/>
      </c>
      <c r="AU4474" s="22" t="s">
        <v>3240</v>
      </c>
    </row>
    <row r="4475" spans="1:47">
      <c r="A4475" s="246" t="str">
        <f t="shared" si="1378"/>
        <v/>
      </c>
      <c r="B4475" s="23"/>
      <c r="C4475" s="23"/>
      <c r="D4475" s="202" t="str">
        <f t="shared" si="1379"/>
        <v/>
      </c>
      <c r="E4475" s="33" t="str">
        <f t="shared" si="1373"/>
        <v/>
      </c>
      <c r="F4475" s="23"/>
      <c r="G4475" s="23"/>
      <c r="H4475" s="29"/>
      <c r="I4475" s="204" t="str">
        <f t="shared" si="1376"/>
        <v/>
      </c>
      <c r="J4475" s="188"/>
      <c r="K4475" s="29"/>
      <c r="L4475" s="24"/>
      <c r="M4475" s="22"/>
      <c r="N4475" s="22"/>
      <c r="O4475" s="22"/>
      <c r="P4475" s="202" t="str">
        <f t="shared" si="1377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374"/>
        <v/>
      </c>
      <c r="Z4475" s="196" t="str">
        <f t="shared" si="1375"/>
        <v/>
      </c>
      <c r="AA4475" s="22"/>
      <c r="AB4475" s="197" t="str">
        <f t="shared" si="1380"/>
        <v/>
      </c>
      <c r="AC4475" s="198" t="str">
        <f t="shared" si="1381"/>
        <v/>
      </c>
      <c r="AD4475" s="162"/>
      <c r="AE4475" s="199" t="str">
        <f t="shared" si="1382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71"/>
        <v>0</v>
      </c>
      <c r="AJ4475" s="200">
        <f t="shared" si="1372"/>
        <v>0</v>
      </c>
      <c r="AK4475" s="201" t="str">
        <f t="shared" si="1383"/>
        <v/>
      </c>
      <c r="AL4475" s="24"/>
      <c r="AM4475" s="24"/>
      <c r="AN4475" s="24"/>
      <c r="AO4475" s="24"/>
      <c r="AP4475" s="165" t="str">
        <f t="shared" si="1384"/>
        <v/>
      </c>
      <c r="AQ4475" s="203" t="str">
        <f t="shared" si="1385"/>
        <v/>
      </c>
      <c r="AR4475" s="206">
        <f t="shared" si="1386"/>
        <v>0</v>
      </c>
      <c r="AS4475" s="22" t="str">
        <f t="shared" si="1387"/>
        <v/>
      </c>
      <c r="AT4475" s="24" t="str">
        <f t="shared" si="1388"/>
        <v/>
      </c>
      <c r="AU4475" s="22" t="s">
        <v>3240</v>
      </c>
    </row>
    <row r="4476" spans="1:47">
      <c r="A4476" s="246" t="str">
        <f t="shared" si="1378"/>
        <v/>
      </c>
      <c r="B4476" s="23"/>
      <c r="C4476" s="23"/>
      <c r="D4476" s="202" t="str">
        <f t="shared" si="1379"/>
        <v/>
      </c>
      <c r="E4476" s="33" t="str">
        <f t="shared" si="1373"/>
        <v/>
      </c>
      <c r="F4476" s="23"/>
      <c r="G4476" s="23"/>
      <c r="H4476" s="29"/>
      <c r="I4476" s="204" t="str">
        <f t="shared" si="1376"/>
        <v/>
      </c>
      <c r="J4476" s="188"/>
      <c r="K4476" s="29"/>
      <c r="L4476" s="24"/>
      <c r="M4476" s="22"/>
      <c r="N4476" s="22"/>
      <c r="O4476" s="22"/>
      <c r="P4476" s="202" t="str">
        <f t="shared" si="1377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374"/>
        <v/>
      </c>
      <c r="Z4476" s="196" t="str">
        <f t="shared" si="1375"/>
        <v/>
      </c>
      <c r="AA4476" s="22"/>
      <c r="AB4476" s="197" t="str">
        <f t="shared" si="1380"/>
        <v/>
      </c>
      <c r="AC4476" s="198" t="str">
        <f t="shared" si="1381"/>
        <v/>
      </c>
      <c r="AD4476" s="162"/>
      <c r="AE4476" s="199" t="str">
        <f t="shared" si="1382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71"/>
        <v>0</v>
      </c>
      <c r="AJ4476" s="200">
        <f t="shared" si="1372"/>
        <v>0</v>
      </c>
      <c r="AK4476" s="201" t="str">
        <f t="shared" si="1383"/>
        <v/>
      </c>
      <c r="AL4476" s="24"/>
      <c r="AM4476" s="24"/>
      <c r="AN4476" s="24"/>
      <c r="AO4476" s="24"/>
      <c r="AP4476" s="165" t="str">
        <f t="shared" si="1384"/>
        <v/>
      </c>
      <c r="AQ4476" s="203" t="str">
        <f t="shared" si="1385"/>
        <v/>
      </c>
      <c r="AR4476" s="206">
        <f t="shared" si="1386"/>
        <v>0</v>
      </c>
      <c r="AS4476" s="22" t="str">
        <f t="shared" si="1387"/>
        <v/>
      </c>
      <c r="AT4476" s="24" t="str">
        <f t="shared" si="1388"/>
        <v/>
      </c>
      <c r="AU4476" s="22" t="s">
        <v>3240</v>
      </c>
    </row>
    <row r="4477" spans="1:47">
      <c r="A4477" s="246" t="str">
        <f t="shared" si="1378"/>
        <v/>
      </c>
      <c r="B4477" s="23"/>
      <c r="C4477" s="23"/>
      <c r="D4477" s="202" t="str">
        <f t="shared" si="1379"/>
        <v/>
      </c>
      <c r="E4477" s="33" t="str">
        <f t="shared" si="1373"/>
        <v/>
      </c>
      <c r="F4477" s="23"/>
      <c r="G4477" s="23"/>
      <c r="H4477" s="29"/>
      <c r="I4477" s="204" t="str">
        <f t="shared" si="1376"/>
        <v/>
      </c>
      <c r="J4477" s="188"/>
      <c r="K4477" s="29"/>
      <c r="L4477" s="24"/>
      <c r="M4477" s="22"/>
      <c r="N4477" s="22"/>
      <c r="O4477" s="22"/>
      <c r="P4477" s="202" t="str">
        <f t="shared" si="1377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374"/>
        <v/>
      </c>
      <c r="Z4477" s="196" t="str">
        <f t="shared" si="1375"/>
        <v/>
      </c>
      <c r="AA4477" s="22"/>
      <c r="AB4477" s="197" t="str">
        <f t="shared" si="1380"/>
        <v/>
      </c>
      <c r="AC4477" s="198" t="str">
        <f t="shared" si="1381"/>
        <v/>
      </c>
      <c r="AD4477" s="162"/>
      <c r="AE4477" s="199" t="str">
        <f t="shared" si="1382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71"/>
        <v>0</v>
      </c>
      <c r="AJ4477" s="200">
        <f t="shared" si="1372"/>
        <v>0</v>
      </c>
      <c r="AK4477" s="201" t="str">
        <f t="shared" si="1383"/>
        <v/>
      </c>
      <c r="AL4477" s="24"/>
      <c r="AM4477" s="24"/>
      <c r="AN4477" s="24"/>
      <c r="AO4477" s="24"/>
      <c r="AP4477" s="165" t="str">
        <f t="shared" si="1384"/>
        <v/>
      </c>
      <c r="AQ4477" s="203" t="str">
        <f t="shared" si="1385"/>
        <v/>
      </c>
      <c r="AR4477" s="206">
        <f t="shared" si="1386"/>
        <v>0</v>
      </c>
      <c r="AS4477" s="22" t="str">
        <f t="shared" si="1387"/>
        <v/>
      </c>
      <c r="AT4477" s="24" t="str">
        <f t="shared" si="1388"/>
        <v/>
      </c>
      <c r="AU4477" s="22" t="s">
        <v>3240</v>
      </c>
    </row>
    <row r="4478" spans="1:47">
      <c r="A4478" s="246" t="str">
        <f t="shared" si="1378"/>
        <v/>
      </c>
      <c r="B4478" s="23"/>
      <c r="C4478" s="23"/>
      <c r="D4478" s="202" t="str">
        <f t="shared" si="1379"/>
        <v/>
      </c>
      <c r="E4478" s="33" t="str">
        <f t="shared" si="1373"/>
        <v/>
      </c>
      <c r="F4478" s="23"/>
      <c r="G4478" s="23"/>
      <c r="H4478" s="29"/>
      <c r="I4478" s="204" t="str">
        <f t="shared" si="1376"/>
        <v/>
      </c>
      <c r="J4478" s="188"/>
      <c r="K4478" s="29"/>
      <c r="L4478" s="24"/>
      <c r="M4478" s="22"/>
      <c r="N4478" s="22"/>
      <c r="O4478" s="22"/>
      <c r="P4478" s="202" t="str">
        <f t="shared" si="1377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374"/>
        <v/>
      </c>
      <c r="Z4478" s="196" t="str">
        <f t="shared" si="1375"/>
        <v/>
      </c>
      <c r="AA4478" s="22"/>
      <c r="AB4478" s="197" t="str">
        <f t="shared" si="1380"/>
        <v/>
      </c>
      <c r="AC4478" s="198" t="str">
        <f t="shared" si="1381"/>
        <v/>
      </c>
      <c r="AD4478" s="162"/>
      <c r="AE4478" s="199" t="str">
        <f t="shared" si="1382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71"/>
        <v>0</v>
      </c>
      <c r="AJ4478" s="200">
        <f t="shared" si="1372"/>
        <v>0</v>
      </c>
      <c r="AK4478" s="201" t="str">
        <f t="shared" si="1383"/>
        <v/>
      </c>
      <c r="AL4478" s="24"/>
      <c r="AM4478" s="24"/>
      <c r="AN4478" s="24"/>
      <c r="AO4478" s="24"/>
      <c r="AP4478" s="165" t="str">
        <f t="shared" si="1384"/>
        <v/>
      </c>
      <c r="AQ4478" s="203" t="str">
        <f t="shared" si="1385"/>
        <v/>
      </c>
      <c r="AR4478" s="206">
        <f t="shared" si="1386"/>
        <v>0</v>
      </c>
      <c r="AS4478" s="22" t="str">
        <f t="shared" si="1387"/>
        <v/>
      </c>
      <c r="AT4478" s="24" t="str">
        <f t="shared" si="1388"/>
        <v/>
      </c>
      <c r="AU4478" s="22" t="s">
        <v>3240</v>
      </c>
    </row>
    <row r="4479" spans="1:47">
      <c r="A4479" s="246" t="str">
        <f t="shared" si="1378"/>
        <v/>
      </c>
      <c r="B4479" s="23"/>
      <c r="C4479" s="23"/>
      <c r="D4479" s="202" t="str">
        <f t="shared" si="1379"/>
        <v/>
      </c>
      <c r="E4479" s="33" t="str">
        <f t="shared" si="1373"/>
        <v/>
      </c>
      <c r="F4479" s="23"/>
      <c r="G4479" s="23"/>
      <c r="H4479" s="29"/>
      <c r="I4479" s="204" t="str">
        <f t="shared" si="1376"/>
        <v/>
      </c>
      <c r="J4479" s="188"/>
      <c r="K4479" s="29"/>
      <c r="L4479" s="24"/>
      <c r="M4479" s="22"/>
      <c r="N4479" s="22"/>
      <c r="O4479" s="22"/>
      <c r="P4479" s="202" t="str">
        <f t="shared" si="1377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374"/>
        <v/>
      </c>
      <c r="Z4479" s="196" t="str">
        <f t="shared" si="1375"/>
        <v/>
      </c>
      <c r="AA4479" s="22"/>
      <c r="AB4479" s="197" t="str">
        <f t="shared" si="1380"/>
        <v/>
      </c>
      <c r="AC4479" s="198" t="str">
        <f t="shared" si="1381"/>
        <v/>
      </c>
      <c r="AD4479" s="162"/>
      <c r="AE4479" s="199" t="str">
        <f t="shared" si="1382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71"/>
        <v>0</v>
      </c>
      <c r="AJ4479" s="200">
        <f t="shared" si="1372"/>
        <v>0</v>
      </c>
      <c r="AK4479" s="201" t="str">
        <f t="shared" si="1383"/>
        <v/>
      </c>
      <c r="AL4479" s="24"/>
      <c r="AM4479" s="24"/>
      <c r="AN4479" s="24"/>
      <c r="AO4479" s="24"/>
      <c r="AP4479" s="165" t="str">
        <f t="shared" si="1384"/>
        <v/>
      </c>
      <c r="AQ4479" s="203" t="str">
        <f t="shared" si="1385"/>
        <v/>
      </c>
      <c r="AR4479" s="206">
        <f t="shared" si="1386"/>
        <v>0</v>
      </c>
      <c r="AS4479" s="22" t="str">
        <f t="shared" si="1387"/>
        <v/>
      </c>
      <c r="AT4479" s="24" t="str">
        <f t="shared" si="1388"/>
        <v/>
      </c>
      <c r="AU4479" s="22" t="s">
        <v>3240</v>
      </c>
    </row>
    <row r="4480" spans="1:47">
      <c r="A4480" s="246" t="str">
        <f t="shared" si="1378"/>
        <v/>
      </c>
      <c r="B4480" s="23"/>
      <c r="C4480" s="23"/>
      <c r="D4480" s="202" t="str">
        <f t="shared" si="1379"/>
        <v/>
      </c>
      <c r="E4480" s="33" t="str">
        <f t="shared" si="1373"/>
        <v/>
      </c>
      <c r="F4480" s="23"/>
      <c r="G4480" s="23"/>
      <c r="H4480" s="29"/>
      <c r="I4480" s="204" t="str">
        <f t="shared" si="1376"/>
        <v/>
      </c>
      <c r="J4480" s="188"/>
      <c r="K4480" s="29"/>
      <c r="L4480" s="24"/>
      <c r="M4480" s="22"/>
      <c r="N4480" s="22"/>
      <c r="O4480" s="22"/>
      <c r="P4480" s="202" t="str">
        <f t="shared" si="1377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374"/>
        <v/>
      </c>
      <c r="Z4480" s="196" t="str">
        <f t="shared" si="1375"/>
        <v/>
      </c>
      <c r="AA4480" s="22"/>
      <c r="AB4480" s="197" t="str">
        <f t="shared" si="1380"/>
        <v/>
      </c>
      <c r="AC4480" s="198" t="str">
        <f t="shared" si="1381"/>
        <v/>
      </c>
      <c r="AD4480" s="162"/>
      <c r="AE4480" s="199" t="str">
        <f t="shared" si="1382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71"/>
        <v>0</v>
      </c>
      <c r="AJ4480" s="200">
        <f t="shared" si="1372"/>
        <v>0</v>
      </c>
      <c r="AK4480" s="201" t="str">
        <f t="shared" si="1383"/>
        <v/>
      </c>
      <c r="AL4480" s="24"/>
      <c r="AM4480" s="24"/>
      <c r="AN4480" s="24"/>
      <c r="AO4480" s="24"/>
      <c r="AP4480" s="165" t="str">
        <f t="shared" si="1384"/>
        <v/>
      </c>
      <c r="AQ4480" s="203" t="str">
        <f t="shared" si="1385"/>
        <v/>
      </c>
      <c r="AR4480" s="206">
        <f t="shared" si="1386"/>
        <v>0</v>
      </c>
      <c r="AS4480" s="22" t="str">
        <f t="shared" si="1387"/>
        <v/>
      </c>
      <c r="AT4480" s="24" t="str">
        <f t="shared" si="1388"/>
        <v/>
      </c>
      <c r="AU4480" s="22" t="s">
        <v>3240</v>
      </c>
    </row>
    <row r="4481" spans="1:47">
      <c r="A4481" s="246" t="str">
        <f t="shared" si="1378"/>
        <v/>
      </c>
      <c r="B4481" s="23"/>
      <c r="C4481" s="23"/>
      <c r="D4481" s="202" t="str">
        <f t="shared" si="1379"/>
        <v/>
      </c>
      <c r="E4481" s="33" t="str">
        <f t="shared" si="1373"/>
        <v/>
      </c>
      <c r="F4481" s="23"/>
      <c r="G4481" s="23"/>
      <c r="H4481" s="29"/>
      <c r="I4481" s="204" t="str">
        <f t="shared" si="1376"/>
        <v/>
      </c>
      <c r="J4481" s="188"/>
      <c r="K4481" s="29"/>
      <c r="L4481" s="24"/>
      <c r="M4481" s="22"/>
      <c r="N4481" s="22"/>
      <c r="O4481" s="22"/>
      <c r="P4481" s="202" t="str">
        <f t="shared" si="1377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374"/>
        <v/>
      </c>
      <c r="Z4481" s="196" t="str">
        <f t="shared" si="1375"/>
        <v/>
      </c>
      <c r="AA4481" s="22"/>
      <c r="AB4481" s="197" t="str">
        <f t="shared" si="1380"/>
        <v/>
      </c>
      <c r="AC4481" s="198" t="str">
        <f t="shared" si="1381"/>
        <v/>
      </c>
      <c r="AD4481" s="162"/>
      <c r="AE4481" s="199" t="str">
        <f t="shared" si="1382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71"/>
        <v>0</v>
      </c>
      <c r="AJ4481" s="200">
        <f t="shared" si="1372"/>
        <v>0</v>
      </c>
      <c r="AK4481" s="201" t="str">
        <f t="shared" si="1383"/>
        <v/>
      </c>
      <c r="AL4481" s="24"/>
      <c r="AM4481" s="24"/>
      <c r="AN4481" s="24"/>
      <c r="AO4481" s="24"/>
      <c r="AP4481" s="165" t="str">
        <f t="shared" si="1384"/>
        <v/>
      </c>
      <c r="AQ4481" s="203" t="str">
        <f t="shared" si="1385"/>
        <v/>
      </c>
      <c r="AR4481" s="206">
        <f t="shared" si="1386"/>
        <v>0</v>
      </c>
      <c r="AS4481" s="22" t="str">
        <f t="shared" si="1387"/>
        <v/>
      </c>
      <c r="AT4481" s="24" t="str">
        <f t="shared" si="1388"/>
        <v/>
      </c>
      <c r="AU4481" s="22" t="s">
        <v>3240</v>
      </c>
    </row>
    <row r="4482" spans="1:47">
      <c r="A4482" s="246" t="str">
        <f t="shared" si="1378"/>
        <v/>
      </c>
      <c r="B4482" s="23"/>
      <c r="C4482" s="23"/>
      <c r="D4482" s="202" t="str">
        <f t="shared" si="1379"/>
        <v/>
      </c>
      <c r="E4482" s="33" t="str">
        <f t="shared" si="1373"/>
        <v/>
      </c>
      <c r="F4482" s="23"/>
      <c r="G4482" s="23"/>
      <c r="H4482" s="29"/>
      <c r="I4482" s="204" t="str">
        <f t="shared" si="1376"/>
        <v/>
      </c>
      <c r="J4482" s="188"/>
      <c r="K4482" s="29"/>
      <c r="L4482" s="24"/>
      <c r="M4482" s="22"/>
      <c r="N4482" s="22"/>
      <c r="O4482" s="22"/>
      <c r="P4482" s="202" t="str">
        <f t="shared" si="1377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374"/>
        <v/>
      </c>
      <c r="Z4482" s="196" t="str">
        <f t="shared" si="1375"/>
        <v/>
      </c>
      <c r="AA4482" s="22"/>
      <c r="AB4482" s="197" t="str">
        <f t="shared" si="1380"/>
        <v/>
      </c>
      <c r="AC4482" s="198" t="str">
        <f t="shared" si="1381"/>
        <v/>
      </c>
      <c r="AD4482" s="162"/>
      <c r="AE4482" s="199" t="str">
        <f t="shared" si="1382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71"/>
        <v>0</v>
      </c>
      <c r="AJ4482" s="200">
        <f t="shared" si="1372"/>
        <v>0</v>
      </c>
      <c r="AK4482" s="201" t="str">
        <f t="shared" si="1383"/>
        <v/>
      </c>
      <c r="AL4482" s="24"/>
      <c r="AM4482" s="24"/>
      <c r="AN4482" s="24"/>
      <c r="AO4482" s="24"/>
      <c r="AP4482" s="165" t="str">
        <f t="shared" si="1384"/>
        <v/>
      </c>
      <c r="AQ4482" s="203" t="str">
        <f t="shared" si="1385"/>
        <v/>
      </c>
      <c r="AR4482" s="206">
        <f t="shared" si="1386"/>
        <v>0</v>
      </c>
      <c r="AS4482" s="22" t="str">
        <f t="shared" si="1387"/>
        <v/>
      </c>
      <c r="AT4482" s="24" t="str">
        <f t="shared" si="1388"/>
        <v/>
      </c>
      <c r="AU4482" s="22" t="s">
        <v>3240</v>
      </c>
    </row>
    <row r="4483" spans="1:47">
      <c r="A4483" s="246" t="str">
        <f t="shared" si="1378"/>
        <v/>
      </c>
      <c r="B4483" s="23"/>
      <c r="C4483" s="23"/>
      <c r="D4483" s="202" t="str">
        <f t="shared" si="1379"/>
        <v/>
      </c>
      <c r="E4483" s="33" t="str">
        <f t="shared" si="1373"/>
        <v/>
      </c>
      <c r="F4483" s="23"/>
      <c r="G4483" s="23"/>
      <c r="H4483" s="29"/>
      <c r="I4483" s="204" t="str">
        <f t="shared" si="1376"/>
        <v/>
      </c>
      <c r="J4483" s="188"/>
      <c r="K4483" s="29"/>
      <c r="L4483" s="24"/>
      <c r="M4483" s="22"/>
      <c r="N4483" s="22"/>
      <c r="O4483" s="22"/>
      <c r="P4483" s="202" t="str">
        <f t="shared" si="1377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374"/>
        <v/>
      </c>
      <c r="Z4483" s="196" t="str">
        <f t="shared" si="1375"/>
        <v/>
      </c>
      <c r="AA4483" s="22"/>
      <c r="AB4483" s="197" t="str">
        <f t="shared" si="1380"/>
        <v/>
      </c>
      <c r="AC4483" s="198" t="str">
        <f t="shared" si="1381"/>
        <v/>
      </c>
      <c r="AD4483" s="162"/>
      <c r="AE4483" s="199" t="str">
        <f t="shared" si="1382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71"/>
        <v>0</v>
      </c>
      <c r="AJ4483" s="200">
        <f t="shared" si="1372"/>
        <v>0</v>
      </c>
      <c r="AK4483" s="201" t="str">
        <f t="shared" si="1383"/>
        <v/>
      </c>
      <c r="AL4483" s="24"/>
      <c r="AM4483" s="24"/>
      <c r="AN4483" s="24"/>
      <c r="AO4483" s="24"/>
      <c r="AP4483" s="165" t="str">
        <f t="shared" si="1384"/>
        <v/>
      </c>
      <c r="AQ4483" s="203" t="str">
        <f t="shared" si="1385"/>
        <v/>
      </c>
      <c r="AR4483" s="206">
        <f t="shared" si="1386"/>
        <v>0</v>
      </c>
      <c r="AS4483" s="22" t="str">
        <f t="shared" si="1387"/>
        <v/>
      </c>
      <c r="AT4483" s="24" t="str">
        <f t="shared" si="1388"/>
        <v/>
      </c>
      <c r="AU4483" s="22" t="s">
        <v>3240</v>
      </c>
    </row>
    <row r="4484" spans="1:47">
      <c r="A4484" s="246" t="str">
        <f t="shared" si="1378"/>
        <v/>
      </c>
      <c r="B4484" s="23"/>
      <c r="C4484" s="23"/>
      <c r="D4484" s="202" t="str">
        <f t="shared" si="1379"/>
        <v/>
      </c>
      <c r="E4484" s="33" t="str">
        <f t="shared" si="1373"/>
        <v/>
      </c>
      <c r="F4484" s="23"/>
      <c r="G4484" s="23"/>
      <c r="H4484" s="29"/>
      <c r="I4484" s="204" t="str">
        <f t="shared" si="1376"/>
        <v/>
      </c>
      <c r="J4484" s="188"/>
      <c r="K4484" s="29"/>
      <c r="L4484" s="24"/>
      <c r="M4484" s="22"/>
      <c r="N4484" s="22"/>
      <c r="O4484" s="22"/>
      <c r="P4484" s="202" t="str">
        <f t="shared" si="1377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374"/>
        <v/>
      </c>
      <c r="Z4484" s="196" t="str">
        <f t="shared" si="1375"/>
        <v/>
      </c>
      <c r="AA4484" s="22"/>
      <c r="AB4484" s="197" t="str">
        <f t="shared" si="1380"/>
        <v/>
      </c>
      <c r="AC4484" s="198" t="str">
        <f t="shared" si="1381"/>
        <v/>
      </c>
      <c r="AD4484" s="162"/>
      <c r="AE4484" s="199" t="str">
        <f t="shared" si="1382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71"/>
        <v>0</v>
      </c>
      <c r="AJ4484" s="200">
        <f t="shared" si="1372"/>
        <v>0</v>
      </c>
      <c r="AK4484" s="201" t="str">
        <f t="shared" si="1383"/>
        <v/>
      </c>
      <c r="AL4484" s="24"/>
      <c r="AM4484" s="24"/>
      <c r="AN4484" s="24"/>
      <c r="AO4484" s="24"/>
      <c r="AP4484" s="165" t="str">
        <f t="shared" si="1384"/>
        <v/>
      </c>
      <c r="AQ4484" s="203" t="str">
        <f t="shared" si="1385"/>
        <v/>
      </c>
      <c r="AR4484" s="206">
        <f t="shared" si="1386"/>
        <v>0</v>
      </c>
      <c r="AS4484" s="22" t="str">
        <f t="shared" si="1387"/>
        <v/>
      </c>
      <c r="AT4484" s="24" t="str">
        <f t="shared" si="1388"/>
        <v/>
      </c>
      <c r="AU4484" s="22" t="s">
        <v>3240</v>
      </c>
    </row>
    <row r="4485" spans="1:47">
      <c r="A4485" s="246" t="str">
        <f t="shared" si="1378"/>
        <v/>
      </c>
      <c r="B4485" s="23"/>
      <c r="C4485" s="23"/>
      <c r="D4485" s="202" t="str">
        <f t="shared" si="1379"/>
        <v/>
      </c>
      <c r="E4485" s="33" t="str">
        <f t="shared" si="1373"/>
        <v/>
      </c>
      <c r="F4485" s="23"/>
      <c r="G4485" s="23"/>
      <c r="H4485" s="29"/>
      <c r="I4485" s="204" t="str">
        <f t="shared" si="1376"/>
        <v/>
      </c>
      <c r="J4485" s="188"/>
      <c r="K4485" s="29"/>
      <c r="L4485" s="24"/>
      <c r="M4485" s="22"/>
      <c r="N4485" s="22"/>
      <c r="O4485" s="22"/>
      <c r="P4485" s="202" t="str">
        <f t="shared" si="1377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374"/>
        <v/>
      </c>
      <c r="Z4485" s="196" t="str">
        <f t="shared" si="1375"/>
        <v/>
      </c>
      <c r="AA4485" s="22"/>
      <c r="AB4485" s="197" t="str">
        <f t="shared" si="1380"/>
        <v/>
      </c>
      <c r="AC4485" s="198" t="str">
        <f t="shared" si="1381"/>
        <v/>
      </c>
      <c r="AD4485" s="162"/>
      <c r="AE4485" s="199" t="str">
        <f t="shared" si="1382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71"/>
        <v>0</v>
      </c>
      <c r="AJ4485" s="200">
        <f t="shared" si="1372"/>
        <v>0</v>
      </c>
      <c r="AK4485" s="201" t="str">
        <f t="shared" si="1383"/>
        <v/>
      </c>
      <c r="AL4485" s="24"/>
      <c r="AM4485" s="24"/>
      <c r="AN4485" s="24"/>
      <c r="AO4485" s="24"/>
      <c r="AP4485" s="165" t="str">
        <f t="shared" si="1384"/>
        <v/>
      </c>
      <c r="AQ4485" s="203" t="str">
        <f t="shared" si="1385"/>
        <v/>
      </c>
      <c r="AR4485" s="206">
        <f t="shared" si="1386"/>
        <v>0</v>
      </c>
      <c r="AS4485" s="22" t="str">
        <f t="shared" si="1387"/>
        <v/>
      </c>
      <c r="AT4485" s="24" t="str">
        <f t="shared" si="1388"/>
        <v/>
      </c>
      <c r="AU4485" s="22" t="s">
        <v>3240</v>
      </c>
    </row>
    <row r="4486" spans="1:47">
      <c r="A4486" s="246" t="str">
        <f t="shared" si="1378"/>
        <v/>
      </c>
      <c r="B4486" s="23"/>
      <c r="C4486" s="23"/>
      <c r="D4486" s="202" t="str">
        <f t="shared" si="1379"/>
        <v/>
      </c>
      <c r="E4486" s="33" t="str">
        <f t="shared" si="1373"/>
        <v/>
      </c>
      <c r="F4486" s="23"/>
      <c r="G4486" s="23"/>
      <c r="H4486" s="29"/>
      <c r="I4486" s="204" t="str">
        <f t="shared" si="1376"/>
        <v/>
      </c>
      <c r="J4486" s="188"/>
      <c r="K4486" s="29"/>
      <c r="L4486" s="24"/>
      <c r="M4486" s="22"/>
      <c r="N4486" s="22"/>
      <c r="O4486" s="22"/>
      <c r="P4486" s="202" t="str">
        <f t="shared" si="1377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374"/>
        <v/>
      </c>
      <c r="Z4486" s="196" t="str">
        <f t="shared" si="1375"/>
        <v/>
      </c>
      <c r="AA4486" s="22"/>
      <c r="AB4486" s="197" t="str">
        <f t="shared" si="1380"/>
        <v/>
      </c>
      <c r="AC4486" s="198" t="str">
        <f t="shared" si="1381"/>
        <v/>
      </c>
      <c r="AD4486" s="162"/>
      <c r="AE4486" s="199" t="str">
        <f t="shared" si="1382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71"/>
        <v>0</v>
      </c>
      <c r="AJ4486" s="200">
        <f t="shared" si="1372"/>
        <v>0</v>
      </c>
      <c r="AK4486" s="201" t="str">
        <f t="shared" si="1383"/>
        <v/>
      </c>
      <c r="AL4486" s="24"/>
      <c r="AM4486" s="24"/>
      <c r="AN4486" s="24"/>
      <c r="AO4486" s="24"/>
      <c r="AP4486" s="165" t="str">
        <f t="shared" si="1384"/>
        <v/>
      </c>
      <c r="AQ4486" s="203" t="str">
        <f t="shared" si="1385"/>
        <v/>
      </c>
      <c r="AR4486" s="206">
        <f t="shared" si="1386"/>
        <v>0</v>
      </c>
      <c r="AS4486" s="22" t="str">
        <f t="shared" si="1387"/>
        <v/>
      </c>
      <c r="AT4486" s="24" t="str">
        <f t="shared" si="1388"/>
        <v/>
      </c>
      <c r="AU4486" s="22" t="s">
        <v>3240</v>
      </c>
    </row>
    <row r="4487" spans="1:47">
      <c r="A4487" s="246" t="str">
        <f t="shared" si="1378"/>
        <v/>
      </c>
      <c r="B4487" s="23"/>
      <c r="C4487" s="23"/>
      <c r="D4487" s="202" t="str">
        <f t="shared" si="1379"/>
        <v/>
      </c>
      <c r="E4487" s="33" t="str">
        <f t="shared" si="1373"/>
        <v/>
      </c>
      <c r="F4487" s="23"/>
      <c r="G4487" s="23"/>
      <c r="H4487" s="29"/>
      <c r="I4487" s="204" t="str">
        <f t="shared" si="1376"/>
        <v/>
      </c>
      <c r="J4487" s="188"/>
      <c r="K4487" s="29"/>
      <c r="L4487" s="24"/>
      <c r="M4487" s="22"/>
      <c r="N4487" s="22"/>
      <c r="O4487" s="22"/>
      <c r="P4487" s="202" t="str">
        <f t="shared" si="1377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374"/>
        <v/>
      </c>
      <c r="Z4487" s="196" t="str">
        <f t="shared" si="1375"/>
        <v/>
      </c>
      <c r="AA4487" s="22"/>
      <c r="AB4487" s="197" t="str">
        <f t="shared" si="1380"/>
        <v/>
      </c>
      <c r="AC4487" s="198" t="str">
        <f t="shared" si="1381"/>
        <v/>
      </c>
      <c r="AD4487" s="162"/>
      <c r="AE4487" s="199" t="str">
        <f t="shared" si="1382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71"/>
        <v>0</v>
      </c>
      <c r="AJ4487" s="200">
        <f t="shared" si="1372"/>
        <v>0</v>
      </c>
      <c r="AK4487" s="201" t="str">
        <f t="shared" si="1383"/>
        <v/>
      </c>
      <c r="AL4487" s="24"/>
      <c r="AM4487" s="24"/>
      <c r="AN4487" s="24"/>
      <c r="AO4487" s="24"/>
      <c r="AP4487" s="165" t="str">
        <f t="shared" si="1384"/>
        <v/>
      </c>
      <c r="AQ4487" s="203" t="str">
        <f t="shared" si="1385"/>
        <v/>
      </c>
      <c r="AR4487" s="206">
        <f t="shared" si="1386"/>
        <v>0</v>
      </c>
      <c r="AS4487" s="22" t="str">
        <f t="shared" si="1387"/>
        <v/>
      </c>
      <c r="AT4487" s="24" t="str">
        <f t="shared" si="1388"/>
        <v/>
      </c>
      <c r="AU4487" s="22" t="s">
        <v>3240</v>
      </c>
    </row>
    <row r="4488" spans="1:47">
      <c r="A4488" s="246" t="str">
        <f t="shared" si="1378"/>
        <v/>
      </c>
      <c r="B4488" s="23"/>
      <c r="C4488" s="23"/>
      <c r="D4488" s="202" t="str">
        <f t="shared" si="1379"/>
        <v/>
      </c>
      <c r="E4488" s="33" t="str">
        <f t="shared" si="1373"/>
        <v/>
      </c>
      <c r="F4488" s="23"/>
      <c r="G4488" s="23"/>
      <c r="H4488" s="29"/>
      <c r="I4488" s="204" t="str">
        <f t="shared" si="1376"/>
        <v/>
      </c>
      <c r="J4488" s="188"/>
      <c r="K4488" s="29"/>
      <c r="L4488" s="24"/>
      <c r="M4488" s="22"/>
      <c r="N4488" s="22"/>
      <c r="O4488" s="22"/>
      <c r="P4488" s="202" t="str">
        <f t="shared" si="1377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374"/>
        <v/>
      </c>
      <c r="Z4488" s="196" t="str">
        <f t="shared" si="1375"/>
        <v/>
      </c>
      <c r="AA4488" s="22"/>
      <c r="AB4488" s="197" t="str">
        <f t="shared" si="1380"/>
        <v/>
      </c>
      <c r="AC4488" s="198" t="str">
        <f t="shared" si="1381"/>
        <v/>
      </c>
      <c r="AD4488" s="162"/>
      <c r="AE4488" s="199" t="str">
        <f t="shared" si="1382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71"/>
        <v>0</v>
      </c>
      <c r="AJ4488" s="200">
        <f t="shared" si="1372"/>
        <v>0</v>
      </c>
      <c r="AK4488" s="201" t="str">
        <f t="shared" si="1383"/>
        <v/>
      </c>
      <c r="AL4488" s="24"/>
      <c r="AM4488" s="24"/>
      <c r="AN4488" s="24"/>
      <c r="AO4488" s="24"/>
      <c r="AP4488" s="165" t="str">
        <f t="shared" si="1384"/>
        <v/>
      </c>
      <c r="AQ4488" s="203" t="str">
        <f t="shared" si="1385"/>
        <v/>
      </c>
      <c r="AR4488" s="206">
        <f t="shared" si="1386"/>
        <v>0</v>
      </c>
      <c r="AS4488" s="22" t="str">
        <f t="shared" si="1387"/>
        <v/>
      </c>
      <c r="AT4488" s="24" t="str">
        <f t="shared" si="1388"/>
        <v/>
      </c>
      <c r="AU4488" s="22" t="s">
        <v>3240</v>
      </c>
    </row>
    <row r="4489" spans="1:47">
      <c r="A4489" s="246" t="str">
        <f t="shared" si="1378"/>
        <v/>
      </c>
      <c r="B4489" s="23"/>
      <c r="C4489" s="23"/>
      <c r="D4489" s="202" t="str">
        <f t="shared" si="1379"/>
        <v/>
      </c>
      <c r="E4489" s="33" t="str">
        <f t="shared" si="1373"/>
        <v/>
      </c>
      <c r="F4489" s="23"/>
      <c r="G4489" s="23"/>
      <c r="H4489" s="29"/>
      <c r="I4489" s="204" t="str">
        <f t="shared" si="1376"/>
        <v/>
      </c>
      <c r="J4489" s="188"/>
      <c r="K4489" s="29"/>
      <c r="L4489" s="24"/>
      <c r="M4489" s="22"/>
      <c r="N4489" s="22"/>
      <c r="O4489" s="22"/>
      <c r="P4489" s="202" t="str">
        <f t="shared" si="1377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374"/>
        <v/>
      </c>
      <c r="Z4489" s="196" t="str">
        <f t="shared" si="1375"/>
        <v/>
      </c>
      <c r="AA4489" s="22"/>
      <c r="AB4489" s="197" t="str">
        <f t="shared" si="1380"/>
        <v/>
      </c>
      <c r="AC4489" s="198" t="str">
        <f t="shared" si="1381"/>
        <v/>
      </c>
      <c r="AD4489" s="162"/>
      <c r="AE4489" s="199" t="str">
        <f t="shared" si="1382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71"/>
        <v>0</v>
      </c>
      <c r="AJ4489" s="200">
        <f t="shared" si="1372"/>
        <v>0</v>
      </c>
      <c r="AK4489" s="201" t="str">
        <f t="shared" si="1383"/>
        <v/>
      </c>
      <c r="AL4489" s="24"/>
      <c r="AM4489" s="24"/>
      <c r="AN4489" s="24"/>
      <c r="AO4489" s="24"/>
      <c r="AP4489" s="165" t="str">
        <f t="shared" si="1384"/>
        <v/>
      </c>
      <c r="AQ4489" s="203" t="str">
        <f t="shared" si="1385"/>
        <v/>
      </c>
      <c r="AR4489" s="206">
        <f t="shared" si="1386"/>
        <v>0</v>
      </c>
      <c r="AS4489" s="22" t="str">
        <f t="shared" si="1387"/>
        <v/>
      </c>
      <c r="AT4489" s="24" t="str">
        <f t="shared" si="1388"/>
        <v/>
      </c>
      <c r="AU4489" s="22" t="s">
        <v>3240</v>
      </c>
    </row>
    <row r="4490" spans="1:47">
      <c r="A4490" s="246" t="str">
        <f t="shared" si="1378"/>
        <v/>
      </c>
      <c r="B4490" s="23"/>
      <c r="C4490" s="23"/>
      <c r="D4490" s="202" t="str">
        <f t="shared" si="1379"/>
        <v/>
      </c>
      <c r="E4490" s="33" t="str">
        <f t="shared" si="1373"/>
        <v/>
      </c>
      <c r="F4490" s="23"/>
      <c r="G4490" s="23"/>
      <c r="H4490" s="29"/>
      <c r="I4490" s="204" t="str">
        <f t="shared" si="1376"/>
        <v/>
      </c>
      <c r="J4490" s="188"/>
      <c r="K4490" s="29"/>
      <c r="L4490" s="24"/>
      <c r="M4490" s="22"/>
      <c r="N4490" s="22"/>
      <c r="O4490" s="22"/>
      <c r="P4490" s="202" t="str">
        <f t="shared" si="1377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374"/>
        <v/>
      </c>
      <c r="Z4490" s="196" t="str">
        <f t="shared" si="1375"/>
        <v/>
      </c>
      <c r="AA4490" s="22"/>
      <c r="AB4490" s="197" t="str">
        <f t="shared" si="1380"/>
        <v/>
      </c>
      <c r="AC4490" s="198" t="str">
        <f t="shared" si="1381"/>
        <v/>
      </c>
      <c r="AD4490" s="162"/>
      <c r="AE4490" s="199" t="str">
        <f t="shared" si="1382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71"/>
        <v>0</v>
      </c>
      <c r="AJ4490" s="200">
        <f t="shared" si="1372"/>
        <v>0</v>
      </c>
      <c r="AK4490" s="201" t="str">
        <f t="shared" si="1383"/>
        <v/>
      </c>
      <c r="AL4490" s="24"/>
      <c r="AM4490" s="24"/>
      <c r="AN4490" s="24"/>
      <c r="AO4490" s="24"/>
      <c r="AP4490" s="165" t="str">
        <f t="shared" si="1384"/>
        <v/>
      </c>
      <c r="AQ4490" s="203" t="str">
        <f t="shared" si="1385"/>
        <v/>
      </c>
      <c r="AR4490" s="206">
        <f t="shared" si="1386"/>
        <v>0</v>
      </c>
      <c r="AS4490" s="22" t="str">
        <f t="shared" si="1387"/>
        <v/>
      </c>
      <c r="AT4490" s="24" t="str">
        <f t="shared" si="1388"/>
        <v/>
      </c>
      <c r="AU4490" s="22" t="s">
        <v>3240</v>
      </c>
    </row>
    <row r="4491" spans="1:47">
      <c r="A4491" s="246" t="str">
        <f t="shared" si="1378"/>
        <v/>
      </c>
      <c r="B4491" s="23"/>
      <c r="C4491" s="23"/>
      <c r="D4491" s="202" t="str">
        <f t="shared" si="1379"/>
        <v/>
      </c>
      <c r="E4491" s="33" t="str">
        <f t="shared" si="1373"/>
        <v/>
      </c>
      <c r="F4491" s="23"/>
      <c r="G4491" s="23"/>
      <c r="H4491" s="29"/>
      <c r="I4491" s="204" t="str">
        <f t="shared" si="1376"/>
        <v/>
      </c>
      <c r="J4491" s="188"/>
      <c r="K4491" s="29"/>
      <c r="L4491" s="24"/>
      <c r="M4491" s="22"/>
      <c r="N4491" s="22"/>
      <c r="O4491" s="22"/>
      <c r="P4491" s="202" t="str">
        <f t="shared" si="1377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374"/>
        <v/>
      </c>
      <c r="Z4491" s="196" t="str">
        <f t="shared" si="1375"/>
        <v/>
      </c>
      <c r="AA4491" s="22"/>
      <c r="AB4491" s="197" t="str">
        <f t="shared" si="1380"/>
        <v/>
      </c>
      <c r="AC4491" s="198" t="str">
        <f t="shared" si="1381"/>
        <v/>
      </c>
      <c r="AD4491" s="162"/>
      <c r="AE4491" s="199" t="str">
        <f t="shared" si="1382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ref="AI4491:AI4554" si="1389">IF(P4491="C66 SERVICE","",SUMIFS(AB:AB,F:F,F4491,G:G,G4491,E:E,E4491))</f>
        <v>0</v>
      </c>
      <c r="AJ4491" s="200">
        <f t="shared" ref="AJ4491:AJ4554" si="1390">IF(P4491="C66 SERVICE","",SUMIFS(AC:AC,F:F,F4491,G:G,G4491,E:E,E4491))</f>
        <v>0</v>
      </c>
      <c r="AK4491" s="201" t="str">
        <f t="shared" si="1383"/>
        <v/>
      </c>
      <c r="AL4491" s="24"/>
      <c r="AM4491" s="24"/>
      <c r="AN4491" s="24"/>
      <c r="AO4491" s="24"/>
      <c r="AP4491" s="165" t="str">
        <f t="shared" si="1384"/>
        <v/>
      </c>
      <c r="AQ4491" s="203" t="str">
        <f t="shared" si="1385"/>
        <v/>
      </c>
      <c r="AR4491" s="206">
        <f t="shared" si="1386"/>
        <v>0</v>
      </c>
      <c r="AS4491" s="22" t="str">
        <f t="shared" si="1387"/>
        <v/>
      </c>
      <c r="AT4491" s="24" t="str">
        <f t="shared" si="1388"/>
        <v/>
      </c>
      <c r="AU4491" s="22" t="s">
        <v>3240</v>
      </c>
    </row>
    <row r="4492" spans="1:47">
      <c r="A4492" s="246" t="str">
        <f t="shared" si="1378"/>
        <v/>
      </c>
      <c r="B4492" s="23"/>
      <c r="C4492" s="23"/>
      <c r="D4492" s="202" t="str">
        <f t="shared" si="1379"/>
        <v/>
      </c>
      <c r="E4492" s="33" t="str">
        <f t="shared" si="1373"/>
        <v/>
      </c>
      <c r="F4492" s="23"/>
      <c r="G4492" s="23"/>
      <c r="H4492" s="29"/>
      <c r="I4492" s="204" t="str">
        <f t="shared" si="1376"/>
        <v/>
      </c>
      <c r="J4492" s="188"/>
      <c r="K4492" s="29"/>
      <c r="L4492" s="24"/>
      <c r="M4492" s="22"/>
      <c r="N4492" s="22"/>
      <c r="O4492" s="22"/>
      <c r="P4492" s="202" t="str">
        <f t="shared" si="1377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374"/>
        <v/>
      </c>
      <c r="Z4492" s="196" t="str">
        <f t="shared" si="1375"/>
        <v/>
      </c>
      <c r="AA4492" s="22"/>
      <c r="AB4492" s="197" t="str">
        <f t="shared" si="1380"/>
        <v/>
      </c>
      <c r="AC4492" s="198" t="str">
        <f t="shared" si="1381"/>
        <v/>
      </c>
      <c r="AD4492" s="162"/>
      <c r="AE4492" s="199" t="str">
        <f t="shared" si="1382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9"/>
        <v>0</v>
      </c>
      <c r="AJ4492" s="200">
        <f t="shared" si="1390"/>
        <v>0</v>
      </c>
      <c r="AK4492" s="201" t="str">
        <f t="shared" si="1383"/>
        <v/>
      </c>
      <c r="AL4492" s="24"/>
      <c r="AM4492" s="24"/>
      <c r="AN4492" s="24"/>
      <c r="AO4492" s="24"/>
      <c r="AP4492" s="165" t="str">
        <f t="shared" si="1384"/>
        <v/>
      </c>
      <c r="AQ4492" s="203" t="str">
        <f t="shared" si="1385"/>
        <v/>
      </c>
      <c r="AR4492" s="206">
        <f t="shared" si="1386"/>
        <v>0</v>
      </c>
      <c r="AS4492" s="22" t="str">
        <f t="shared" si="1387"/>
        <v/>
      </c>
      <c r="AT4492" s="24" t="str">
        <f t="shared" si="1388"/>
        <v/>
      </c>
      <c r="AU4492" s="22" t="s">
        <v>3240</v>
      </c>
    </row>
    <row r="4493" spans="1:47">
      <c r="A4493" s="246" t="str">
        <f t="shared" si="1378"/>
        <v/>
      </c>
      <c r="B4493" s="23"/>
      <c r="C4493" s="23"/>
      <c r="D4493" s="202" t="str">
        <f t="shared" si="1379"/>
        <v/>
      </c>
      <c r="E4493" s="33" t="str">
        <f t="shared" si="1373"/>
        <v/>
      </c>
      <c r="F4493" s="23"/>
      <c r="G4493" s="23"/>
      <c r="H4493" s="29"/>
      <c r="I4493" s="204" t="str">
        <f t="shared" si="1376"/>
        <v/>
      </c>
      <c r="J4493" s="188"/>
      <c r="K4493" s="29"/>
      <c r="L4493" s="24"/>
      <c r="M4493" s="22"/>
      <c r="N4493" s="22"/>
      <c r="O4493" s="22"/>
      <c r="P4493" s="202" t="str">
        <f t="shared" si="1377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374"/>
        <v/>
      </c>
      <c r="Z4493" s="196" t="str">
        <f t="shared" si="1375"/>
        <v/>
      </c>
      <c r="AA4493" s="22"/>
      <c r="AB4493" s="197" t="str">
        <f t="shared" si="1380"/>
        <v/>
      </c>
      <c r="AC4493" s="198" t="str">
        <f t="shared" si="1381"/>
        <v/>
      </c>
      <c r="AD4493" s="162"/>
      <c r="AE4493" s="199" t="str">
        <f t="shared" si="1382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9"/>
        <v>0</v>
      </c>
      <c r="AJ4493" s="200">
        <f t="shared" si="1390"/>
        <v>0</v>
      </c>
      <c r="AK4493" s="201" t="str">
        <f t="shared" si="1383"/>
        <v/>
      </c>
      <c r="AL4493" s="24"/>
      <c r="AM4493" s="24"/>
      <c r="AN4493" s="24"/>
      <c r="AO4493" s="24"/>
      <c r="AP4493" s="165" t="str">
        <f t="shared" si="1384"/>
        <v/>
      </c>
      <c r="AQ4493" s="203" t="str">
        <f t="shared" si="1385"/>
        <v/>
      </c>
      <c r="AR4493" s="206">
        <f t="shared" si="1386"/>
        <v>0</v>
      </c>
      <c r="AS4493" s="22" t="str">
        <f t="shared" si="1387"/>
        <v/>
      </c>
      <c r="AT4493" s="24" t="str">
        <f t="shared" si="1388"/>
        <v/>
      </c>
      <c r="AU4493" s="22" t="s">
        <v>3240</v>
      </c>
    </row>
    <row r="4494" spans="1:47">
      <c r="A4494" s="246" t="str">
        <f t="shared" si="1378"/>
        <v/>
      </c>
      <c r="B4494" s="23"/>
      <c r="C4494" s="23"/>
      <c r="D4494" s="202" t="str">
        <f t="shared" si="1379"/>
        <v/>
      </c>
      <c r="E4494" s="33" t="str">
        <f t="shared" si="1373"/>
        <v/>
      </c>
      <c r="F4494" s="23"/>
      <c r="G4494" s="23"/>
      <c r="H4494" s="29"/>
      <c r="I4494" s="204" t="str">
        <f t="shared" si="1376"/>
        <v/>
      </c>
      <c r="J4494" s="188"/>
      <c r="K4494" s="29"/>
      <c r="L4494" s="24"/>
      <c r="M4494" s="22"/>
      <c r="N4494" s="22"/>
      <c r="O4494" s="22"/>
      <c r="P4494" s="202" t="str">
        <f t="shared" si="1377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374"/>
        <v/>
      </c>
      <c r="Z4494" s="196" t="str">
        <f t="shared" si="1375"/>
        <v/>
      </c>
      <c r="AA4494" s="22"/>
      <c r="AB4494" s="197" t="str">
        <f t="shared" si="1380"/>
        <v/>
      </c>
      <c r="AC4494" s="198" t="str">
        <f t="shared" si="1381"/>
        <v/>
      </c>
      <c r="AD4494" s="162"/>
      <c r="AE4494" s="199" t="str">
        <f t="shared" si="1382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9"/>
        <v>0</v>
      </c>
      <c r="AJ4494" s="200">
        <f t="shared" si="1390"/>
        <v>0</v>
      </c>
      <c r="AK4494" s="201" t="str">
        <f t="shared" si="1383"/>
        <v/>
      </c>
      <c r="AL4494" s="24"/>
      <c r="AM4494" s="24"/>
      <c r="AN4494" s="24"/>
      <c r="AO4494" s="24"/>
      <c r="AP4494" s="165" t="str">
        <f t="shared" si="1384"/>
        <v/>
      </c>
      <c r="AQ4494" s="203" t="str">
        <f t="shared" si="1385"/>
        <v/>
      </c>
      <c r="AR4494" s="206">
        <f t="shared" si="1386"/>
        <v>0</v>
      </c>
      <c r="AS4494" s="22" t="str">
        <f t="shared" si="1387"/>
        <v/>
      </c>
      <c r="AT4494" s="24" t="str">
        <f t="shared" si="1388"/>
        <v/>
      </c>
      <c r="AU4494" s="22" t="s">
        <v>3240</v>
      </c>
    </row>
    <row r="4495" spans="1:47">
      <c r="A4495" s="246" t="str">
        <f t="shared" si="1378"/>
        <v/>
      </c>
      <c r="B4495" s="23"/>
      <c r="C4495" s="23"/>
      <c r="D4495" s="202" t="str">
        <f t="shared" si="1379"/>
        <v/>
      </c>
      <c r="E4495" s="33" t="str">
        <f t="shared" si="1373"/>
        <v/>
      </c>
      <c r="F4495" s="23"/>
      <c r="G4495" s="23"/>
      <c r="H4495" s="29"/>
      <c r="I4495" s="204" t="str">
        <f t="shared" si="1376"/>
        <v/>
      </c>
      <c r="J4495" s="188"/>
      <c r="K4495" s="29"/>
      <c r="L4495" s="24"/>
      <c r="M4495" s="22"/>
      <c r="N4495" s="22"/>
      <c r="O4495" s="22"/>
      <c r="P4495" s="202" t="str">
        <f t="shared" si="1377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374"/>
        <v/>
      </c>
      <c r="Z4495" s="196" t="str">
        <f t="shared" si="1375"/>
        <v/>
      </c>
      <c r="AA4495" s="22"/>
      <c r="AB4495" s="197" t="str">
        <f t="shared" si="1380"/>
        <v/>
      </c>
      <c r="AC4495" s="198" t="str">
        <f t="shared" si="1381"/>
        <v/>
      </c>
      <c r="AD4495" s="162"/>
      <c r="AE4495" s="199" t="str">
        <f t="shared" si="1382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9"/>
        <v>0</v>
      </c>
      <c r="AJ4495" s="200">
        <f t="shared" si="1390"/>
        <v>0</v>
      </c>
      <c r="AK4495" s="201" t="str">
        <f t="shared" si="1383"/>
        <v/>
      </c>
      <c r="AL4495" s="24"/>
      <c r="AM4495" s="24"/>
      <c r="AN4495" s="24"/>
      <c r="AO4495" s="24"/>
      <c r="AP4495" s="165" t="str">
        <f t="shared" si="1384"/>
        <v/>
      </c>
      <c r="AQ4495" s="203" t="str">
        <f t="shared" si="1385"/>
        <v/>
      </c>
      <c r="AR4495" s="206">
        <f t="shared" si="1386"/>
        <v>0</v>
      </c>
      <c r="AS4495" s="22" t="str">
        <f t="shared" si="1387"/>
        <v/>
      </c>
      <c r="AT4495" s="24" t="str">
        <f t="shared" si="1388"/>
        <v/>
      </c>
      <c r="AU4495" s="22" t="s">
        <v>3240</v>
      </c>
    </row>
    <row r="4496" spans="1:47">
      <c r="A4496" s="246" t="str">
        <f t="shared" si="1378"/>
        <v/>
      </c>
      <c r="B4496" s="23"/>
      <c r="C4496" s="23"/>
      <c r="D4496" s="202" t="str">
        <f t="shared" si="1379"/>
        <v/>
      </c>
      <c r="E4496" s="33" t="str">
        <f t="shared" si="1373"/>
        <v/>
      </c>
      <c r="F4496" s="23"/>
      <c r="G4496" s="23"/>
      <c r="H4496" s="29"/>
      <c r="I4496" s="204" t="str">
        <f t="shared" si="1376"/>
        <v/>
      </c>
      <c r="J4496" s="188"/>
      <c r="K4496" s="29"/>
      <c r="L4496" s="24"/>
      <c r="M4496" s="22"/>
      <c r="N4496" s="22"/>
      <c r="O4496" s="22"/>
      <c r="P4496" s="202" t="str">
        <f t="shared" si="1377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374"/>
        <v/>
      </c>
      <c r="Z4496" s="196" t="str">
        <f t="shared" si="1375"/>
        <v/>
      </c>
      <c r="AA4496" s="22"/>
      <c r="AB4496" s="197" t="str">
        <f t="shared" si="1380"/>
        <v/>
      </c>
      <c r="AC4496" s="198" t="str">
        <f t="shared" si="1381"/>
        <v/>
      </c>
      <c r="AD4496" s="162"/>
      <c r="AE4496" s="199" t="str">
        <f t="shared" si="1382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9"/>
        <v>0</v>
      </c>
      <c r="AJ4496" s="200">
        <f t="shared" si="1390"/>
        <v>0</v>
      </c>
      <c r="AK4496" s="201" t="str">
        <f t="shared" si="1383"/>
        <v/>
      </c>
      <c r="AL4496" s="24"/>
      <c r="AM4496" s="24"/>
      <c r="AN4496" s="24"/>
      <c r="AO4496" s="24"/>
      <c r="AP4496" s="165" t="str">
        <f t="shared" si="1384"/>
        <v/>
      </c>
      <c r="AQ4496" s="203" t="str">
        <f t="shared" si="1385"/>
        <v/>
      </c>
      <c r="AR4496" s="206">
        <f t="shared" si="1386"/>
        <v>0</v>
      </c>
      <c r="AS4496" s="22" t="str">
        <f t="shared" si="1387"/>
        <v/>
      </c>
      <c r="AT4496" s="24" t="str">
        <f t="shared" si="1388"/>
        <v/>
      </c>
      <c r="AU4496" s="22" t="s">
        <v>3240</v>
      </c>
    </row>
    <row r="4497" spans="1:47">
      <c r="A4497" s="246" t="str">
        <f t="shared" si="1378"/>
        <v/>
      </c>
      <c r="B4497" s="23"/>
      <c r="C4497" s="23"/>
      <c r="D4497" s="202" t="str">
        <f t="shared" si="1379"/>
        <v/>
      </c>
      <c r="E4497" s="33" t="str">
        <f t="shared" si="1373"/>
        <v/>
      </c>
      <c r="F4497" s="23"/>
      <c r="G4497" s="23"/>
      <c r="H4497" s="29"/>
      <c r="I4497" s="204" t="str">
        <f t="shared" si="1376"/>
        <v/>
      </c>
      <c r="J4497" s="188"/>
      <c r="K4497" s="29"/>
      <c r="L4497" s="24"/>
      <c r="M4497" s="22"/>
      <c r="N4497" s="22"/>
      <c r="O4497" s="22"/>
      <c r="P4497" s="202" t="str">
        <f t="shared" si="1377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374"/>
        <v/>
      </c>
      <c r="Z4497" s="196" t="str">
        <f t="shared" si="1375"/>
        <v/>
      </c>
      <c r="AA4497" s="22"/>
      <c r="AB4497" s="197" t="str">
        <f t="shared" si="1380"/>
        <v/>
      </c>
      <c r="AC4497" s="198" t="str">
        <f t="shared" si="1381"/>
        <v/>
      </c>
      <c r="AD4497" s="162"/>
      <c r="AE4497" s="199" t="str">
        <f t="shared" si="1382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9"/>
        <v>0</v>
      </c>
      <c r="AJ4497" s="200">
        <f t="shared" si="1390"/>
        <v>0</v>
      </c>
      <c r="AK4497" s="201" t="str">
        <f t="shared" si="1383"/>
        <v/>
      </c>
      <c r="AL4497" s="24"/>
      <c r="AM4497" s="24"/>
      <c r="AN4497" s="24"/>
      <c r="AO4497" s="24"/>
      <c r="AP4497" s="165" t="str">
        <f t="shared" si="1384"/>
        <v/>
      </c>
      <c r="AQ4497" s="203" t="str">
        <f t="shared" si="1385"/>
        <v/>
      </c>
      <c r="AR4497" s="206">
        <f t="shared" si="1386"/>
        <v>0</v>
      </c>
      <c r="AS4497" s="22" t="str">
        <f t="shared" si="1387"/>
        <v/>
      </c>
      <c r="AT4497" s="24" t="str">
        <f t="shared" si="1388"/>
        <v/>
      </c>
      <c r="AU4497" s="22" t="s">
        <v>3240</v>
      </c>
    </row>
    <row r="4498" spans="1:47">
      <c r="A4498" s="246" t="str">
        <f t="shared" si="1378"/>
        <v/>
      </c>
      <c r="B4498" s="23"/>
      <c r="C4498" s="23"/>
      <c r="D4498" s="202" t="str">
        <f t="shared" si="1379"/>
        <v/>
      </c>
      <c r="E4498" s="33" t="str">
        <f t="shared" si="1373"/>
        <v/>
      </c>
      <c r="F4498" s="23"/>
      <c r="G4498" s="23"/>
      <c r="H4498" s="29"/>
      <c r="I4498" s="204" t="str">
        <f t="shared" si="1376"/>
        <v/>
      </c>
      <c r="J4498" s="188"/>
      <c r="K4498" s="29"/>
      <c r="L4498" s="24"/>
      <c r="M4498" s="22"/>
      <c r="N4498" s="22"/>
      <c r="O4498" s="22"/>
      <c r="P4498" s="202" t="str">
        <f t="shared" si="1377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374"/>
        <v/>
      </c>
      <c r="Z4498" s="196" t="str">
        <f t="shared" si="1375"/>
        <v/>
      </c>
      <c r="AA4498" s="22"/>
      <c r="AB4498" s="197" t="str">
        <f t="shared" si="1380"/>
        <v/>
      </c>
      <c r="AC4498" s="198" t="str">
        <f t="shared" si="1381"/>
        <v/>
      </c>
      <c r="AD4498" s="162"/>
      <c r="AE4498" s="199" t="str">
        <f t="shared" si="1382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9"/>
        <v>0</v>
      </c>
      <c r="AJ4498" s="200">
        <f t="shared" si="1390"/>
        <v>0</v>
      </c>
      <c r="AK4498" s="201" t="str">
        <f t="shared" si="1383"/>
        <v/>
      </c>
      <c r="AL4498" s="24"/>
      <c r="AM4498" s="24"/>
      <c r="AN4498" s="24"/>
      <c r="AO4498" s="24"/>
      <c r="AP4498" s="165" t="str">
        <f t="shared" si="1384"/>
        <v/>
      </c>
      <c r="AQ4498" s="203" t="str">
        <f t="shared" si="1385"/>
        <v/>
      </c>
      <c r="AR4498" s="206">
        <f t="shared" si="1386"/>
        <v>0</v>
      </c>
      <c r="AS4498" s="22" t="str">
        <f t="shared" si="1387"/>
        <v/>
      </c>
      <c r="AT4498" s="24" t="str">
        <f t="shared" si="1388"/>
        <v/>
      </c>
      <c r="AU4498" s="22" t="s">
        <v>3240</v>
      </c>
    </row>
    <row r="4499" spans="1:47">
      <c r="A4499" s="246" t="str">
        <f t="shared" si="1378"/>
        <v/>
      </c>
      <c r="B4499" s="23"/>
      <c r="C4499" s="23"/>
      <c r="D4499" s="202" t="str">
        <f t="shared" si="1379"/>
        <v/>
      </c>
      <c r="E4499" s="33" t="str">
        <f t="shared" si="1373"/>
        <v/>
      </c>
      <c r="F4499" s="23"/>
      <c r="G4499" s="23"/>
      <c r="H4499" s="29"/>
      <c r="I4499" s="204" t="str">
        <f t="shared" si="1376"/>
        <v/>
      </c>
      <c r="J4499" s="188"/>
      <c r="K4499" s="29"/>
      <c r="L4499" s="24"/>
      <c r="M4499" s="22"/>
      <c r="N4499" s="22"/>
      <c r="O4499" s="22"/>
      <c r="P4499" s="202" t="str">
        <f t="shared" si="1377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374"/>
        <v/>
      </c>
      <c r="Z4499" s="196" t="str">
        <f t="shared" si="1375"/>
        <v/>
      </c>
      <c r="AA4499" s="22"/>
      <c r="AB4499" s="197" t="str">
        <f t="shared" si="1380"/>
        <v/>
      </c>
      <c r="AC4499" s="198" t="str">
        <f t="shared" si="1381"/>
        <v/>
      </c>
      <c r="AD4499" s="162"/>
      <c r="AE4499" s="199" t="str">
        <f t="shared" si="1382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9"/>
        <v>0</v>
      </c>
      <c r="AJ4499" s="200">
        <f t="shared" si="1390"/>
        <v>0</v>
      </c>
      <c r="AK4499" s="201" t="str">
        <f t="shared" si="1383"/>
        <v/>
      </c>
      <c r="AL4499" s="24"/>
      <c r="AM4499" s="24"/>
      <c r="AN4499" s="24"/>
      <c r="AO4499" s="24"/>
      <c r="AP4499" s="165" t="str">
        <f t="shared" si="1384"/>
        <v/>
      </c>
      <c r="AQ4499" s="203" t="str">
        <f t="shared" si="1385"/>
        <v/>
      </c>
      <c r="AR4499" s="206">
        <f t="shared" si="1386"/>
        <v>0</v>
      </c>
      <c r="AS4499" s="22" t="str">
        <f t="shared" si="1387"/>
        <v/>
      </c>
      <c r="AT4499" s="24" t="str">
        <f t="shared" si="1388"/>
        <v/>
      </c>
      <c r="AU4499" s="22" t="s">
        <v>3240</v>
      </c>
    </row>
    <row r="4500" spans="1:47">
      <c r="A4500" s="246" t="str">
        <f t="shared" si="1378"/>
        <v/>
      </c>
      <c r="B4500" s="23"/>
      <c r="C4500" s="23"/>
      <c r="D4500" s="202" t="str">
        <f t="shared" si="1379"/>
        <v/>
      </c>
      <c r="E4500" s="33" t="str">
        <f t="shared" si="1373"/>
        <v/>
      </c>
      <c r="F4500" s="23"/>
      <c r="G4500" s="23"/>
      <c r="H4500" s="29"/>
      <c r="I4500" s="204" t="str">
        <f t="shared" si="1376"/>
        <v/>
      </c>
      <c r="J4500" s="188"/>
      <c r="K4500" s="29"/>
      <c r="L4500" s="24"/>
      <c r="M4500" s="22"/>
      <c r="N4500" s="22"/>
      <c r="O4500" s="22"/>
      <c r="P4500" s="202" t="str">
        <f t="shared" si="1377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374"/>
        <v/>
      </c>
      <c r="Z4500" s="196" t="str">
        <f t="shared" si="1375"/>
        <v/>
      </c>
      <c r="AA4500" s="22"/>
      <c r="AB4500" s="197" t="str">
        <f t="shared" si="1380"/>
        <v/>
      </c>
      <c r="AC4500" s="198" t="str">
        <f t="shared" si="1381"/>
        <v/>
      </c>
      <c r="AD4500" s="162"/>
      <c r="AE4500" s="199" t="str">
        <f t="shared" si="1382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9"/>
        <v>0</v>
      </c>
      <c r="AJ4500" s="200">
        <f t="shared" si="1390"/>
        <v>0</v>
      </c>
      <c r="AK4500" s="201" t="str">
        <f t="shared" si="1383"/>
        <v/>
      </c>
      <c r="AL4500" s="24"/>
      <c r="AM4500" s="24"/>
      <c r="AN4500" s="24"/>
      <c r="AO4500" s="24"/>
      <c r="AP4500" s="165" t="str">
        <f t="shared" si="1384"/>
        <v/>
      </c>
      <c r="AQ4500" s="203" t="str">
        <f t="shared" si="1385"/>
        <v/>
      </c>
      <c r="AR4500" s="206">
        <f t="shared" si="1386"/>
        <v>0</v>
      </c>
      <c r="AS4500" s="22" t="str">
        <f t="shared" si="1387"/>
        <v/>
      </c>
      <c r="AT4500" s="24" t="str">
        <f t="shared" si="1388"/>
        <v/>
      </c>
      <c r="AU4500" s="22" t="s">
        <v>3240</v>
      </c>
    </row>
    <row r="4501" spans="1:47">
      <c r="A4501" s="246" t="str">
        <f t="shared" si="1378"/>
        <v/>
      </c>
      <c r="B4501" s="23"/>
      <c r="C4501" s="23"/>
      <c r="D4501" s="202" t="str">
        <f t="shared" si="1379"/>
        <v/>
      </c>
      <c r="E4501" s="33" t="str">
        <f t="shared" si="1373"/>
        <v/>
      </c>
      <c r="F4501" s="23"/>
      <c r="G4501" s="23"/>
      <c r="H4501" s="29"/>
      <c r="I4501" s="204" t="str">
        <f t="shared" si="1376"/>
        <v/>
      </c>
      <c r="J4501" s="188"/>
      <c r="K4501" s="29"/>
      <c r="L4501" s="24"/>
      <c r="M4501" s="22"/>
      <c r="N4501" s="22"/>
      <c r="O4501" s="22"/>
      <c r="P4501" s="202" t="str">
        <f t="shared" si="1377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374"/>
        <v/>
      </c>
      <c r="Z4501" s="196" t="str">
        <f t="shared" si="1375"/>
        <v/>
      </c>
      <c r="AA4501" s="22"/>
      <c r="AB4501" s="197" t="str">
        <f t="shared" si="1380"/>
        <v/>
      </c>
      <c r="AC4501" s="198" t="str">
        <f t="shared" si="1381"/>
        <v/>
      </c>
      <c r="AD4501" s="162"/>
      <c r="AE4501" s="199" t="str">
        <f t="shared" si="1382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9"/>
        <v>0</v>
      </c>
      <c r="AJ4501" s="200">
        <f t="shared" si="1390"/>
        <v>0</v>
      </c>
      <c r="AK4501" s="201" t="str">
        <f t="shared" si="1383"/>
        <v/>
      </c>
      <c r="AL4501" s="24"/>
      <c r="AM4501" s="24"/>
      <c r="AN4501" s="24"/>
      <c r="AO4501" s="24"/>
      <c r="AP4501" s="165" t="str">
        <f t="shared" si="1384"/>
        <v/>
      </c>
      <c r="AQ4501" s="203" t="str">
        <f t="shared" si="1385"/>
        <v/>
      </c>
      <c r="AR4501" s="206">
        <f t="shared" si="1386"/>
        <v>0</v>
      </c>
      <c r="AS4501" s="22" t="str">
        <f t="shared" si="1387"/>
        <v/>
      </c>
      <c r="AT4501" s="24" t="str">
        <f t="shared" si="1388"/>
        <v/>
      </c>
      <c r="AU4501" s="22" t="s">
        <v>3240</v>
      </c>
    </row>
    <row r="4502" spans="1:47">
      <c r="A4502" s="246" t="str">
        <f t="shared" si="1378"/>
        <v/>
      </c>
      <c r="B4502" s="23"/>
      <c r="C4502" s="23"/>
      <c r="D4502" s="202" t="str">
        <f t="shared" si="1379"/>
        <v/>
      </c>
      <c r="E4502" s="33" t="str">
        <f t="shared" ref="E4502:E4565" si="1391">IF(G4502="Cancel","Cancel",IF(G4502="TBA","TBA",IFERROR(IF(I4502="Q4","FY "&amp;RIGHT(F4502,2)-1&amp;"/"&amp;RIGHT(F4502,2),"FY "&amp;RIGHT(F4502,2)&amp;"/"&amp;RIGHT(F4502,2)+1),"")))</f>
        <v/>
      </c>
      <c r="F4502" s="23"/>
      <c r="G4502" s="23"/>
      <c r="H4502" s="29"/>
      <c r="I4502" s="204" t="str">
        <f t="shared" si="1376"/>
        <v/>
      </c>
      <c r="J4502" s="188"/>
      <c r="K4502" s="29"/>
      <c r="L4502" s="24"/>
      <c r="M4502" s="22"/>
      <c r="N4502" s="22"/>
      <c r="O4502" s="22"/>
      <c r="P4502" s="202" t="str">
        <f t="shared" si="1377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374"/>
        <v/>
      </c>
      <c r="Z4502" s="196" t="str">
        <f t="shared" si="1375"/>
        <v/>
      </c>
      <c r="AA4502" s="22"/>
      <c r="AB4502" s="197" t="str">
        <f t="shared" si="1380"/>
        <v/>
      </c>
      <c r="AC4502" s="198" t="str">
        <f t="shared" si="1381"/>
        <v/>
      </c>
      <c r="AD4502" s="162"/>
      <c r="AE4502" s="199" t="str">
        <f t="shared" si="1382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9"/>
        <v>0</v>
      </c>
      <c r="AJ4502" s="200">
        <f t="shared" si="1390"/>
        <v>0</v>
      </c>
      <c r="AK4502" s="201" t="str">
        <f t="shared" si="1383"/>
        <v/>
      </c>
      <c r="AL4502" s="24"/>
      <c r="AM4502" s="24"/>
      <c r="AN4502" s="24"/>
      <c r="AO4502" s="24"/>
      <c r="AP4502" s="165" t="str">
        <f t="shared" si="1384"/>
        <v/>
      </c>
      <c r="AQ4502" s="203" t="str">
        <f t="shared" si="1385"/>
        <v/>
      </c>
      <c r="AR4502" s="206">
        <f t="shared" si="1386"/>
        <v>0</v>
      </c>
      <c r="AS4502" s="22" t="str">
        <f t="shared" si="1387"/>
        <v/>
      </c>
      <c r="AT4502" s="24" t="str">
        <f t="shared" si="1388"/>
        <v/>
      </c>
      <c r="AU4502" s="22" t="s">
        <v>3240</v>
      </c>
    </row>
    <row r="4503" spans="1:47">
      <c r="A4503" s="246" t="str">
        <f t="shared" si="1378"/>
        <v/>
      </c>
      <c r="B4503" s="23"/>
      <c r="C4503" s="23"/>
      <c r="D4503" s="202" t="str">
        <f t="shared" si="1379"/>
        <v/>
      </c>
      <c r="E4503" s="33" t="str">
        <f t="shared" si="1391"/>
        <v/>
      </c>
      <c r="F4503" s="23"/>
      <c r="G4503" s="23"/>
      <c r="H4503" s="29"/>
      <c r="I4503" s="204" t="str">
        <f t="shared" si="1376"/>
        <v/>
      </c>
      <c r="J4503" s="188"/>
      <c r="K4503" s="29"/>
      <c r="L4503" s="24"/>
      <c r="M4503" s="22"/>
      <c r="N4503" s="22"/>
      <c r="O4503" s="22"/>
      <c r="P4503" s="202" t="str">
        <f t="shared" si="1377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374"/>
        <v/>
      </c>
      <c r="Z4503" s="196" t="str">
        <f t="shared" si="1375"/>
        <v/>
      </c>
      <c r="AA4503" s="22"/>
      <c r="AB4503" s="197" t="str">
        <f t="shared" si="1380"/>
        <v/>
      </c>
      <c r="AC4503" s="198" t="str">
        <f t="shared" si="1381"/>
        <v/>
      </c>
      <c r="AD4503" s="162"/>
      <c r="AE4503" s="199" t="str">
        <f t="shared" si="1382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9"/>
        <v>0</v>
      </c>
      <c r="AJ4503" s="200">
        <f t="shared" si="1390"/>
        <v>0</v>
      </c>
      <c r="AK4503" s="201" t="str">
        <f t="shared" si="1383"/>
        <v/>
      </c>
      <c r="AL4503" s="24"/>
      <c r="AM4503" s="24"/>
      <c r="AN4503" s="24"/>
      <c r="AO4503" s="24"/>
      <c r="AP4503" s="165" t="str">
        <f t="shared" si="1384"/>
        <v/>
      </c>
      <c r="AQ4503" s="203" t="str">
        <f t="shared" si="1385"/>
        <v/>
      </c>
      <c r="AR4503" s="206">
        <f t="shared" si="1386"/>
        <v>0</v>
      </c>
      <c r="AS4503" s="22" t="str">
        <f t="shared" si="1387"/>
        <v/>
      </c>
      <c r="AT4503" s="24" t="str">
        <f t="shared" si="1388"/>
        <v/>
      </c>
      <c r="AU4503" s="22" t="s">
        <v>3240</v>
      </c>
    </row>
    <row r="4504" spans="1:47">
      <c r="A4504" s="246" t="str">
        <f t="shared" si="1378"/>
        <v/>
      </c>
      <c r="B4504" s="23"/>
      <c r="C4504" s="23"/>
      <c r="D4504" s="202" t="str">
        <f t="shared" si="1379"/>
        <v/>
      </c>
      <c r="E4504" s="33" t="str">
        <f t="shared" si="1391"/>
        <v/>
      </c>
      <c r="F4504" s="23"/>
      <c r="G4504" s="23"/>
      <c r="H4504" s="29"/>
      <c r="I4504" s="204" t="str">
        <f t="shared" si="1376"/>
        <v/>
      </c>
      <c r="J4504" s="188"/>
      <c r="K4504" s="29"/>
      <c r="L4504" s="24"/>
      <c r="M4504" s="22"/>
      <c r="N4504" s="22"/>
      <c r="O4504" s="22"/>
      <c r="P4504" s="202" t="str">
        <f t="shared" si="1377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374"/>
        <v/>
      </c>
      <c r="Z4504" s="196" t="str">
        <f t="shared" si="1375"/>
        <v/>
      </c>
      <c r="AA4504" s="22"/>
      <c r="AB4504" s="197" t="str">
        <f t="shared" si="1380"/>
        <v/>
      </c>
      <c r="AC4504" s="198" t="str">
        <f t="shared" si="1381"/>
        <v/>
      </c>
      <c r="AD4504" s="162"/>
      <c r="AE4504" s="199" t="str">
        <f t="shared" si="1382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9"/>
        <v>0</v>
      </c>
      <c r="AJ4504" s="200">
        <f t="shared" si="1390"/>
        <v>0</v>
      </c>
      <c r="AK4504" s="201" t="str">
        <f t="shared" si="1383"/>
        <v/>
      </c>
      <c r="AL4504" s="24"/>
      <c r="AM4504" s="24"/>
      <c r="AN4504" s="24"/>
      <c r="AO4504" s="24"/>
      <c r="AP4504" s="165" t="str">
        <f t="shared" si="1384"/>
        <v/>
      </c>
      <c r="AQ4504" s="203" t="str">
        <f t="shared" si="1385"/>
        <v/>
      </c>
      <c r="AR4504" s="206">
        <f t="shared" si="1386"/>
        <v>0</v>
      </c>
      <c r="AS4504" s="22" t="str">
        <f t="shared" si="1387"/>
        <v/>
      </c>
      <c r="AT4504" s="24" t="str">
        <f t="shared" si="1388"/>
        <v/>
      </c>
      <c r="AU4504" s="22" t="s">
        <v>3240</v>
      </c>
    </row>
    <row r="4505" spans="1:47">
      <c r="A4505" s="246" t="str">
        <f t="shared" si="1378"/>
        <v/>
      </c>
      <c r="B4505" s="23"/>
      <c r="C4505" s="23"/>
      <c r="D4505" s="202" t="str">
        <f t="shared" si="1379"/>
        <v/>
      </c>
      <c r="E4505" s="33" t="str">
        <f t="shared" si="1391"/>
        <v/>
      </c>
      <c r="F4505" s="23"/>
      <c r="G4505" s="23"/>
      <c r="H4505" s="29"/>
      <c r="I4505" s="204" t="str">
        <f t="shared" si="1376"/>
        <v/>
      </c>
      <c r="J4505" s="188"/>
      <c r="K4505" s="29"/>
      <c r="L4505" s="24"/>
      <c r="M4505" s="22"/>
      <c r="N4505" s="22"/>
      <c r="O4505" s="22"/>
      <c r="P4505" s="202" t="str">
        <f t="shared" si="1377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ref="Y4505:Y4568" si="1392">IF(W4505="","",IF(W4505="RMB","1.13", "1"))</f>
        <v/>
      </c>
      <c r="Z4505" s="196" t="str">
        <f t="shared" ref="Z4505:Z4568" si="1393">IF(X4505="","",X4505*MAX(O4505,N4505))</f>
        <v/>
      </c>
      <c r="AA4505" s="22"/>
      <c r="AB4505" s="197" t="str">
        <f t="shared" si="1380"/>
        <v/>
      </c>
      <c r="AC4505" s="198" t="str">
        <f t="shared" si="1381"/>
        <v/>
      </c>
      <c r="AD4505" s="162"/>
      <c r="AE4505" s="199" t="str">
        <f t="shared" si="1382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9"/>
        <v>0</v>
      </c>
      <c r="AJ4505" s="200">
        <f t="shared" si="1390"/>
        <v>0</v>
      </c>
      <c r="AK4505" s="201" t="str">
        <f t="shared" si="1383"/>
        <v/>
      </c>
      <c r="AL4505" s="24"/>
      <c r="AM4505" s="24"/>
      <c r="AN4505" s="24"/>
      <c r="AO4505" s="24"/>
      <c r="AP4505" s="165" t="str">
        <f t="shared" si="1384"/>
        <v/>
      </c>
      <c r="AQ4505" s="203" t="str">
        <f t="shared" si="1385"/>
        <v/>
      </c>
      <c r="AR4505" s="206">
        <f t="shared" si="1386"/>
        <v>0</v>
      </c>
      <c r="AS4505" s="22" t="str">
        <f t="shared" si="1387"/>
        <v/>
      </c>
      <c r="AT4505" s="24" t="str">
        <f t="shared" si="1388"/>
        <v/>
      </c>
      <c r="AU4505" s="22" t="s">
        <v>3240</v>
      </c>
    </row>
    <row r="4506" spans="1:47">
      <c r="A4506" s="246" t="str">
        <f t="shared" si="1378"/>
        <v/>
      </c>
      <c r="B4506" s="23"/>
      <c r="C4506" s="23"/>
      <c r="D4506" s="202" t="str">
        <f t="shared" si="1379"/>
        <v/>
      </c>
      <c r="E4506" s="33" t="str">
        <f t="shared" si="1391"/>
        <v/>
      </c>
      <c r="F4506" s="23"/>
      <c r="G4506" s="23"/>
      <c r="H4506" s="29"/>
      <c r="I4506" s="204" t="str">
        <f t="shared" si="1376"/>
        <v/>
      </c>
      <c r="J4506" s="188"/>
      <c r="K4506" s="29"/>
      <c r="L4506" s="24"/>
      <c r="M4506" s="22"/>
      <c r="N4506" s="22"/>
      <c r="O4506" s="22"/>
      <c r="P4506" s="202" t="str">
        <f t="shared" si="1377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392"/>
        <v/>
      </c>
      <c r="Z4506" s="196" t="str">
        <f t="shared" si="1393"/>
        <v/>
      </c>
      <c r="AA4506" s="22"/>
      <c r="AB4506" s="197" t="str">
        <f t="shared" si="1380"/>
        <v/>
      </c>
      <c r="AC4506" s="198" t="str">
        <f t="shared" si="1381"/>
        <v/>
      </c>
      <c r="AD4506" s="162"/>
      <c r="AE4506" s="199" t="str">
        <f t="shared" si="1382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9"/>
        <v>0</v>
      </c>
      <c r="AJ4506" s="200">
        <f t="shared" si="1390"/>
        <v>0</v>
      </c>
      <c r="AK4506" s="201" t="str">
        <f t="shared" si="1383"/>
        <v/>
      </c>
      <c r="AL4506" s="24"/>
      <c r="AM4506" s="24"/>
      <c r="AN4506" s="24"/>
      <c r="AO4506" s="24"/>
      <c r="AP4506" s="165" t="str">
        <f t="shared" si="1384"/>
        <v/>
      </c>
      <c r="AQ4506" s="203" t="str">
        <f t="shared" si="1385"/>
        <v/>
      </c>
      <c r="AR4506" s="206">
        <f t="shared" si="1386"/>
        <v>0</v>
      </c>
      <c r="AS4506" s="22" t="str">
        <f t="shared" si="1387"/>
        <v/>
      </c>
      <c r="AT4506" s="24" t="str">
        <f t="shared" si="1388"/>
        <v/>
      </c>
      <c r="AU4506" s="22" t="s">
        <v>3240</v>
      </c>
    </row>
    <row r="4507" spans="1:47">
      <c r="A4507" s="246" t="str">
        <f t="shared" si="1378"/>
        <v/>
      </c>
      <c r="B4507" s="23"/>
      <c r="C4507" s="23"/>
      <c r="D4507" s="202" t="str">
        <f t="shared" si="1379"/>
        <v/>
      </c>
      <c r="E4507" s="33" t="str">
        <f t="shared" si="1391"/>
        <v/>
      </c>
      <c r="F4507" s="23"/>
      <c r="G4507" s="23"/>
      <c r="H4507" s="29"/>
      <c r="I4507" s="204" t="str">
        <f t="shared" si="1376"/>
        <v/>
      </c>
      <c r="J4507" s="188"/>
      <c r="K4507" s="29"/>
      <c r="L4507" s="24"/>
      <c r="M4507" s="22"/>
      <c r="N4507" s="22"/>
      <c r="O4507" s="22"/>
      <c r="P4507" s="202" t="str">
        <f t="shared" si="1377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si="1392"/>
        <v/>
      </c>
      <c r="Z4507" s="196" t="str">
        <f t="shared" si="1393"/>
        <v/>
      </c>
      <c r="AA4507" s="22"/>
      <c r="AB4507" s="197" t="str">
        <f t="shared" si="1380"/>
        <v/>
      </c>
      <c r="AC4507" s="198" t="str">
        <f t="shared" si="1381"/>
        <v/>
      </c>
      <c r="AD4507" s="162"/>
      <c r="AE4507" s="199" t="str">
        <f t="shared" si="1382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9"/>
        <v>0</v>
      </c>
      <c r="AJ4507" s="200">
        <f t="shared" si="1390"/>
        <v>0</v>
      </c>
      <c r="AK4507" s="201" t="str">
        <f t="shared" si="1383"/>
        <v/>
      </c>
      <c r="AL4507" s="24"/>
      <c r="AM4507" s="24"/>
      <c r="AN4507" s="24"/>
      <c r="AO4507" s="24"/>
      <c r="AP4507" s="165" t="str">
        <f t="shared" si="1384"/>
        <v/>
      </c>
      <c r="AQ4507" s="203" t="str">
        <f t="shared" si="1385"/>
        <v/>
      </c>
      <c r="AR4507" s="206">
        <f t="shared" si="1386"/>
        <v>0</v>
      </c>
      <c r="AS4507" s="22" t="str">
        <f t="shared" si="1387"/>
        <v/>
      </c>
      <c r="AT4507" s="24" t="str">
        <f t="shared" si="1388"/>
        <v/>
      </c>
      <c r="AU4507" s="22" t="s">
        <v>3240</v>
      </c>
    </row>
    <row r="4508" spans="1:47">
      <c r="A4508" s="246" t="str">
        <f t="shared" si="1378"/>
        <v/>
      </c>
      <c r="B4508" s="23"/>
      <c r="C4508" s="23"/>
      <c r="D4508" s="202" t="str">
        <f t="shared" si="1379"/>
        <v/>
      </c>
      <c r="E4508" s="33" t="str">
        <f t="shared" si="1391"/>
        <v/>
      </c>
      <c r="F4508" s="23"/>
      <c r="G4508" s="23"/>
      <c r="H4508" s="29"/>
      <c r="I4508" s="204" t="str">
        <f t="shared" si="1376"/>
        <v/>
      </c>
      <c r="J4508" s="188"/>
      <c r="K4508" s="29"/>
      <c r="L4508" s="24"/>
      <c r="M4508" s="22"/>
      <c r="N4508" s="22"/>
      <c r="O4508" s="22"/>
      <c r="P4508" s="202" t="str">
        <f t="shared" si="1377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392"/>
        <v/>
      </c>
      <c r="Z4508" s="196" t="str">
        <f t="shared" si="1393"/>
        <v/>
      </c>
      <c r="AA4508" s="22"/>
      <c r="AB4508" s="197" t="str">
        <f t="shared" si="1380"/>
        <v/>
      </c>
      <c r="AC4508" s="198" t="str">
        <f t="shared" si="1381"/>
        <v/>
      </c>
      <c r="AD4508" s="162"/>
      <c r="AE4508" s="199" t="str">
        <f t="shared" si="1382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9"/>
        <v>0</v>
      </c>
      <c r="AJ4508" s="200">
        <f t="shared" si="1390"/>
        <v>0</v>
      </c>
      <c r="AK4508" s="201" t="str">
        <f t="shared" si="1383"/>
        <v/>
      </c>
      <c r="AL4508" s="24"/>
      <c r="AM4508" s="24"/>
      <c r="AN4508" s="24"/>
      <c r="AO4508" s="24"/>
      <c r="AP4508" s="165" t="str">
        <f t="shared" si="1384"/>
        <v/>
      </c>
      <c r="AQ4508" s="203" t="str">
        <f t="shared" si="1385"/>
        <v/>
      </c>
      <c r="AR4508" s="206">
        <f t="shared" si="1386"/>
        <v>0</v>
      </c>
      <c r="AS4508" s="22" t="str">
        <f t="shared" si="1387"/>
        <v/>
      </c>
      <c r="AT4508" s="24" t="str">
        <f t="shared" si="1388"/>
        <v/>
      </c>
      <c r="AU4508" s="22" t="s">
        <v>3240</v>
      </c>
    </row>
    <row r="4509" spans="1:47">
      <c r="A4509" s="246" t="str">
        <f t="shared" si="1378"/>
        <v/>
      </c>
      <c r="B4509" s="23"/>
      <c r="C4509" s="23"/>
      <c r="D4509" s="202" t="str">
        <f t="shared" si="1379"/>
        <v/>
      </c>
      <c r="E4509" s="33" t="str">
        <f t="shared" si="1391"/>
        <v/>
      </c>
      <c r="F4509" s="23"/>
      <c r="G4509" s="23"/>
      <c r="H4509" s="29"/>
      <c r="I4509" s="204" t="str">
        <f t="shared" si="1376"/>
        <v/>
      </c>
      <c r="J4509" s="188"/>
      <c r="K4509" s="29"/>
      <c r="L4509" s="24"/>
      <c r="M4509" s="22"/>
      <c r="N4509" s="22"/>
      <c r="O4509" s="22"/>
      <c r="P4509" s="202" t="str">
        <f t="shared" si="1377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392"/>
        <v/>
      </c>
      <c r="Z4509" s="196" t="str">
        <f t="shared" si="1393"/>
        <v/>
      </c>
      <c r="AA4509" s="22"/>
      <c r="AB4509" s="197" t="str">
        <f t="shared" si="1380"/>
        <v/>
      </c>
      <c r="AC4509" s="198" t="str">
        <f t="shared" si="1381"/>
        <v/>
      </c>
      <c r="AD4509" s="162"/>
      <c r="AE4509" s="199" t="str">
        <f t="shared" si="1382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9"/>
        <v>0</v>
      </c>
      <c r="AJ4509" s="200">
        <f t="shared" si="1390"/>
        <v>0</v>
      </c>
      <c r="AK4509" s="201" t="str">
        <f t="shared" si="1383"/>
        <v/>
      </c>
      <c r="AL4509" s="24"/>
      <c r="AM4509" s="24"/>
      <c r="AN4509" s="24"/>
      <c r="AO4509" s="24"/>
      <c r="AP4509" s="165" t="str">
        <f t="shared" si="1384"/>
        <v/>
      </c>
      <c r="AQ4509" s="203" t="str">
        <f t="shared" si="1385"/>
        <v/>
      </c>
      <c r="AR4509" s="206">
        <f t="shared" si="1386"/>
        <v>0</v>
      </c>
      <c r="AS4509" s="22" t="str">
        <f t="shared" si="1387"/>
        <v/>
      </c>
      <c r="AT4509" s="24" t="str">
        <f t="shared" si="1388"/>
        <v/>
      </c>
      <c r="AU4509" s="22" t="s">
        <v>3240</v>
      </c>
    </row>
    <row r="4510" spans="1:47">
      <c r="A4510" s="246" t="str">
        <f t="shared" si="1378"/>
        <v/>
      </c>
      <c r="B4510" s="23"/>
      <c r="C4510" s="23"/>
      <c r="D4510" s="202" t="str">
        <f t="shared" si="1379"/>
        <v/>
      </c>
      <c r="E4510" s="33" t="str">
        <f t="shared" si="1391"/>
        <v/>
      </c>
      <c r="F4510" s="23"/>
      <c r="G4510" s="23"/>
      <c r="H4510" s="29"/>
      <c r="I4510" s="204" t="str">
        <f t="shared" ref="I4510:I4573" si="1394">IFERROR(IF(F4510="","",IF(F4510="TBA","TBA",IF(F4510="Cancel","Cancel",IF(AND(G4510&gt;=10,G4510&lt;=12),"Q3",IF(AND(G4510&gt;=1,G4510&lt;=3),"Q4",IF(AND(G4510&gt;=7,G4510&lt;=9),"Q2",IF(AND(G4510&gt;=4,G4510&lt;=6),"Q1"))))))),"")</f>
        <v/>
      </c>
      <c r="J4510" s="188"/>
      <c r="K4510" s="29"/>
      <c r="L4510" s="24"/>
      <c r="M4510" s="22"/>
      <c r="N4510" s="22"/>
      <c r="O4510" s="22"/>
      <c r="P4510" s="202" t="str">
        <f t="shared" si="1377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392"/>
        <v/>
      </c>
      <c r="Z4510" s="196" t="str">
        <f t="shared" si="1393"/>
        <v/>
      </c>
      <c r="AA4510" s="22"/>
      <c r="AB4510" s="197" t="str">
        <f t="shared" si="1380"/>
        <v/>
      </c>
      <c r="AC4510" s="198" t="str">
        <f t="shared" si="1381"/>
        <v/>
      </c>
      <c r="AD4510" s="162"/>
      <c r="AE4510" s="199" t="str">
        <f t="shared" si="1382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9"/>
        <v>0</v>
      </c>
      <c r="AJ4510" s="200">
        <f t="shared" si="1390"/>
        <v>0</v>
      </c>
      <c r="AK4510" s="201" t="str">
        <f t="shared" si="1383"/>
        <v/>
      </c>
      <c r="AL4510" s="24"/>
      <c r="AM4510" s="24"/>
      <c r="AN4510" s="24"/>
      <c r="AO4510" s="24"/>
      <c r="AP4510" s="165" t="str">
        <f t="shared" si="1384"/>
        <v/>
      </c>
      <c r="AQ4510" s="203" t="str">
        <f t="shared" si="1385"/>
        <v/>
      </c>
      <c r="AR4510" s="206">
        <f t="shared" si="1386"/>
        <v>0</v>
      </c>
      <c r="AS4510" s="22" t="str">
        <f t="shared" si="1387"/>
        <v/>
      </c>
      <c r="AT4510" s="24" t="str">
        <f t="shared" si="1388"/>
        <v/>
      </c>
      <c r="AU4510" s="22" t="s">
        <v>3240</v>
      </c>
    </row>
    <row r="4511" spans="1:47">
      <c r="A4511" s="246" t="str">
        <f t="shared" si="1378"/>
        <v/>
      </c>
      <c r="B4511" s="23"/>
      <c r="C4511" s="23"/>
      <c r="D4511" s="202" t="str">
        <f t="shared" si="1379"/>
        <v/>
      </c>
      <c r="E4511" s="33" t="str">
        <f t="shared" si="1391"/>
        <v/>
      </c>
      <c r="F4511" s="23"/>
      <c r="G4511" s="23"/>
      <c r="H4511" s="29"/>
      <c r="I4511" s="204" t="str">
        <f t="shared" si="1394"/>
        <v/>
      </c>
      <c r="J4511" s="188"/>
      <c r="K4511" s="29"/>
      <c r="L4511" s="24"/>
      <c r="M4511" s="22"/>
      <c r="N4511" s="22"/>
      <c r="O4511" s="22"/>
      <c r="P4511" s="202" t="str">
        <f t="shared" ref="P4511:P4574" si="1395">IF(M4511="","",IF(AND(N4511&gt;0,L4511&lt;&gt;""),"MAIN UNIT",IF(AND(O4511&gt;0,L4511&lt;&gt;""),"SERVICE/ PARTS","C66 SERVICE/OTHERS")))</f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392"/>
        <v/>
      </c>
      <c r="Z4511" s="196" t="str">
        <f t="shared" si="1393"/>
        <v/>
      </c>
      <c r="AA4511" s="22"/>
      <c r="AB4511" s="197" t="str">
        <f t="shared" si="1380"/>
        <v/>
      </c>
      <c r="AC4511" s="198" t="str">
        <f t="shared" si="1381"/>
        <v/>
      </c>
      <c r="AD4511" s="162"/>
      <c r="AE4511" s="199" t="str">
        <f t="shared" si="1382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9"/>
        <v>0</v>
      </c>
      <c r="AJ4511" s="200">
        <f t="shared" si="1390"/>
        <v>0</v>
      </c>
      <c r="AK4511" s="201" t="str">
        <f t="shared" si="1383"/>
        <v/>
      </c>
      <c r="AL4511" s="24"/>
      <c r="AM4511" s="24"/>
      <c r="AN4511" s="24"/>
      <c r="AO4511" s="24"/>
      <c r="AP4511" s="165" t="str">
        <f t="shared" si="1384"/>
        <v/>
      </c>
      <c r="AQ4511" s="203" t="str">
        <f t="shared" si="1385"/>
        <v/>
      </c>
      <c r="AR4511" s="206">
        <f t="shared" si="1386"/>
        <v>0</v>
      </c>
      <c r="AS4511" s="22" t="str">
        <f t="shared" si="1387"/>
        <v/>
      </c>
      <c r="AT4511" s="24" t="str">
        <f t="shared" si="1388"/>
        <v/>
      </c>
      <c r="AU4511" s="22" t="s">
        <v>3240</v>
      </c>
    </row>
    <row r="4512" spans="1:47">
      <c r="A4512" s="246" t="str">
        <f t="shared" ref="A4512:A4575" si="1396">IF(C4512="cancel","cancel",IFERROR(IF(D4512="Q4","FY "&amp;RIGHT(B4512,2)-1&amp;"/"&amp;RIGHT(B4512,2),"FY "&amp;RIGHT(B4512,2)&amp;"/"&amp;RIGHT(B4512,2)+1),""))</f>
        <v/>
      </c>
      <c r="B4512" s="23"/>
      <c r="C4512" s="23"/>
      <c r="D4512" s="202" t="str">
        <f t="shared" ref="D4512:D4575" si="1397">IF(B4512="","",IF(AND(C4512&gt;=10,C4512&lt;=12),"Q3",IF(AND(C4512&gt;=1,C4512&lt;=3),"Q4",IF(AND(C4512&gt;=7,C4512&lt;=9),"Q2",IF(AND(C4512&gt;=4,C4512&lt;=6),"Q1")))))</f>
        <v/>
      </c>
      <c r="E4512" s="33" t="str">
        <f t="shared" si="1391"/>
        <v/>
      </c>
      <c r="F4512" s="23"/>
      <c r="G4512" s="23"/>
      <c r="H4512" s="29"/>
      <c r="I4512" s="204" t="str">
        <f t="shared" si="1394"/>
        <v/>
      </c>
      <c r="J4512" s="188"/>
      <c r="K4512" s="29"/>
      <c r="L4512" s="24"/>
      <c r="M4512" s="22"/>
      <c r="N4512" s="22"/>
      <c r="O4512" s="22"/>
      <c r="P4512" s="202" t="str">
        <f t="shared" si="1395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392"/>
        <v/>
      </c>
      <c r="Z4512" s="196" t="str">
        <f t="shared" si="1393"/>
        <v/>
      </c>
      <c r="AA4512" s="22"/>
      <c r="AB4512" s="197" t="str">
        <f t="shared" ref="AB4512:AB4575" si="1398">IF(AND(R4512&lt;&gt;"C66",R4512&lt;&gt;""),Z4512/Y4512*AA4512,"")</f>
        <v/>
      </c>
      <c r="AC4512" s="198" t="str">
        <f t="shared" ref="AC4512:AC4575" si="1399">IF(R4512&lt;&gt;"",AB4512*AD4512,"")</f>
        <v/>
      </c>
      <c r="AD4512" s="162"/>
      <c r="AE4512" s="199" t="str">
        <f t="shared" ref="AE4512:AE4575" si="1400">IF(Q4512="","",IF(Q4512="Yes",1,0))</f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9"/>
        <v>0</v>
      </c>
      <c r="AJ4512" s="200">
        <f t="shared" si="1390"/>
        <v>0</v>
      </c>
      <c r="AK4512" s="201" t="str">
        <f t="shared" ref="AK4512:AK4575" si="1401">IF(AJ4512&gt;0,AJ4512/AI4512,"")</f>
        <v/>
      </c>
      <c r="AL4512" s="24"/>
      <c r="AM4512" s="24"/>
      <c r="AN4512" s="24"/>
      <c r="AO4512" s="24"/>
      <c r="AP4512" s="165" t="str">
        <f t="shared" ref="AP4512:AP4575" si="1402">IF(F4512="","",F4512&amp;G4512)</f>
        <v/>
      </c>
      <c r="AQ4512" s="203" t="str">
        <f t="shared" ref="AQ4512:AQ4575" si="1403">IF(W4512="","",F4512&amp;G4512&amp;W4512)</f>
        <v/>
      </c>
      <c r="AR4512" s="206">
        <f t="shared" ref="AR4512:AR4575" si="1404">IFERROR(IF(AND(M4512="YAMAHA", R4512="C28"), "YAMAHA_Non_Mounter", IF(AND(M4512="YAMAHA", R4512="C49"), "YAMAHA_Mounter", M4512)),"")</f>
        <v>0</v>
      </c>
      <c r="AS4512" s="22" t="str">
        <f t="shared" ref="AS4512:AS4575" si="1405">IFERROR(IF(OR(G4512="TBA", G4512=""), "", DATEDIF(DATE(B4512, C4512, 1), DATE(F4512, G4512, 1), "M")),"")</f>
        <v/>
      </c>
      <c r="AT4512" s="24" t="str">
        <f t="shared" ref="AT4512:AT4575" si="1406">IF(ISNUMBER(AS4512), IF(AS4512&gt;=0, IF(AS4512&lt;=3, "0-3 months", IF(AS4512&lt;=6, "4-6 months", "&gt; 6 months"))), "")</f>
        <v/>
      </c>
      <c r="AU4512" s="22" t="s">
        <v>3240</v>
      </c>
    </row>
    <row r="4513" spans="1:47">
      <c r="A4513" s="246" t="str">
        <f t="shared" si="1396"/>
        <v/>
      </c>
      <c r="B4513" s="23"/>
      <c r="C4513" s="23"/>
      <c r="D4513" s="202" t="str">
        <f t="shared" si="1397"/>
        <v/>
      </c>
      <c r="E4513" s="33" t="str">
        <f t="shared" si="1391"/>
        <v/>
      </c>
      <c r="F4513" s="23"/>
      <c r="G4513" s="23"/>
      <c r="H4513" s="29"/>
      <c r="I4513" s="204" t="str">
        <f t="shared" si="1394"/>
        <v/>
      </c>
      <c r="J4513" s="188"/>
      <c r="K4513" s="29"/>
      <c r="L4513" s="24"/>
      <c r="M4513" s="22"/>
      <c r="N4513" s="22"/>
      <c r="O4513" s="22"/>
      <c r="P4513" s="202" t="str">
        <f t="shared" si="1395"/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392"/>
        <v/>
      </c>
      <c r="Z4513" s="196" t="str">
        <f t="shared" si="1393"/>
        <v/>
      </c>
      <c r="AA4513" s="22"/>
      <c r="AB4513" s="197" t="str">
        <f t="shared" si="1398"/>
        <v/>
      </c>
      <c r="AC4513" s="198" t="str">
        <f t="shared" si="1399"/>
        <v/>
      </c>
      <c r="AD4513" s="162"/>
      <c r="AE4513" s="199" t="str">
        <f t="shared" si="1400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9"/>
        <v>0</v>
      </c>
      <c r="AJ4513" s="200">
        <f t="shared" si="1390"/>
        <v>0</v>
      </c>
      <c r="AK4513" s="201" t="str">
        <f t="shared" si="1401"/>
        <v/>
      </c>
      <c r="AL4513" s="24"/>
      <c r="AM4513" s="24"/>
      <c r="AN4513" s="24"/>
      <c r="AO4513" s="24"/>
      <c r="AP4513" s="165" t="str">
        <f t="shared" si="1402"/>
        <v/>
      </c>
      <c r="AQ4513" s="203" t="str">
        <f t="shared" si="1403"/>
        <v/>
      </c>
      <c r="AR4513" s="206">
        <f t="shared" si="1404"/>
        <v>0</v>
      </c>
      <c r="AS4513" s="22" t="str">
        <f t="shared" si="1405"/>
        <v/>
      </c>
      <c r="AT4513" s="24" t="str">
        <f t="shared" si="1406"/>
        <v/>
      </c>
      <c r="AU4513" s="22" t="s">
        <v>3240</v>
      </c>
    </row>
    <row r="4514" spans="1:47">
      <c r="A4514" s="246" t="str">
        <f t="shared" si="1396"/>
        <v/>
      </c>
      <c r="B4514" s="23"/>
      <c r="C4514" s="23"/>
      <c r="D4514" s="202" t="str">
        <f t="shared" si="1397"/>
        <v/>
      </c>
      <c r="E4514" s="33" t="str">
        <f t="shared" si="1391"/>
        <v/>
      </c>
      <c r="F4514" s="23"/>
      <c r="G4514" s="23"/>
      <c r="H4514" s="29"/>
      <c r="I4514" s="204" t="str">
        <f t="shared" si="1394"/>
        <v/>
      </c>
      <c r="J4514" s="188"/>
      <c r="K4514" s="29"/>
      <c r="L4514" s="24"/>
      <c r="M4514" s="22"/>
      <c r="N4514" s="22"/>
      <c r="O4514" s="22"/>
      <c r="P4514" s="202" t="str">
        <f t="shared" si="1395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392"/>
        <v/>
      </c>
      <c r="Z4514" s="196" t="str">
        <f t="shared" si="1393"/>
        <v/>
      </c>
      <c r="AA4514" s="22"/>
      <c r="AB4514" s="197" t="str">
        <f t="shared" si="1398"/>
        <v/>
      </c>
      <c r="AC4514" s="198" t="str">
        <f t="shared" si="1399"/>
        <v/>
      </c>
      <c r="AD4514" s="162"/>
      <c r="AE4514" s="199" t="str">
        <f t="shared" si="1400"/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si="1389"/>
        <v>0</v>
      </c>
      <c r="AJ4514" s="200">
        <f t="shared" si="1390"/>
        <v>0</v>
      </c>
      <c r="AK4514" s="201" t="str">
        <f t="shared" si="1401"/>
        <v/>
      </c>
      <c r="AL4514" s="24"/>
      <c r="AM4514" s="24"/>
      <c r="AN4514" s="24"/>
      <c r="AO4514" s="24"/>
      <c r="AP4514" s="165" t="str">
        <f t="shared" si="1402"/>
        <v/>
      </c>
      <c r="AQ4514" s="203" t="str">
        <f t="shared" si="1403"/>
        <v/>
      </c>
      <c r="AR4514" s="206">
        <f t="shared" si="1404"/>
        <v>0</v>
      </c>
      <c r="AS4514" s="22" t="str">
        <f t="shared" si="1405"/>
        <v/>
      </c>
      <c r="AT4514" s="24" t="str">
        <f t="shared" si="1406"/>
        <v/>
      </c>
      <c r="AU4514" s="22" t="s">
        <v>3240</v>
      </c>
    </row>
    <row r="4515" spans="1:47">
      <c r="A4515" s="246" t="str">
        <f t="shared" si="1396"/>
        <v/>
      </c>
      <c r="B4515" s="23"/>
      <c r="C4515" s="23"/>
      <c r="D4515" s="202" t="str">
        <f t="shared" si="1397"/>
        <v/>
      </c>
      <c r="E4515" s="33" t="str">
        <f t="shared" si="1391"/>
        <v/>
      </c>
      <c r="F4515" s="23"/>
      <c r="G4515" s="23"/>
      <c r="H4515" s="29"/>
      <c r="I4515" s="204" t="str">
        <f t="shared" si="1394"/>
        <v/>
      </c>
      <c r="J4515" s="188"/>
      <c r="K4515" s="29"/>
      <c r="L4515" s="24"/>
      <c r="M4515" s="22"/>
      <c r="N4515" s="22"/>
      <c r="O4515" s="22"/>
      <c r="P4515" s="202" t="str">
        <f t="shared" si="1395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392"/>
        <v/>
      </c>
      <c r="Z4515" s="196" t="str">
        <f t="shared" si="1393"/>
        <v/>
      </c>
      <c r="AA4515" s="22"/>
      <c r="AB4515" s="197" t="str">
        <f t="shared" si="1398"/>
        <v/>
      </c>
      <c r="AC4515" s="198" t="str">
        <f t="shared" si="1399"/>
        <v/>
      </c>
      <c r="AD4515" s="162"/>
      <c r="AE4515" s="199" t="str">
        <f t="shared" si="1400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389"/>
        <v>0</v>
      </c>
      <c r="AJ4515" s="200">
        <f t="shared" si="1390"/>
        <v>0</v>
      </c>
      <c r="AK4515" s="201" t="str">
        <f t="shared" si="1401"/>
        <v/>
      </c>
      <c r="AL4515" s="24"/>
      <c r="AM4515" s="24"/>
      <c r="AN4515" s="24"/>
      <c r="AO4515" s="24"/>
      <c r="AP4515" s="165" t="str">
        <f t="shared" si="1402"/>
        <v/>
      </c>
      <c r="AQ4515" s="203" t="str">
        <f t="shared" si="1403"/>
        <v/>
      </c>
      <c r="AR4515" s="206">
        <f t="shared" si="1404"/>
        <v>0</v>
      </c>
      <c r="AS4515" s="22" t="str">
        <f t="shared" si="1405"/>
        <v/>
      </c>
      <c r="AT4515" s="24" t="str">
        <f t="shared" si="1406"/>
        <v/>
      </c>
      <c r="AU4515" s="22" t="s">
        <v>3240</v>
      </c>
    </row>
    <row r="4516" spans="1:47">
      <c r="A4516" s="246" t="str">
        <f t="shared" si="1396"/>
        <v/>
      </c>
      <c r="B4516" s="23"/>
      <c r="C4516" s="23"/>
      <c r="D4516" s="202" t="str">
        <f t="shared" si="1397"/>
        <v/>
      </c>
      <c r="E4516" s="33" t="str">
        <f t="shared" si="1391"/>
        <v/>
      </c>
      <c r="F4516" s="23"/>
      <c r="G4516" s="23"/>
      <c r="H4516" s="29"/>
      <c r="I4516" s="204" t="str">
        <f t="shared" si="1394"/>
        <v/>
      </c>
      <c r="J4516" s="188"/>
      <c r="K4516" s="29"/>
      <c r="L4516" s="24"/>
      <c r="M4516" s="22"/>
      <c r="N4516" s="22"/>
      <c r="O4516" s="22"/>
      <c r="P4516" s="202" t="str">
        <f t="shared" si="1395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392"/>
        <v/>
      </c>
      <c r="Z4516" s="196" t="str">
        <f t="shared" si="1393"/>
        <v/>
      </c>
      <c r="AA4516" s="22"/>
      <c r="AB4516" s="197" t="str">
        <f t="shared" si="1398"/>
        <v/>
      </c>
      <c r="AC4516" s="198" t="str">
        <f t="shared" si="1399"/>
        <v/>
      </c>
      <c r="AD4516" s="162"/>
      <c r="AE4516" s="199" t="str">
        <f t="shared" si="1400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389"/>
        <v>0</v>
      </c>
      <c r="AJ4516" s="200">
        <f t="shared" si="1390"/>
        <v>0</v>
      </c>
      <c r="AK4516" s="201" t="str">
        <f t="shared" si="1401"/>
        <v/>
      </c>
      <c r="AL4516" s="24"/>
      <c r="AM4516" s="24"/>
      <c r="AN4516" s="24"/>
      <c r="AO4516" s="24"/>
      <c r="AP4516" s="165" t="str">
        <f t="shared" si="1402"/>
        <v/>
      </c>
      <c r="AQ4516" s="203" t="str">
        <f t="shared" si="1403"/>
        <v/>
      </c>
      <c r="AR4516" s="206">
        <f t="shared" si="1404"/>
        <v>0</v>
      </c>
      <c r="AS4516" s="22" t="str">
        <f t="shared" si="1405"/>
        <v/>
      </c>
      <c r="AT4516" s="24" t="str">
        <f t="shared" si="1406"/>
        <v/>
      </c>
      <c r="AU4516" s="22" t="s">
        <v>3240</v>
      </c>
    </row>
    <row r="4517" spans="1:47">
      <c r="A4517" s="246" t="str">
        <f t="shared" si="1396"/>
        <v/>
      </c>
      <c r="B4517" s="23"/>
      <c r="C4517" s="23"/>
      <c r="D4517" s="202" t="str">
        <f t="shared" si="1397"/>
        <v/>
      </c>
      <c r="E4517" s="33" t="str">
        <f t="shared" si="1391"/>
        <v/>
      </c>
      <c r="F4517" s="23"/>
      <c r="G4517" s="23"/>
      <c r="H4517" s="29"/>
      <c r="I4517" s="204" t="str">
        <f t="shared" si="1394"/>
        <v/>
      </c>
      <c r="J4517" s="188"/>
      <c r="K4517" s="29"/>
      <c r="L4517" s="24"/>
      <c r="M4517" s="22"/>
      <c r="N4517" s="22"/>
      <c r="O4517" s="22"/>
      <c r="P4517" s="202" t="str">
        <f t="shared" si="1395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392"/>
        <v/>
      </c>
      <c r="Z4517" s="196" t="str">
        <f t="shared" si="1393"/>
        <v/>
      </c>
      <c r="AA4517" s="22"/>
      <c r="AB4517" s="197" t="str">
        <f t="shared" si="1398"/>
        <v/>
      </c>
      <c r="AC4517" s="198" t="str">
        <f t="shared" si="1399"/>
        <v/>
      </c>
      <c r="AD4517" s="162"/>
      <c r="AE4517" s="199" t="str">
        <f t="shared" si="1400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389"/>
        <v>0</v>
      </c>
      <c r="AJ4517" s="200">
        <f t="shared" si="1390"/>
        <v>0</v>
      </c>
      <c r="AK4517" s="201" t="str">
        <f t="shared" si="1401"/>
        <v/>
      </c>
      <c r="AL4517" s="24"/>
      <c r="AM4517" s="24"/>
      <c r="AN4517" s="24"/>
      <c r="AO4517" s="24"/>
      <c r="AP4517" s="165" t="str">
        <f t="shared" si="1402"/>
        <v/>
      </c>
      <c r="AQ4517" s="203" t="str">
        <f t="shared" si="1403"/>
        <v/>
      </c>
      <c r="AR4517" s="206">
        <f t="shared" si="1404"/>
        <v>0</v>
      </c>
      <c r="AS4517" s="22" t="str">
        <f t="shared" si="1405"/>
        <v/>
      </c>
      <c r="AT4517" s="24" t="str">
        <f t="shared" si="1406"/>
        <v/>
      </c>
      <c r="AU4517" s="22" t="s">
        <v>3240</v>
      </c>
    </row>
    <row r="4518" spans="1:47">
      <c r="A4518" s="246" t="str">
        <f t="shared" si="1396"/>
        <v/>
      </c>
      <c r="B4518" s="23"/>
      <c r="C4518" s="23"/>
      <c r="D4518" s="202" t="str">
        <f t="shared" si="1397"/>
        <v/>
      </c>
      <c r="E4518" s="33" t="str">
        <f t="shared" si="1391"/>
        <v/>
      </c>
      <c r="F4518" s="23"/>
      <c r="G4518" s="23"/>
      <c r="H4518" s="29"/>
      <c r="I4518" s="204" t="str">
        <f t="shared" si="1394"/>
        <v/>
      </c>
      <c r="J4518" s="188"/>
      <c r="K4518" s="29"/>
      <c r="L4518" s="24"/>
      <c r="M4518" s="22"/>
      <c r="N4518" s="22"/>
      <c r="O4518" s="22"/>
      <c r="P4518" s="202" t="str">
        <f t="shared" si="1395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392"/>
        <v/>
      </c>
      <c r="Z4518" s="196" t="str">
        <f t="shared" si="1393"/>
        <v/>
      </c>
      <c r="AA4518" s="22"/>
      <c r="AB4518" s="197" t="str">
        <f t="shared" si="1398"/>
        <v/>
      </c>
      <c r="AC4518" s="198" t="str">
        <f t="shared" si="1399"/>
        <v/>
      </c>
      <c r="AD4518" s="162"/>
      <c r="AE4518" s="199" t="str">
        <f t="shared" si="1400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389"/>
        <v>0</v>
      </c>
      <c r="AJ4518" s="200">
        <f t="shared" si="1390"/>
        <v>0</v>
      </c>
      <c r="AK4518" s="201" t="str">
        <f t="shared" si="1401"/>
        <v/>
      </c>
      <c r="AL4518" s="24"/>
      <c r="AM4518" s="24"/>
      <c r="AN4518" s="24"/>
      <c r="AO4518" s="24"/>
      <c r="AP4518" s="165" t="str">
        <f t="shared" si="1402"/>
        <v/>
      </c>
      <c r="AQ4518" s="203" t="str">
        <f t="shared" si="1403"/>
        <v/>
      </c>
      <c r="AR4518" s="206">
        <f t="shared" si="1404"/>
        <v>0</v>
      </c>
      <c r="AS4518" s="22" t="str">
        <f t="shared" si="1405"/>
        <v/>
      </c>
      <c r="AT4518" s="24" t="str">
        <f t="shared" si="1406"/>
        <v/>
      </c>
      <c r="AU4518" s="22" t="s">
        <v>3240</v>
      </c>
    </row>
    <row r="4519" spans="1:47">
      <c r="A4519" s="246" t="str">
        <f t="shared" si="1396"/>
        <v/>
      </c>
      <c r="B4519" s="23"/>
      <c r="C4519" s="23"/>
      <c r="D4519" s="202" t="str">
        <f t="shared" si="1397"/>
        <v/>
      </c>
      <c r="E4519" s="33" t="str">
        <f t="shared" si="1391"/>
        <v/>
      </c>
      <c r="F4519" s="23"/>
      <c r="G4519" s="23"/>
      <c r="H4519" s="29"/>
      <c r="I4519" s="204" t="str">
        <f t="shared" si="1394"/>
        <v/>
      </c>
      <c r="J4519" s="188"/>
      <c r="K4519" s="29"/>
      <c r="L4519" s="24"/>
      <c r="M4519" s="22"/>
      <c r="N4519" s="22"/>
      <c r="O4519" s="22"/>
      <c r="P4519" s="202" t="str">
        <f t="shared" si="1395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392"/>
        <v/>
      </c>
      <c r="Z4519" s="196" t="str">
        <f t="shared" si="1393"/>
        <v/>
      </c>
      <c r="AA4519" s="22"/>
      <c r="AB4519" s="197" t="str">
        <f t="shared" si="1398"/>
        <v/>
      </c>
      <c r="AC4519" s="198" t="str">
        <f t="shared" si="1399"/>
        <v/>
      </c>
      <c r="AD4519" s="162"/>
      <c r="AE4519" s="199" t="str">
        <f t="shared" si="1400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389"/>
        <v>0</v>
      </c>
      <c r="AJ4519" s="200">
        <f t="shared" si="1390"/>
        <v>0</v>
      </c>
      <c r="AK4519" s="201" t="str">
        <f t="shared" si="1401"/>
        <v/>
      </c>
      <c r="AL4519" s="24"/>
      <c r="AM4519" s="24"/>
      <c r="AN4519" s="24"/>
      <c r="AO4519" s="24"/>
      <c r="AP4519" s="165" t="str">
        <f t="shared" si="1402"/>
        <v/>
      </c>
      <c r="AQ4519" s="203" t="str">
        <f t="shared" si="1403"/>
        <v/>
      </c>
      <c r="AR4519" s="206">
        <f t="shared" si="1404"/>
        <v>0</v>
      </c>
      <c r="AS4519" s="22" t="str">
        <f t="shared" si="1405"/>
        <v/>
      </c>
      <c r="AT4519" s="24" t="str">
        <f t="shared" si="1406"/>
        <v/>
      </c>
      <c r="AU4519" s="22" t="s">
        <v>3240</v>
      </c>
    </row>
    <row r="4520" spans="1:47">
      <c r="A4520" s="246" t="str">
        <f t="shared" si="1396"/>
        <v/>
      </c>
      <c r="B4520" s="23"/>
      <c r="C4520" s="23"/>
      <c r="D4520" s="202" t="str">
        <f t="shared" si="1397"/>
        <v/>
      </c>
      <c r="E4520" s="33" t="str">
        <f t="shared" si="1391"/>
        <v/>
      </c>
      <c r="F4520" s="23"/>
      <c r="G4520" s="23"/>
      <c r="H4520" s="29"/>
      <c r="I4520" s="204" t="str">
        <f t="shared" si="1394"/>
        <v/>
      </c>
      <c r="J4520" s="188"/>
      <c r="K4520" s="29"/>
      <c r="L4520" s="24"/>
      <c r="M4520" s="22"/>
      <c r="N4520" s="22"/>
      <c r="O4520" s="22"/>
      <c r="P4520" s="202" t="str">
        <f t="shared" si="1395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392"/>
        <v/>
      </c>
      <c r="Z4520" s="196" t="str">
        <f t="shared" si="1393"/>
        <v/>
      </c>
      <c r="AA4520" s="22"/>
      <c r="AB4520" s="197" t="str">
        <f t="shared" si="1398"/>
        <v/>
      </c>
      <c r="AC4520" s="198" t="str">
        <f t="shared" si="1399"/>
        <v/>
      </c>
      <c r="AD4520" s="162"/>
      <c r="AE4520" s="199" t="str">
        <f t="shared" si="1400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389"/>
        <v>0</v>
      </c>
      <c r="AJ4520" s="200">
        <f t="shared" si="1390"/>
        <v>0</v>
      </c>
      <c r="AK4520" s="201" t="str">
        <f t="shared" si="1401"/>
        <v/>
      </c>
      <c r="AL4520" s="24"/>
      <c r="AM4520" s="24"/>
      <c r="AN4520" s="24"/>
      <c r="AO4520" s="24"/>
      <c r="AP4520" s="165" t="str">
        <f t="shared" si="1402"/>
        <v/>
      </c>
      <c r="AQ4520" s="203" t="str">
        <f t="shared" si="1403"/>
        <v/>
      </c>
      <c r="AR4520" s="206">
        <f t="shared" si="1404"/>
        <v>0</v>
      </c>
      <c r="AS4520" s="22" t="str">
        <f t="shared" si="1405"/>
        <v/>
      </c>
      <c r="AT4520" s="24" t="str">
        <f t="shared" si="1406"/>
        <v/>
      </c>
      <c r="AU4520" s="22" t="s">
        <v>3240</v>
      </c>
    </row>
    <row r="4521" spans="1:47">
      <c r="A4521" s="246" t="str">
        <f t="shared" si="1396"/>
        <v/>
      </c>
      <c r="B4521" s="23"/>
      <c r="C4521" s="23"/>
      <c r="D4521" s="202" t="str">
        <f t="shared" si="1397"/>
        <v/>
      </c>
      <c r="E4521" s="33" t="str">
        <f t="shared" si="1391"/>
        <v/>
      </c>
      <c r="F4521" s="23"/>
      <c r="G4521" s="23"/>
      <c r="H4521" s="29"/>
      <c r="I4521" s="204" t="str">
        <f t="shared" si="1394"/>
        <v/>
      </c>
      <c r="J4521" s="188"/>
      <c r="K4521" s="29"/>
      <c r="L4521" s="24"/>
      <c r="M4521" s="22"/>
      <c r="N4521" s="22"/>
      <c r="O4521" s="22"/>
      <c r="P4521" s="202" t="str">
        <f t="shared" si="1395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392"/>
        <v/>
      </c>
      <c r="Z4521" s="196" t="str">
        <f t="shared" si="1393"/>
        <v/>
      </c>
      <c r="AA4521" s="22"/>
      <c r="AB4521" s="197" t="str">
        <f t="shared" si="1398"/>
        <v/>
      </c>
      <c r="AC4521" s="198" t="str">
        <f t="shared" si="1399"/>
        <v/>
      </c>
      <c r="AD4521" s="162"/>
      <c r="AE4521" s="199" t="str">
        <f t="shared" si="1400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389"/>
        <v>0</v>
      </c>
      <c r="AJ4521" s="200">
        <f t="shared" si="1390"/>
        <v>0</v>
      </c>
      <c r="AK4521" s="201" t="str">
        <f t="shared" si="1401"/>
        <v/>
      </c>
      <c r="AL4521" s="24"/>
      <c r="AM4521" s="24"/>
      <c r="AN4521" s="24"/>
      <c r="AO4521" s="24"/>
      <c r="AP4521" s="165" t="str">
        <f t="shared" si="1402"/>
        <v/>
      </c>
      <c r="AQ4521" s="203" t="str">
        <f t="shared" si="1403"/>
        <v/>
      </c>
      <c r="AR4521" s="206">
        <f t="shared" si="1404"/>
        <v>0</v>
      </c>
      <c r="AS4521" s="22" t="str">
        <f t="shared" si="1405"/>
        <v/>
      </c>
      <c r="AT4521" s="24" t="str">
        <f t="shared" si="1406"/>
        <v/>
      </c>
      <c r="AU4521" s="22" t="s">
        <v>3240</v>
      </c>
    </row>
    <row r="4522" spans="1:47">
      <c r="A4522" s="246" t="str">
        <f t="shared" si="1396"/>
        <v/>
      </c>
      <c r="B4522" s="23"/>
      <c r="C4522" s="23"/>
      <c r="D4522" s="202" t="str">
        <f t="shared" si="1397"/>
        <v/>
      </c>
      <c r="E4522" s="33" t="str">
        <f t="shared" si="1391"/>
        <v/>
      </c>
      <c r="F4522" s="23"/>
      <c r="G4522" s="23"/>
      <c r="H4522" s="29"/>
      <c r="I4522" s="204" t="str">
        <f t="shared" si="1394"/>
        <v/>
      </c>
      <c r="J4522" s="188"/>
      <c r="K4522" s="29"/>
      <c r="L4522" s="24"/>
      <c r="M4522" s="22"/>
      <c r="N4522" s="22"/>
      <c r="O4522" s="22"/>
      <c r="P4522" s="202" t="str">
        <f t="shared" si="1395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392"/>
        <v/>
      </c>
      <c r="Z4522" s="196" t="str">
        <f t="shared" si="1393"/>
        <v/>
      </c>
      <c r="AA4522" s="22"/>
      <c r="AB4522" s="197" t="str">
        <f t="shared" si="1398"/>
        <v/>
      </c>
      <c r="AC4522" s="198" t="str">
        <f t="shared" si="1399"/>
        <v/>
      </c>
      <c r="AD4522" s="162"/>
      <c r="AE4522" s="199" t="str">
        <f t="shared" si="1400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389"/>
        <v>0</v>
      </c>
      <c r="AJ4522" s="200">
        <f t="shared" si="1390"/>
        <v>0</v>
      </c>
      <c r="AK4522" s="201" t="str">
        <f t="shared" si="1401"/>
        <v/>
      </c>
      <c r="AL4522" s="24"/>
      <c r="AM4522" s="24"/>
      <c r="AN4522" s="24"/>
      <c r="AO4522" s="24"/>
      <c r="AP4522" s="165" t="str">
        <f t="shared" si="1402"/>
        <v/>
      </c>
      <c r="AQ4522" s="203" t="str">
        <f t="shared" si="1403"/>
        <v/>
      </c>
      <c r="AR4522" s="206">
        <f t="shared" si="1404"/>
        <v>0</v>
      </c>
      <c r="AS4522" s="22" t="str">
        <f t="shared" si="1405"/>
        <v/>
      </c>
      <c r="AT4522" s="24" t="str">
        <f t="shared" si="1406"/>
        <v/>
      </c>
      <c r="AU4522" s="22" t="s">
        <v>3240</v>
      </c>
    </row>
    <row r="4523" spans="1:47">
      <c r="A4523" s="246" t="str">
        <f t="shared" si="1396"/>
        <v/>
      </c>
      <c r="B4523" s="23"/>
      <c r="C4523" s="23"/>
      <c r="D4523" s="202" t="str">
        <f t="shared" si="1397"/>
        <v/>
      </c>
      <c r="E4523" s="33" t="str">
        <f t="shared" si="1391"/>
        <v/>
      </c>
      <c r="F4523" s="23"/>
      <c r="G4523" s="23"/>
      <c r="H4523" s="29"/>
      <c r="I4523" s="204" t="str">
        <f t="shared" si="1394"/>
        <v/>
      </c>
      <c r="J4523" s="188"/>
      <c r="K4523" s="29"/>
      <c r="L4523" s="24"/>
      <c r="M4523" s="22"/>
      <c r="N4523" s="22"/>
      <c r="O4523" s="22"/>
      <c r="P4523" s="202" t="str">
        <f t="shared" si="1395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392"/>
        <v/>
      </c>
      <c r="Z4523" s="196" t="str">
        <f t="shared" si="1393"/>
        <v/>
      </c>
      <c r="AA4523" s="22"/>
      <c r="AB4523" s="197" t="str">
        <f t="shared" si="1398"/>
        <v/>
      </c>
      <c r="AC4523" s="198" t="str">
        <f t="shared" si="1399"/>
        <v/>
      </c>
      <c r="AD4523" s="162"/>
      <c r="AE4523" s="199" t="str">
        <f t="shared" si="1400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389"/>
        <v>0</v>
      </c>
      <c r="AJ4523" s="200">
        <f t="shared" si="1390"/>
        <v>0</v>
      </c>
      <c r="AK4523" s="201" t="str">
        <f t="shared" si="1401"/>
        <v/>
      </c>
      <c r="AL4523" s="24"/>
      <c r="AM4523" s="24"/>
      <c r="AN4523" s="24"/>
      <c r="AO4523" s="24"/>
      <c r="AP4523" s="165" t="str">
        <f t="shared" si="1402"/>
        <v/>
      </c>
      <c r="AQ4523" s="203" t="str">
        <f t="shared" si="1403"/>
        <v/>
      </c>
      <c r="AR4523" s="206">
        <f t="shared" si="1404"/>
        <v>0</v>
      </c>
      <c r="AS4523" s="22" t="str">
        <f t="shared" si="1405"/>
        <v/>
      </c>
      <c r="AT4523" s="24" t="str">
        <f t="shared" si="1406"/>
        <v/>
      </c>
      <c r="AU4523" s="22" t="s">
        <v>3240</v>
      </c>
    </row>
    <row r="4524" spans="1:47">
      <c r="A4524" s="246" t="str">
        <f t="shared" si="1396"/>
        <v/>
      </c>
      <c r="B4524" s="23"/>
      <c r="C4524" s="23"/>
      <c r="D4524" s="202" t="str">
        <f t="shared" si="1397"/>
        <v/>
      </c>
      <c r="E4524" s="33" t="str">
        <f t="shared" si="1391"/>
        <v/>
      </c>
      <c r="F4524" s="23"/>
      <c r="G4524" s="23"/>
      <c r="H4524" s="29"/>
      <c r="I4524" s="204" t="str">
        <f t="shared" si="1394"/>
        <v/>
      </c>
      <c r="J4524" s="188"/>
      <c r="K4524" s="29"/>
      <c r="L4524" s="24"/>
      <c r="M4524" s="22"/>
      <c r="N4524" s="22"/>
      <c r="O4524" s="22"/>
      <c r="P4524" s="202" t="str">
        <f t="shared" si="1395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392"/>
        <v/>
      </c>
      <c r="Z4524" s="196" t="str">
        <f t="shared" si="1393"/>
        <v/>
      </c>
      <c r="AA4524" s="22"/>
      <c r="AB4524" s="197" t="str">
        <f t="shared" si="1398"/>
        <v/>
      </c>
      <c r="AC4524" s="198" t="str">
        <f t="shared" si="1399"/>
        <v/>
      </c>
      <c r="AD4524" s="162"/>
      <c r="AE4524" s="199" t="str">
        <f t="shared" si="1400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389"/>
        <v>0</v>
      </c>
      <c r="AJ4524" s="200">
        <f t="shared" si="1390"/>
        <v>0</v>
      </c>
      <c r="AK4524" s="201" t="str">
        <f t="shared" si="1401"/>
        <v/>
      </c>
      <c r="AL4524" s="24"/>
      <c r="AM4524" s="24"/>
      <c r="AN4524" s="24"/>
      <c r="AO4524" s="24"/>
      <c r="AP4524" s="165" t="str">
        <f t="shared" si="1402"/>
        <v/>
      </c>
      <c r="AQ4524" s="203" t="str">
        <f t="shared" si="1403"/>
        <v/>
      </c>
      <c r="AR4524" s="206">
        <f t="shared" si="1404"/>
        <v>0</v>
      </c>
      <c r="AS4524" s="22" t="str">
        <f t="shared" si="1405"/>
        <v/>
      </c>
      <c r="AT4524" s="24" t="str">
        <f t="shared" si="1406"/>
        <v/>
      </c>
      <c r="AU4524" s="22" t="s">
        <v>3240</v>
      </c>
    </row>
    <row r="4525" spans="1:47">
      <c r="A4525" s="246" t="str">
        <f t="shared" si="1396"/>
        <v/>
      </c>
      <c r="B4525" s="23"/>
      <c r="C4525" s="23"/>
      <c r="D4525" s="202" t="str">
        <f t="shared" si="1397"/>
        <v/>
      </c>
      <c r="E4525" s="33" t="str">
        <f t="shared" si="1391"/>
        <v/>
      </c>
      <c r="F4525" s="23"/>
      <c r="G4525" s="23"/>
      <c r="H4525" s="29"/>
      <c r="I4525" s="204" t="str">
        <f t="shared" si="1394"/>
        <v/>
      </c>
      <c r="J4525" s="188"/>
      <c r="K4525" s="29"/>
      <c r="L4525" s="24"/>
      <c r="M4525" s="22"/>
      <c r="N4525" s="22"/>
      <c r="O4525" s="22"/>
      <c r="P4525" s="202" t="str">
        <f t="shared" si="1395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392"/>
        <v/>
      </c>
      <c r="Z4525" s="196" t="str">
        <f t="shared" si="1393"/>
        <v/>
      </c>
      <c r="AA4525" s="22"/>
      <c r="AB4525" s="197" t="str">
        <f t="shared" si="1398"/>
        <v/>
      </c>
      <c r="AC4525" s="198" t="str">
        <f t="shared" si="1399"/>
        <v/>
      </c>
      <c r="AD4525" s="162"/>
      <c r="AE4525" s="199" t="str">
        <f t="shared" si="1400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389"/>
        <v>0</v>
      </c>
      <c r="AJ4525" s="200">
        <f t="shared" si="1390"/>
        <v>0</v>
      </c>
      <c r="AK4525" s="201" t="str">
        <f t="shared" si="1401"/>
        <v/>
      </c>
      <c r="AL4525" s="24"/>
      <c r="AM4525" s="24"/>
      <c r="AN4525" s="24"/>
      <c r="AO4525" s="24"/>
      <c r="AP4525" s="165" t="str">
        <f t="shared" si="1402"/>
        <v/>
      </c>
      <c r="AQ4525" s="203" t="str">
        <f t="shared" si="1403"/>
        <v/>
      </c>
      <c r="AR4525" s="206">
        <f t="shared" si="1404"/>
        <v>0</v>
      </c>
      <c r="AS4525" s="22" t="str">
        <f t="shared" si="1405"/>
        <v/>
      </c>
      <c r="AT4525" s="24" t="str">
        <f t="shared" si="1406"/>
        <v/>
      </c>
      <c r="AU4525" s="22" t="s">
        <v>3240</v>
      </c>
    </row>
    <row r="4526" spans="1:47">
      <c r="A4526" s="246" t="str">
        <f t="shared" si="1396"/>
        <v/>
      </c>
      <c r="B4526" s="23"/>
      <c r="C4526" s="23"/>
      <c r="D4526" s="202" t="str">
        <f t="shared" si="1397"/>
        <v/>
      </c>
      <c r="E4526" s="33" t="str">
        <f t="shared" si="1391"/>
        <v/>
      </c>
      <c r="F4526" s="23"/>
      <c r="G4526" s="23"/>
      <c r="H4526" s="29"/>
      <c r="I4526" s="204" t="str">
        <f t="shared" si="1394"/>
        <v/>
      </c>
      <c r="J4526" s="188"/>
      <c r="K4526" s="29"/>
      <c r="L4526" s="24"/>
      <c r="M4526" s="22"/>
      <c r="N4526" s="22"/>
      <c r="O4526" s="22"/>
      <c r="P4526" s="202" t="str">
        <f t="shared" si="1395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392"/>
        <v/>
      </c>
      <c r="Z4526" s="196" t="str">
        <f t="shared" si="1393"/>
        <v/>
      </c>
      <c r="AA4526" s="22"/>
      <c r="AB4526" s="197" t="str">
        <f t="shared" si="1398"/>
        <v/>
      </c>
      <c r="AC4526" s="198" t="str">
        <f t="shared" si="1399"/>
        <v/>
      </c>
      <c r="AD4526" s="162"/>
      <c r="AE4526" s="199" t="str">
        <f t="shared" si="1400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389"/>
        <v>0</v>
      </c>
      <c r="AJ4526" s="200">
        <f t="shared" si="1390"/>
        <v>0</v>
      </c>
      <c r="AK4526" s="201" t="str">
        <f t="shared" si="1401"/>
        <v/>
      </c>
      <c r="AL4526" s="24"/>
      <c r="AM4526" s="24"/>
      <c r="AN4526" s="24"/>
      <c r="AO4526" s="24"/>
      <c r="AP4526" s="165" t="str">
        <f t="shared" si="1402"/>
        <v/>
      </c>
      <c r="AQ4526" s="203" t="str">
        <f t="shared" si="1403"/>
        <v/>
      </c>
      <c r="AR4526" s="206">
        <f t="shared" si="1404"/>
        <v>0</v>
      </c>
      <c r="AS4526" s="22" t="str">
        <f t="shared" si="1405"/>
        <v/>
      </c>
      <c r="AT4526" s="24" t="str">
        <f t="shared" si="1406"/>
        <v/>
      </c>
      <c r="AU4526" s="22" t="s">
        <v>3240</v>
      </c>
    </row>
    <row r="4527" spans="1:47">
      <c r="A4527" s="246" t="str">
        <f t="shared" si="1396"/>
        <v/>
      </c>
      <c r="B4527" s="23"/>
      <c r="C4527" s="23"/>
      <c r="D4527" s="202" t="str">
        <f t="shared" si="1397"/>
        <v/>
      </c>
      <c r="E4527" s="33" t="str">
        <f t="shared" si="1391"/>
        <v/>
      </c>
      <c r="F4527" s="23"/>
      <c r="G4527" s="23"/>
      <c r="H4527" s="29"/>
      <c r="I4527" s="204" t="str">
        <f t="shared" si="1394"/>
        <v/>
      </c>
      <c r="J4527" s="188"/>
      <c r="K4527" s="29"/>
      <c r="L4527" s="24"/>
      <c r="M4527" s="22"/>
      <c r="N4527" s="22"/>
      <c r="O4527" s="22"/>
      <c r="P4527" s="202" t="str">
        <f t="shared" si="1395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392"/>
        <v/>
      </c>
      <c r="Z4527" s="196" t="str">
        <f t="shared" si="1393"/>
        <v/>
      </c>
      <c r="AA4527" s="22"/>
      <c r="AB4527" s="197" t="str">
        <f t="shared" si="1398"/>
        <v/>
      </c>
      <c r="AC4527" s="198" t="str">
        <f t="shared" si="1399"/>
        <v/>
      </c>
      <c r="AD4527" s="162"/>
      <c r="AE4527" s="199" t="str">
        <f t="shared" si="1400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389"/>
        <v>0</v>
      </c>
      <c r="AJ4527" s="200">
        <f t="shared" si="1390"/>
        <v>0</v>
      </c>
      <c r="AK4527" s="201" t="str">
        <f t="shared" si="1401"/>
        <v/>
      </c>
      <c r="AL4527" s="24"/>
      <c r="AM4527" s="24"/>
      <c r="AN4527" s="24"/>
      <c r="AO4527" s="24"/>
      <c r="AP4527" s="165" t="str">
        <f t="shared" si="1402"/>
        <v/>
      </c>
      <c r="AQ4527" s="203" t="str">
        <f t="shared" si="1403"/>
        <v/>
      </c>
      <c r="AR4527" s="206">
        <f t="shared" si="1404"/>
        <v>0</v>
      </c>
      <c r="AS4527" s="22" t="str">
        <f t="shared" si="1405"/>
        <v/>
      </c>
      <c r="AT4527" s="24" t="str">
        <f t="shared" si="1406"/>
        <v/>
      </c>
      <c r="AU4527" s="22" t="s">
        <v>3240</v>
      </c>
    </row>
    <row r="4528" spans="1:47">
      <c r="A4528" s="246" t="str">
        <f t="shared" si="1396"/>
        <v/>
      </c>
      <c r="B4528" s="23"/>
      <c r="C4528" s="23"/>
      <c r="D4528" s="202" t="str">
        <f t="shared" si="1397"/>
        <v/>
      </c>
      <c r="E4528" s="33" t="str">
        <f t="shared" si="1391"/>
        <v/>
      </c>
      <c r="F4528" s="23"/>
      <c r="G4528" s="23"/>
      <c r="H4528" s="29"/>
      <c r="I4528" s="204" t="str">
        <f t="shared" si="1394"/>
        <v/>
      </c>
      <c r="J4528" s="188"/>
      <c r="K4528" s="29"/>
      <c r="L4528" s="24"/>
      <c r="M4528" s="22"/>
      <c r="N4528" s="22"/>
      <c r="O4528" s="22"/>
      <c r="P4528" s="202" t="str">
        <f t="shared" si="1395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392"/>
        <v/>
      </c>
      <c r="Z4528" s="196" t="str">
        <f t="shared" si="1393"/>
        <v/>
      </c>
      <c r="AA4528" s="22"/>
      <c r="AB4528" s="197" t="str">
        <f t="shared" si="1398"/>
        <v/>
      </c>
      <c r="AC4528" s="198" t="str">
        <f t="shared" si="1399"/>
        <v/>
      </c>
      <c r="AD4528" s="162"/>
      <c r="AE4528" s="199" t="str">
        <f t="shared" si="1400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389"/>
        <v>0</v>
      </c>
      <c r="AJ4528" s="200">
        <f t="shared" si="1390"/>
        <v>0</v>
      </c>
      <c r="AK4528" s="201" t="str">
        <f t="shared" si="1401"/>
        <v/>
      </c>
      <c r="AL4528" s="24"/>
      <c r="AM4528" s="24"/>
      <c r="AN4528" s="24"/>
      <c r="AO4528" s="24"/>
      <c r="AP4528" s="165" t="str">
        <f t="shared" si="1402"/>
        <v/>
      </c>
      <c r="AQ4528" s="203" t="str">
        <f t="shared" si="1403"/>
        <v/>
      </c>
      <c r="AR4528" s="206">
        <f t="shared" si="1404"/>
        <v>0</v>
      </c>
      <c r="AS4528" s="22" t="str">
        <f t="shared" si="1405"/>
        <v/>
      </c>
      <c r="AT4528" s="24" t="str">
        <f t="shared" si="1406"/>
        <v/>
      </c>
      <c r="AU4528" s="22" t="s">
        <v>3240</v>
      </c>
    </row>
    <row r="4529" spans="1:47">
      <c r="A4529" s="246" t="str">
        <f t="shared" si="1396"/>
        <v/>
      </c>
      <c r="B4529" s="23"/>
      <c r="C4529" s="23"/>
      <c r="D4529" s="202" t="str">
        <f t="shared" si="1397"/>
        <v/>
      </c>
      <c r="E4529" s="33" t="str">
        <f t="shared" si="1391"/>
        <v/>
      </c>
      <c r="F4529" s="23"/>
      <c r="G4529" s="23"/>
      <c r="H4529" s="29"/>
      <c r="I4529" s="204" t="str">
        <f t="shared" si="1394"/>
        <v/>
      </c>
      <c r="J4529" s="188"/>
      <c r="K4529" s="29"/>
      <c r="L4529" s="24"/>
      <c r="M4529" s="22"/>
      <c r="N4529" s="22"/>
      <c r="O4529" s="22"/>
      <c r="P4529" s="202" t="str">
        <f t="shared" si="1395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392"/>
        <v/>
      </c>
      <c r="Z4529" s="196" t="str">
        <f t="shared" si="1393"/>
        <v/>
      </c>
      <c r="AA4529" s="22"/>
      <c r="AB4529" s="197" t="str">
        <f t="shared" si="1398"/>
        <v/>
      </c>
      <c r="AC4529" s="198" t="str">
        <f t="shared" si="1399"/>
        <v/>
      </c>
      <c r="AD4529" s="162"/>
      <c r="AE4529" s="199" t="str">
        <f t="shared" si="1400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389"/>
        <v>0</v>
      </c>
      <c r="AJ4529" s="200">
        <f t="shared" si="1390"/>
        <v>0</v>
      </c>
      <c r="AK4529" s="201" t="str">
        <f t="shared" si="1401"/>
        <v/>
      </c>
      <c r="AL4529" s="24"/>
      <c r="AM4529" s="24"/>
      <c r="AN4529" s="24"/>
      <c r="AO4529" s="24"/>
      <c r="AP4529" s="165" t="str">
        <f t="shared" si="1402"/>
        <v/>
      </c>
      <c r="AQ4529" s="203" t="str">
        <f t="shared" si="1403"/>
        <v/>
      </c>
      <c r="AR4529" s="206">
        <f t="shared" si="1404"/>
        <v>0</v>
      </c>
      <c r="AS4529" s="22" t="str">
        <f t="shared" si="1405"/>
        <v/>
      </c>
      <c r="AT4529" s="24" t="str">
        <f t="shared" si="1406"/>
        <v/>
      </c>
      <c r="AU4529" s="22" t="s">
        <v>3240</v>
      </c>
    </row>
    <row r="4530" spans="1:47">
      <c r="A4530" s="246" t="str">
        <f t="shared" si="1396"/>
        <v/>
      </c>
      <c r="B4530" s="23"/>
      <c r="C4530" s="23"/>
      <c r="D4530" s="202" t="str">
        <f t="shared" si="1397"/>
        <v/>
      </c>
      <c r="E4530" s="33" t="str">
        <f t="shared" si="1391"/>
        <v/>
      </c>
      <c r="F4530" s="23"/>
      <c r="G4530" s="23"/>
      <c r="H4530" s="29"/>
      <c r="I4530" s="204" t="str">
        <f t="shared" si="1394"/>
        <v/>
      </c>
      <c r="J4530" s="188"/>
      <c r="K4530" s="29"/>
      <c r="L4530" s="24"/>
      <c r="M4530" s="22"/>
      <c r="N4530" s="22"/>
      <c r="O4530" s="22"/>
      <c r="P4530" s="202" t="str">
        <f t="shared" si="1395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392"/>
        <v/>
      </c>
      <c r="Z4530" s="196" t="str">
        <f t="shared" si="1393"/>
        <v/>
      </c>
      <c r="AA4530" s="22"/>
      <c r="AB4530" s="197" t="str">
        <f t="shared" si="1398"/>
        <v/>
      </c>
      <c r="AC4530" s="198" t="str">
        <f t="shared" si="1399"/>
        <v/>
      </c>
      <c r="AD4530" s="162"/>
      <c r="AE4530" s="199" t="str">
        <f t="shared" si="1400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389"/>
        <v>0</v>
      </c>
      <c r="AJ4530" s="200">
        <f t="shared" si="1390"/>
        <v>0</v>
      </c>
      <c r="AK4530" s="201" t="str">
        <f t="shared" si="1401"/>
        <v/>
      </c>
      <c r="AL4530" s="24"/>
      <c r="AM4530" s="24"/>
      <c r="AN4530" s="24"/>
      <c r="AO4530" s="24"/>
      <c r="AP4530" s="165" t="str">
        <f t="shared" si="1402"/>
        <v/>
      </c>
      <c r="AQ4530" s="203" t="str">
        <f t="shared" si="1403"/>
        <v/>
      </c>
      <c r="AR4530" s="206">
        <f t="shared" si="1404"/>
        <v>0</v>
      </c>
      <c r="AS4530" s="22" t="str">
        <f t="shared" si="1405"/>
        <v/>
      </c>
      <c r="AT4530" s="24" t="str">
        <f t="shared" si="1406"/>
        <v/>
      </c>
      <c r="AU4530" s="22" t="s">
        <v>3240</v>
      </c>
    </row>
    <row r="4531" spans="1:47">
      <c r="A4531" s="246" t="str">
        <f t="shared" si="1396"/>
        <v/>
      </c>
      <c r="B4531" s="23"/>
      <c r="C4531" s="23"/>
      <c r="D4531" s="202" t="str">
        <f t="shared" si="1397"/>
        <v/>
      </c>
      <c r="E4531" s="33" t="str">
        <f t="shared" si="1391"/>
        <v/>
      </c>
      <c r="F4531" s="23"/>
      <c r="G4531" s="23"/>
      <c r="H4531" s="29"/>
      <c r="I4531" s="204" t="str">
        <f t="shared" si="1394"/>
        <v/>
      </c>
      <c r="J4531" s="188"/>
      <c r="K4531" s="29"/>
      <c r="L4531" s="24"/>
      <c r="M4531" s="22"/>
      <c r="N4531" s="22"/>
      <c r="O4531" s="22"/>
      <c r="P4531" s="202" t="str">
        <f t="shared" si="1395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392"/>
        <v/>
      </c>
      <c r="Z4531" s="196" t="str">
        <f t="shared" si="1393"/>
        <v/>
      </c>
      <c r="AA4531" s="22"/>
      <c r="AB4531" s="197" t="str">
        <f t="shared" si="1398"/>
        <v/>
      </c>
      <c r="AC4531" s="198" t="str">
        <f t="shared" si="1399"/>
        <v/>
      </c>
      <c r="AD4531" s="162"/>
      <c r="AE4531" s="199" t="str">
        <f t="shared" si="1400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389"/>
        <v>0</v>
      </c>
      <c r="AJ4531" s="200">
        <f t="shared" si="1390"/>
        <v>0</v>
      </c>
      <c r="AK4531" s="201" t="str">
        <f t="shared" si="1401"/>
        <v/>
      </c>
      <c r="AL4531" s="24"/>
      <c r="AM4531" s="24"/>
      <c r="AN4531" s="24"/>
      <c r="AO4531" s="24"/>
      <c r="AP4531" s="165" t="str">
        <f t="shared" si="1402"/>
        <v/>
      </c>
      <c r="AQ4531" s="203" t="str">
        <f t="shared" si="1403"/>
        <v/>
      </c>
      <c r="AR4531" s="206">
        <f t="shared" si="1404"/>
        <v>0</v>
      </c>
      <c r="AS4531" s="22" t="str">
        <f t="shared" si="1405"/>
        <v/>
      </c>
      <c r="AT4531" s="24" t="str">
        <f t="shared" si="1406"/>
        <v/>
      </c>
      <c r="AU4531" s="22" t="s">
        <v>3240</v>
      </c>
    </row>
    <row r="4532" spans="1:47">
      <c r="A4532" s="246" t="str">
        <f t="shared" si="1396"/>
        <v/>
      </c>
      <c r="B4532" s="23"/>
      <c r="C4532" s="23"/>
      <c r="D4532" s="202" t="str">
        <f t="shared" si="1397"/>
        <v/>
      </c>
      <c r="E4532" s="33" t="str">
        <f t="shared" si="1391"/>
        <v/>
      </c>
      <c r="F4532" s="23"/>
      <c r="G4532" s="23"/>
      <c r="H4532" s="29"/>
      <c r="I4532" s="204" t="str">
        <f t="shared" si="1394"/>
        <v/>
      </c>
      <c r="J4532" s="188"/>
      <c r="K4532" s="29"/>
      <c r="L4532" s="24"/>
      <c r="M4532" s="22"/>
      <c r="N4532" s="22"/>
      <c r="O4532" s="22"/>
      <c r="P4532" s="202" t="str">
        <f t="shared" si="1395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392"/>
        <v/>
      </c>
      <c r="Z4532" s="196" t="str">
        <f t="shared" si="1393"/>
        <v/>
      </c>
      <c r="AA4532" s="22"/>
      <c r="AB4532" s="197" t="str">
        <f t="shared" si="1398"/>
        <v/>
      </c>
      <c r="AC4532" s="198" t="str">
        <f t="shared" si="1399"/>
        <v/>
      </c>
      <c r="AD4532" s="162"/>
      <c r="AE4532" s="199" t="str">
        <f t="shared" si="1400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389"/>
        <v>0</v>
      </c>
      <c r="AJ4532" s="200">
        <f t="shared" si="1390"/>
        <v>0</v>
      </c>
      <c r="AK4532" s="201" t="str">
        <f t="shared" si="1401"/>
        <v/>
      </c>
      <c r="AL4532" s="24"/>
      <c r="AM4532" s="24"/>
      <c r="AN4532" s="24"/>
      <c r="AO4532" s="24"/>
      <c r="AP4532" s="165" t="str">
        <f t="shared" si="1402"/>
        <v/>
      </c>
      <c r="AQ4532" s="203" t="str">
        <f t="shared" si="1403"/>
        <v/>
      </c>
      <c r="AR4532" s="206">
        <f t="shared" si="1404"/>
        <v>0</v>
      </c>
      <c r="AS4532" s="22" t="str">
        <f t="shared" si="1405"/>
        <v/>
      </c>
      <c r="AT4532" s="24" t="str">
        <f t="shared" si="1406"/>
        <v/>
      </c>
      <c r="AU4532" s="22" t="s">
        <v>3240</v>
      </c>
    </row>
    <row r="4533" spans="1:47">
      <c r="A4533" s="246" t="str">
        <f t="shared" si="1396"/>
        <v/>
      </c>
      <c r="B4533" s="23"/>
      <c r="C4533" s="23"/>
      <c r="D4533" s="202" t="str">
        <f t="shared" si="1397"/>
        <v/>
      </c>
      <c r="E4533" s="33" t="str">
        <f t="shared" si="1391"/>
        <v/>
      </c>
      <c r="F4533" s="23"/>
      <c r="G4533" s="23"/>
      <c r="H4533" s="29"/>
      <c r="I4533" s="204" t="str">
        <f t="shared" si="1394"/>
        <v/>
      </c>
      <c r="J4533" s="188"/>
      <c r="K4533" s="29"/>
      <c r="L4533" s="24"/>
      <c r="M4533" s="22"/>
      <c r="N4533" s="22"/>
      <c r="O4533" s="22"/>
      <c r="P4533" s="202" t="str">
        <f t="shared" si="1395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392"/>
        <v/>
      </c>
      <c r="Z4533" s="196" t="str">
        <f t="shared" si="1393"/>
        <v/>
      </c>
      <c r="AA4533" s="22"/>
      <c r="AB4533" s="197" t="str">
        <f t="shared" si="1398"/>
        <v/>
      </c>
      <c r="AC4533" s="198" t="str">
        <f t="shared" si="1399"/>
        <v/>
      </c>
      <c r="AD4533" s="162"/>
      <c r="AE4533" s="199" t="str">
        <f t="shared" si="1400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389"/>
        <v>0</v>
      </c>
      <c r="AJ4533" s="200">
        <f t="shared" si="1390"/>
        <v>0</v>
      </c>
      <c r="AK4533" s="201" t="str">
        <f t="shared" si="1401"/>
        <v/>
      </c>
      <c r="AL4533" s="24"/>
      <c r="AM4533" s="24"/>
      <c r="AN4533" s="24"/>
      <c r="AO4533" s="24"/>
      <c r="AP4533" s="165" t="str">
        <f t="shared" si="1402"/>
        <v/>
      </c>
      <c r="AQ4533" s="203" t="str">
        <f t="shared" si="1403"/>
        <v/>
      </c>
      <c r="AR4533" s="206">
        <f t="shared" si="1404"/>
        <v>0</v>
      </c>
      <c r="AS4533" s="22" t="str">
        <f t="shared" si="1405"/>
        <v/>
      </c>
      <c r="AT4533" s="24" t="str">
        <f t="shared" si="1406"/>
        <v/>
      </c>
      <c r="AU4533" s="22" t="s">
        <v>3240</v>
      </c>
    </row>
    <row r="4534" spans="1:47">
      <c r="A4534" s="246" t="str">
        <f t="shared" si="1396"/>
        <v/>
      </c>
      <c r="B4534" s="23"/>
      <c r="C4534" s="23"/>
      <c r="D4534" s="202" t="str">
        <f t="shared" si="1397"/>
        <v/>
      </c>
      <c r="E4534" s="33" t="str">
        <f t="shared" si="1391"/>
        <v/>
      </c>
      <c r="F4534" s="23"/>
      <c r="G4534" s="23"/>
      <c r="H4534" s="29"/>
      <c r="I4534" s="204" t="str">
        <f t="shared" si="1394"/>
        <v/>
      </c>
      <c r="J4534" s="188"/>
      <c r="K4534" s="29"/>
      <c r="L4534" s="24"/>
      <c r="M4534" s="22"/>
      <c r="N4534" s="22"/>
      <c r="O4534" s="22"/>
      <c r="P4534" s="202" t="str">
        <f t="shared" si="1395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392"/>
        <v/>
      </c>
      <c r="Z4534" s="196" t="str">
        <f t="shared" si="1393"/>
        <v/>
      </c>
      <c r="AA4534" s="22"/>
      <c r="AB4534" s="197" t="str">
        <f t="shared" si="1398"/>
        <v/>
      </c>
      <c r="AC4534" s="198" t="str">
        <f t="shared" si="1399"/>
        <v/>
      </c>
      <c r="AD4534" s="162"/>
      <c r="AE4534" s="199" t="str">
        <f t="shared" si="1400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389"/>
        <v>0</v>
      </c>
      <c r="AJ4534" s="200">
        <f t="shared" si="1390"/>
        <v>0</v>
      </c>
      <c r="AK4534" s="201" t="str">
        <f t="shared" si="1401"/>
        <v/>
      </c>
      <c r="AL4534" s="24"/>
      <c r="AM4534" s="24"/>
      <c r="AN4534" s="24"/>
      <c r="AO4534" s="24"/>
      <c r="AP4534" s="165" t="str">
        <f t="shared" si="1402"/>
        <v/>
      </c>
      <c r="AQ4534" s="203" t="str">
        <f t="shared" si="1403"/>
        <v/>
      </c>
      <c r="AR4534" s="206">
        <f t="shared" si="1404"/>
        <v>0</v>
      </c>
      <c r="AS4534" s="22" t="str">
        <f t="shared" si="1405"/>
        <v/>
      </c>
      <c r="AT4534" s="24" t="str">
        <f t="shared" si="1406"/>
        <v/>
      </c>
      <c r="AU4534" s="22" t="s">
        <v>3240</v>
      </c>
    </row>
    <row r="4535" spans="1:47">
      <c r="A4535" s="246" t="str">
        <f t="shared" si="1396"/>
        <v/>
      </c>
      <c r="B4535" s="23"/>
      <c r="C4535" s="23"/>
      <c r="D4535" s="202" t="str">
        <f t="shared" si="1397"/>
        <v/>
      </c>
      <c r="E4535" s="33" t="str">
        <f t="shared" si="1391"/>
        <v/>
      </c>
      <c r="F4535" s="23"/>
      <c r="G4535" s="23"/>
      <c r="H4535" s="29"/>
      <c r="I4535" s="204" t="str">
        <f t="shared" si="1394"/>
        <v/>
      </c>
      <c r="J4535" s="188"/>
      <c r="K4535" s="29"/>
      <c r="L4535" s="24"/>
      <c r="M4535" s="22"/>
      <c r="N4535" s="22"/>
      <c r="O4535" s="22"/>
      <c r="P4535" s="202" t="str">
        <f t="shared" si="1395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392"/>
        <v/>
      </c>
      <c r="Z4535" s="196" t="str">
        <f t="shared" si="1393"/>
        <v/>
      </c>
      <c r="AA4535" s="22"/>
      <c r="AB4535" s="197" t="str">
        <f t="shared" si="1398"/>
        <v/>
      </c>
      <c r="AC4535" s="198" t="str">
        <f t="shared" si="1399"/>
        <v/>
      </c>
      <c r="AD4535" s="162"/>
      <c r="AE4535" s="199" t="str">
        <f t="shared" si="1400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389"/>
        <v>0</v>
      </c>
      <c r="AJ4535" s="200">
        <f t="shared" si="1390"/>
        <v>0</v>
      </c>
      <c r="AK4535" s="201" t="str">
        <f t="shared" si="1401"/>
        <v/>
      </c>
      <c r="AL4535" s="24"/>
      <c r="AM4535" s="24"/>
      <c r="AN4535" s="24"/>
      <c r="AO4535" s="24"/>
      <c r="AP4535" s="165" t="str">
        <f t="shared" si="1402"/>
        <v/>
      </c>
      <c r="AQ4535" s="203" t="str">
        <f t="shared" si="1403"/>
        <v/>
      </c>
      <c r="AR4535" s="206">
        <f t="shared" si="1404"/>
        <v>0</v>
      </c>
      <c r="AS4535" s="22" t="str">
        <f t="shared" si="1405"/>
        <v/>
      </c>
      <c r="AT4535" s="24" t="str">
        <f t="shared" si="1406"/>
        <v/>
      </c>
      <c r="AU4535" s="22" t="s">
        <v>3240</v>
      </c>
    </row>
    <row r="4536" spans="1:47">
      <c r="A4536" s="246" t="str">
        <f t="shared" si="1396"/>
        <v/>
      </c>
      <c r="B4536" s="23"/>
      <c r="C4536" s="23"/>
      <c r="D4536" s="202" t="str">
        <f t="shared" si="1397"/>
        <v/>
      </c>
      <c r="E4536" s="33" t="str">
        <f t="shared" si="1391"/>
        <v/>
      </c>
      <c r="F4536" s="23"/>
      <c r="G4536" s="23"/>
      <c r="H4536" s="29"/>
      <c r="I4536" s="204" t="str">
        <f t="shared" si="1394"/>
        <v/>
      </c>
      <c r="J4536" s="188"/>
      <c r="K4536" s="29"/>
      <c r="L4536" s="24"/>
      <c r="M4536" s="22"/>
      <c r="N4536" s="22"/>
      <c r="O4536" s="22"/>
      <c r="P4536" s="202" t="str">
        <f t="shared" si="1395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392"/>
        <v/>
      </c>
      <c r="Z4536" s="196" t="str">
        <f t="shared" si="1393"/>
        <v/>
      </c>
      <c r="AA4536" s="22"/>
      <c r="AB4536" s="197" t="str">
        <f t="shared" si="1398"/>
        <v/>
      </c>
      <c r="AC4536" s="198" t="str">
        <f t="shared" si="1399"/>
        <v/>
      </c>
      <c r="AD4536" s="162"/>
      <c r="AE4536" s="199" t="str">
        <f t="shared" si="1400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389"/>
        <v>0</v>
      </c>
      <c r="AJ4536" s="200">
        <f t="shared" si="1390"/>
        <v>0</v>
      </c>
      <c r="AK4536" s="201" t="str">
        <f t="shared" si="1401"/>
        <v/>
      </c>
      <c r="AL4536" s="24"/>
      <c r="AM4536" s="24"/>
      <c r="AN4536" s="24"/>
      <c r="AO4536" s="24"/>
      <c r="AP4536" s="165" t="str">
        <f t="shared" si="1402"/>
        <v/>
      </c>
      <c r="AQ4536" s="203" t="str">
        <f t="shared" si="1403"/>
        <v/>
      </c>
      <c r="AR4536" s="206">
        <f t="shared" si="1404"/>
        <v>0</v>
      </c>
      <c r="AS4536" s="22" t="str">
        <f t="shared" si="1405"/>
        <v/>
      </c>
      <c r="AT4536" s="24" t="str">
        <f t="shared" si="1406"/>
        <v/>
      </c>
      <c r="AU4536" s="22" t="s">
        <v>3240</v>
      </c>
    </row>
    <row r="4537" spans="1:47">
      <c r="A4537" s="246" t="str">
        <f t="shared" si="1396"/>
        <v/>
      </c>
      <c r="B4537" s="23"/>
      <c r="C4537" s="23"/>
      <c r="D4537" s="202" t="str">
        <f t="shared" si="1397"/>
        <v/>
      </c>
      <c r="E4537" s="33" t="str">
        <f t="shared" si="1391"/>
        <v/>
      </c>
      <c r="F4537" s="23"/>
      <c r="G4537" s="23"/>
      <c r="H4537" s="29"/>
      <c r="I4537" s="204" t="str">
        <f t="shared" si="1394"/>
        <v/>
      </c>
      <c r="J4537" s="188"/>
      <c r="K4537" s="29"/>
      <c r="L4537" s="24"/>
      <c r="M4537" s="22"/>
      <c r="N4537" s="22"/>
      <c r="O4537" s="22"/>
      <c r="P4537" s="202" t="str">
        <f t="shared" si="1395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392"/>
        <v/>
      </c>
      <c r="Z4537" s="196" t="str">
        <f t="shared" si="1393"/>
        <v/>
      </c>
      <c r="AA4537" s="22"/>
      <c r="AB4537" s="197" t="str">
        <f t="shared" si="1398"/>
        <v/>
      </c>
      <c r="AC4537" s="198" t="str">
        <f t="shared" si="1399"/>
        <v/>
      </c>
      <c r="AD4537" s="162"/>
      <c r="AE4537" s="199" t="str">
        <f t="shared" si="1400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389"/>
        <v>0</v>
      </c>
      <c r="AJ4537" s="200">
        <f t="shared" si="1390"/>
        <v>0</v>
      </c>
      <c r="AK4537" s="201" t="str">
        <f t="shared" si="1401"/>
        <v/>
      </c>
      <c r="AL4537" s="24"/>
      <c r="AM4537" s="24"/>
      <c r="AN4537" s="24"/>
      <c r="AO4537" s="24"/>
      <c r="AP4537" s="165" t="str">
        <f t="shared" si="1402"/>
        <v/>
      </c>
      <c r="AQ4537" s="203" t="str">
        <f t="shared" si="1403"/>
        <v/>
      </c>
      <c r="AR4537" s="206">
        <f t="shared" si="1404"/>
        <v>0</v>
      </c>
      <c r="AS4537" s="22" t="str">
        <f t="shared" si="1405"/>
        <v/>
      </c>
      <c r="AT4537" s="24" t="str">
        <f t="shared" si="1406"/>
        <v/>
      </c>
      <c r="AU4537" s="22" t="s">
        <v>3240</v>
      </c>
    </row>
    <row r="4538" spans="1:47">
      <c r="A4538" s="246" t="str">
        <f t="shared" si="1396"/>
        <v/>
      </c>
      <c r="B4538" s="23"/>
      <c r="C4538" s="23"/>
      <c r="D4538" s="202" t="str">
        <f t="shared" si="1397"/>
        <v/>
      </c>
      <c r="E4538" s="33" t="str">
        <f t="shared" si="1391"/>
        <v/>
      </c>
      <c r="F4538" s="23"/>
      <c r="G4538" s="23"/>
      <c r="H4538" s="29"/>
      <c r="I4538" s="204" t="str">
        <f t="shared" si="1394"/>
        <v/>
      </c>
      <c r="J4538" s="188"/>
      <c r="K4538" s="29"/>
      <c r="L4538" s="24"/>
      <c r="M4538" s="22"/>
      <c r="N4538" s="22"/>
      <c r="O4538" s="22"/>
      <c r="P4538" s="202" t="str">
        <f t="shared" si="1395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392"/>
        <v/>
      </c>
      <c r="Z4538" s="196" t="str">
        <f t="shared" si="1393"/>
        <v/>
      </c>
      <c r="AA4538" s="22"/>
      <c r="AB4538" s="197" t="str">
        <f t="shared" si="1398"/>
        <v/>
      </c>
      <c r="AC4538" s="198" t="str">
        <f t="shared" si="1399"/>
        <v/>
      </c>
      <c r="AD4538" s="162"/>
      <c r="AE4538" s="199" t="str">
        <f t="shared" si="1400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389"/>
        <v>0</v>
      </c>
      <c r="AJ4538" s="200">
        <f t="shared" si="1390"/>
        <v>0</v>
      </c>
      <c r="AK4538" s="201" t="str">
        <f t="shared" si="1401"/>
        <v/>
      </c>
      <c r="AL4538" s="24"/>
      <c r="AM4538" s="24"/>
      <c r="AN4538" s="24"/>
      <c r="AO4538" s="24"/>
      <c r="AP4538" s="165" t="str">
        <f t="shared" si="1402"/>
        <v/>
      </c>
      <c r="AQ4538" s="203" t="str">
        <f t="shared" si="1403"/>
        <v/>
      </c>
      <c r="AR4538" s="206">
        <f t="shared" si="1404"/>
        <v>0</v>
      </c>
      <c r="AS4538" s="22" t="str">
        <f t="shared" si="1405"/>
        <v/>
      </c>
      <c r="AT4538" s="24" t="str">
        <f t="shared" si="1406"/>
        <v/>
      </c>
      <c r="AU4538" s="22" t="s">
        <v>3240</v>
      </c>
    </row>
    <row r="4539" spans="1:47">
      <c r="A4539" s="246" t="str">
        <f t="shared" si="1396"/>
        <v/>
      </c>
      <c r="B4539" s="23"/>
      <c r="C4539" s="23"/>
      <c r="D4539" s="202" t="str">
        <f t="shared" si="1397"/>
        <v/>
      </c>
      <c r="E4539" s="33" t="str">
        <f t="shared" si="1391"/>
        <v/>
      </c>
      <c r="F4539" s="23"/>
      <c r="G4539" s="23"/>
      <c r="H4539" s="29"/>
      <c r="I4539" s="204" t="str">
        <f t="shared" si="1394"/>
        <v/>
      </c>
      <c r="J4539" s="188"/>
      <c r="K4539" s="29"/>
      <c r="L4539" s="24"/>
      <c r="M4539" s="22"/>
      <c r="N4539" s="22"/>
      <c r="O4539" s="22"/>
      <c r="P4539" s="202" t="str">
        <f t="shared" si="1395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392"/>
        <v/>
      </c>
      <c r="Z4539" s="196" t="str">
        <f t="shared" si="1393"/>
        <v/>
      </c>
      <c r="AA4539" s="22"/>
      <c r="AB4539" s="197" t="str">
        <f t="shared" si="1398"/>
        <v/>
      </c>
      <c r="AC4539" s="198" t="str">
        <f t="shared" si="1399"/>
        <v/>
      </c>
      <c r="AD4539" s="162"/>
      <c r="AE4539" s="199" t="str">
        <f t="shared" si="1400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389"/>
        <v>0</v>
      </c>
      <c r="AJ4539" s="200">
        <f t="shared" si="1390"/>
        <v>0</v>
      </c>
      <c r="AK4539" s="201" t="str">
        <f t="shared" si="1401"/>
        <v/>
      </c>
      <c r="AL4539" s="24"/>
      <c r="AM4539" s="24"/>
      <c r="AN4539" s="24"/>
      <c r="AO4539" s="24"/>
      <c r="AP4539" s="165" t="str">
        <f t="shared" si="1402"/>
        <v/>
      </c>
      <c r="AQ4539" s="203" t="str">
        <f t="shared" si="1403"/>
        <v/>
      </c>
      <c r="AR4539" s="206">
        <f t="shared" si="1404"/>
        <v>0</v>
      </c>
      <c r="AS4539" s="22" t="str">
        <f t="shared" si="1405"/>
        <v/>
      </c>
      <c r="AT4539" s="24" t="str">
        <f t="shared" si="1406"/>
        <v/>
      </c>
      <c r="AU4539" s="22" t="s">
        <v>3240</v>
      </c>
    </row>
    <row r="4540" spans="1:47">
      <c r="A4540" s="246" t="str">
        <f t="shared" si="1396"/>
        <v/>
      </c>
      <c r="B4540" s="23"/>
      <c r="C4540" s="23"/>
      <c r="D4540" s="202" t="str">
        <f t="shared" si="1397"/>
        <v/>
      </c>
      <c r="E4540" s="33" t="str">
        <f t="shared" si="1391"/>
        <v/>
      </c>
      <c r="F4540" s="23"/>
      <c r="G4540" s="23"/>
      <c r="H4540" s="29"/>
      <c r="I4540" s="204" t="str">
        <f t="shared" si="1394"/>
        <v/>
      </c>
      <c r="J4540" s="188"/>
      <c r="K4540" s="29"/>
      <c r="L4540" s="24"/>
      <c r="M4540" s="22"/>
      <c r="N4540" s="22"/>
      <c r="O4540" s="22"/>
      <c r="P4540" s="202" t="str">
        <f t="shared" si="1395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392"/>
        <v/>
      </c>
      <c r="Z4540" s="196" t="str">
        <f t="shared" si="1393"/>
        <v/>
      </c>
      <c r="AA4540" s="22"/>
      <c r="AB4540" s="197" t="str">
        <f t="shared" si="1398"/>
        <v/>
      </c>
      <c r="AC4540" s="198" t="str">
        <f t="shared" si="1399"/>
        <v/>
      </c>
      <c r="AD4540" s="162"/>
      <c r="AE4540" s="199" t="str">
        <f t="shared" si="1400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389"/>
        <v>0</v>
      </c>
      <c r="AJ4540" s="200">
        <f t="shared" si="1390"/>
        <v>0</v>
      </c>
      <c r="AK4540" s="201" t="str">
        <f t="shared" si="1401"/>
        <v/>
      </c>
      <c r="AL4540" s="24"/>
      <c r="AM4540" s="24"/>
      <c r="AN4540" s="24"/>
      <c r="AO4540" s="24"/>
      <c r="AP4540" s="165" t="str">
        <f t="shared" si="1402"/>
        <v/>
      </c>
      <c r="AQ4540" s="203" t="str">
        <f t="shared" si="1403"/>
        <v/>
      </c>
      <c r="AR4540" s="206">
        <f t="shared" si="1404"/>
        <v>0</v>
      </c>
      <c r="AS4540" s="22" t="str">
        <f t="shared" si="1405"/>
        <v/>
      </c>
      <c r="AT4540" s="24" t="str">
        <f t="shared" si="1406"/>
        <v/>
      </c>
      <c r="AU4540" s="22" t="s">
        <v>3240</v>
      </c>
    </row>
    <row r="4541" spans="1:47">
      <c r="A4541" s="246" t="str">
        <f t="shared" si="1396"/>
        <v/>
      </c>
      <c r="B4541" s="23"/>
      <c r="C4541" s="23"/>
      <c r="D4541" s="202" t="str">
        <f t="shared" si="1397"/>
        <v/>
      </c>
      <c r="E4541" s="33" t="str">
        <f t="shared" si="1391"/>
        <v/>
      </c>
      <c r="F4541" s="23"/>
      <c r="G4541" s="23"/>
      <c r="H4541" s="29"/>
      <c r="I4541" s="204" t="str">
        <f t="shared" si="1394"/>
        <v/>
      </c>
      <c r="J4541" s="188"/>
      <c r="K4541" s="29"/>
      <c r="L4541" s="24"/>
      <c r="M4541" s="22"/>
      <c r="N4541" s="22"/>
      <c r="O4541" s="22"/>
      <c r="P4541" s="202" t="str">
        <f t="shared" si="1395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392"/>
        <v/>
      </c>
      <c r="Z4541" s="196" t="str">
        <f t="shared" si="1393"/>
        <v/>
      </c>
      <c r="AA4541" s="22"/>
      <c r="AB4541" s="197" t="str">
        <f t="shared" si="1398"/>
        <v/>
      </c>
      <c r="AC4541" s="198" t="str">
        <f t="shared" si="1399"/>
        <v/>
      </c>
      <c r="AD4541" s="162"/>
      <c r="AE4541" s="199" t="str">
        <f t="shared" si="1400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389"/>
        <v>0</v>
      </c>
      <c r="AJ4541" s="200">
        <f t="shared" si="1390"/>
        <v>0</v>
      </c>
      <c r="AK4541" s="201" t="str">
        <f t="shared" si="1401"/>
        <v/>
      </c>
      <c r="AL4541" s="24"/>
      <c r="AM4541" s="24"/>
      <c r="AN4541" s="24"/>
      <c r="AO4541" s="24"/>
      <c r="AP4541" s="165" t="str">
        <f t="shared" si="1402"/>
        <v/>
      </c>
      <c r="AQ4541" s="203" t="str">
        <f t="shared" si="1403"/>
        <v/>
      </c>
      <c r="AR4541" s="206">
        <f t="shared" si="1404"/>
        <v>0</v>
      </c>
      <c r="AS4541" s="22" t="str">
        <f t="shared" si="1405"/>
        <v/>
      </c>
      <c r="AT4541" s="24" t="str">
        <f t="shared" si="1406"/>
        <v/>
      </c>
      <c r="AU4541" s="22" t="s">
        <v>3240</v>
      </c>
    </row>
    <row r="4542" spans="1:47">
      <c r="A4542" s="246" t="str">
        <f t="shared" si="1396"/>
        <v/>
      </c>
      <c r="B4542" s="23"/>
      <c r="C4542" s="23"/>
      <c r="D4542" s="202" t="str">
        <f t="shared" si="1397"/>
        <v/>
      </c>
      <c r="E4542" s="33" t="str">
        <f t="shared" si="1391"/>
        <v/>
      </c>
      <c r="F4542" s="23"/>
      <c r="G4542" s="23"/>
      <c r="H4542" s="29"/>
      <c r="I4542" s="204" t="str">
        <f t="shared" si="1394"/>
        <v/>
      </c>
      <c r="J4542" s="188"/>
      <c r="K4542" s="29"/>
      <c r="L4542" s="24"/>
      <c r="M4542" s="22"/>
      <c r="N4542" s="22"/>
      <c r="O4542" s="22"/>
      <c r="P4542" s="202" t="str">
        <f t="shared" si="1395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392"/>
        <v/>
      </c>
      <c r="Z4542" s="196" t="str">
        <f t="shared" si="1393"/>
        <v/>
      </c>
      <c r="AA4542" s="22"/>
      <c r="AB4542" s="197" t="str">
        <f t="shared" si="1398"/>
        <v/>
      </c>
      <c r="AC4542" s="198" t="str">
        <f t="shared" si="1399"/>
        <v/>
      </c>
      <c r="AD4542" s="162"/>
      <c r="AE4542" s="199" t="str">
        <f t="shared" si="1400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389"/>
        <v>0</v>
      </c>
      <c r="AJ4542" s="200">
        <f t="shared" si="1390"/>
        <v>0</v>
      </c>
      <c r="AK4542" s="201" t="str">
        <f t="shared" si="1401"/>
        <v/>
      </c>
      <c r="AL4542" s="24"/>
      <c r="AM4542" s="24"/>
      <c r="AN4542" s="24"/>
      <c r="AO4542" s="24"/>
      <c r="AP4542" s="165" t="str">
        <f t="shared" si="1402"/>
        <v/>
      </c>
      <c r="AQ4542" s="203" t="str">
        <f t="shared" si="1403"/>
        <v/>
      </c>
      <c r="AR4542" s="206">
        <f t="shared" si="1404"/>
        <v>0</v>
      </c>
      <c r="AS4542" s="22" t="str">
        <f t="shared" si="1405"/>
        <v/>
      </c>
      <c r="AT4542" s="24" t="str">
        <f t="shared" si="1406"/>
        <v/>
      </c>
      <c r="AU4542" s="22" t="s">
        <v>3240</v>
      </c>
    </row>
    <row r="4543" spans="1:47">
      <c r="A4543" s="246" t="str">
        <f t="shared" si="1396"/>
        <v/>
      </c>
      <c r="B4543" s="23"/>
      <c r="C4543" s="23"/>
      <c r="D4543" s="202" t="str">
        <f t="shared" si="1397"/>
        <v/>
      </c>
      <c r="E4543" s="33" t="str">
        <f t="shared" si="1391"/>
        <v/>
      </c>
      <c r="F4543" s="23"/>
      <c r="G4543" s="23"/>
      <c r="H4543" s="29"/>
      <c r="I4543" s="204" t="str">
        <f t="shared" si="1394"/>
        <v/>
      </c>
      <c r="J4543" s="188"/>
      <c r="K4543" s="29"/>
      <c r="L4543" s="24"/>
      <c r="M4543" s="22"/>
      <c r="N4543" s="22"/>
      <c r="O4543" s="22"/>
      <c r="P4543" s="202" t="str">
        <f t="shared" si="1395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392"/>
        <v/>
      </c>
      <c r="Z4543" s="196" t="str">
        <f t="shared" si="1393"/>
        <v/>
      </c>
      <c r="AA4543" s="22"/>
      <c r="AB4543" s="197" t="str">
        <f t="shared" si="1398"/>
        <v/>
      </c>
      <c r="AC4543" s="198" t="str">
        <f t="shared" si="1399"/>
        <v/>
      </c>
      <c r="AD4543" s="162"/>
      <c r="AE4543" s="199" t="str">
        <f t="shared" si="1400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389"/>
        <v>0</v>
      </c>
      <c r="AJ4543" s="200">
        <f t="shared" si="1390"/>
        <v>0</v>
      </c>
      <c r="AK4543" s="201" t="str">
        <f t="shared" si="1401"/>
        <v/>
      </c>
      <c r="AL4543" s="24"/>
      <c r="AM4543" s="24"/>
      <c r="AN4543" s="24"/>
      <c r="AO4543" s="24"/>
      <c r="AP4543" s="165" t="str">
        <f t="shared" si="1402"/>
        <v/>
      </c>
      <c r="AQ4543" s="203" t="str">
        <f t="shared" si="1403"/>
        <v/>
      </c>
      <c r="AR4543" s="206">
        <f t="shared" si="1404"/>
        <v>0</v>
      </c>
      <c r="AS4543" s="22" t="str">
        <f t="shared" si="1405"/>
        <v/>
      </c>
      <c r="AT4543" s="24" t="str">
        <f t="shared" si="1406"/>
        <v/>
      </c>
      <c r="AU4543" s="22" t="s">
        <v>3240</v>
      </c>
    </row>
    <row r="4544" spans="1:47">
      <c r="A4544" s="246" t="str">
        <f t="shared" si="1396"/>
        <v/>
      </c>
      <c r="B4544" s="23"/>
      <c r="C4544" s="23"/>
      <c r="D4544" s="202" t="str">
        <f t="shared" si="1397"/>
        <v/>
      </c>
      <c r="E4544" s="33" t="str">
        <f t="shared" si="1391"/>
        <v/>
      </c>
      <c r="F4544" s="23"/>
      <c r="G4544" s="23"/>
      <c r="H4544" s="29"/>
      <c r="I4544" s="204" t="str">
        <f t="shared" si="1394"/>
        <v/>
      </c>
      <c r="J4544" s="188"/>
      <c r="K4544" s="29"/>
      <c r="L4544" s="24"/>
      <c r="M4544" s="22"/>
      <c r="N4544" s="22"/>
      <c r="O4544" s="22"/>
      <c r="P4544" s="202" t="str">
        <f t="shared" si="1395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392"/>
        <v/>
      </c>
      <c r="Z4544" s="196" t="str">
        <f t="shared" si="1393"/>
        <v/>
      </c>
      <c r="AA4544" s="22"/>
      <c r="AB4544" s="197" t="str">
        <f t="shared" si="1398"/>
        <v/>
      </c>
      <c r="AC4544" s="198" t="str">
        <f t="shared" si="1399"/>
        <v/>
      </c>
      <c r="AD4544" s="162"/>
      <c r="AE4544" s="199" t="str">
        <f t="shared" si="1400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389"/>
        <v>0</v>
      </c>
      <c r="AJ4544" s="200">
        <f t="shared" si="1390"/>
        <v>0</v>
      </c>
      <c r="AK4544" s="201" t="str">
        <f t="shared" si="1401"/>
        <v/>
      </c>
      <c r="AL4544" s="24"/>
      <c r="AM4544" s="24"/>
      <c r="AN4544" s="24"/>
      <c r="AO4544" s="24"/>
      <c r="AP4544" s="165" t="str">
        <f t="shared" si="1402"/>
        <v/>
      </c>
      <c r="AQ4544" s="203" t="str">
        <f t="shared" si="1403"/>
        <v/>
      </c>
      <c r="AR4544" s="206">
        <f t="shared" si="1404"/>
        <v>0</v>
      </c>
      <c r="AS4544" s="22" t="str">
        <f t="shared" si="1405"/>
        <v/>
      </c>
      <c r="AT4544" s="24" t="str">
        <f t="shared" si="1406"/>
        <v/>
      </c>
      <c r="AU4544" s="22" t="s">
        <v>3240</v>
      </c>
    </row>
    <row r="4545" spans="1:47">
      <c r="A4545" s="246" t="str">
        <f t="shared" si="1396"/>
        <v/>
      </c>
      <c r="B4545" s="23"/>
      <c r="C4545" s="23"/>
      <c r="D4545" s="202" t="str">
        <f t="shared" si="1397"/>
        <v/>
      </c>
      <c r="E4545" s="33" t="str">
        <f t="shared" si="1391"/>
        <v/>
      </c>
      <c r="F4545" s="23"/>
      <c r="G4545" s="23"/>
      <c r="H4545" s="29"/>
      <c r="I4545" s="204" t="str">
        <f t="shared" si="1394"/>
        <v/>
      </c>
      <c r="J4545" s="188"/>
      <c r="K4545" s="29"/>
      <c r="L4545" s="24"/>
      <c r="M4545" s="22"/>
      <c r="N4545" s="22"/>
      <c r="O4545" s="22"/>
      <c r="P4545" s="202" t="str">
        <f t="shared" si="1395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392"/>
        <v/>
      </c>
      <c r="Z4545" s="196" t="str">
        <f t="shared" si="1393"/>
        <v/>
      </c>
      <c r="AA4545" s="22"/>
      <c r="AB4545" s="197" t="str">
        <f t="shared" si="1398"/>
        <v/>
      </c>
      <c r="AC4545" s="198" t="str">
        <f t="shared" si="1399"/>
        <v/>
      </c>
      <c r="AD4545" s="162"/>
      <c r="AE4545" s="199" t="str">
        <f t="shared" si="1400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389"/>
        <v>0</v>
      </c>
      <c r="AJ4545" s="200">
        <f t="shared" si="1390"/>
        <v>0</v>
      </c>
      <c r="AK4545" s="201" t="str">
        <f t="shared" si="1401"/>
        <v/>
      </c>
      <c r="AL4545" s="24"/>
      <c r="AM4545" s="24"/>
      <c r="AN4545" s="24"/>
      <c r="AO4545" s="24"/>
      <c r="AP4545" s="165" t="str">
        <f t="shared" si="1402"/>
        <v/>
      </c>
      <c r="AQ4545" s="203" t="str">
        <f t="shared" si="1403"/>
        <v/>
      </c>
      <c r="AR4545" s="206">
        <f t="shared" si="1404"/>
        <v>0</v>
      </c>
      <c r="AS4545" s="22" t="str">
        <f t="shared" si="1405"/>
        <v/>
      </c>
      <c r="AT4545" s="24" t="str">
        <f t="shared" si="1406"/>
        <v/>
      </c>
      <c r="AU4545" s="22" t="s">
        <v>3240</v>
      </c>
    </row>
    <row r="4546" spans="1:47">
      <c r="A4546" s="246" t="str">
        <f t="shared" si="1396"/>
        <v/>
      </c>
      <c r="B4546" s="23"/>
      <c r="C4546" s="23"/>
      <c r="D4546" s="202" t="str">
        <f t="shared" si="1397"/>
        <v/>
      </c>
      <c r="E4546" s="33" t="str">
        <f t="shared" si="1391"/>
        <v/>
      </c>
      <c r="F4546" s="23"/>
      <c r="G4546" s="23"/>
      <c r="H4546" s="29"/>
      <c r="I4546" s="204" t="str">
        <f t="shared" si="1394"/>
        <v/>
      </c>
      <c r="J4546" s="188"/>
      <c r="K4546" s="29"/>
      <c r="L4546" s="24"/>
      <c r="M4546" s="22"/>
      <c r="N4546" s="22"/>
      <c r="O4546" s="22"/>
      <c r="P4546" s="202" t="str">
        <f t="shared" si="1395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392"/>
        <v/>
      </c>
      <c r="Z4546" s="196" t="str">
        <f t="shared" si="1393"/>
        <v/>
      </c>
      <c r="AA4546" s="22"/>
      <c r="AB4546" s="197" t="str">
        <f t="shared" si="1398"/>
        <v/>
      </c>
      <c r="AC4546" s="198" t="str">
        <f t="shared" si="1399"/>
        <v/>
      </c>
      <c r="AD4546" s="162"/>
      <c r="AE4546" s="199" t="str">
        <f t="shared" si="1400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389"/>
        <v>0</v>
      </c>
      <c r="AJ4546" s="200">
        <f t="shared" si="1390"/>
        <v>0</v>
      </c>
      <c r="AK4546" s="201" t="str">
        <f t="shared" si="1401"/>
        <v/>
      </c>
      <c r="AL4546" s="24"/>
      <c r="AM4546" s="24"/>
      <c r="AN4546" s="24"/>
      <c r="AO4546" s="24"/>
      <c r="AP4546" s="165" t="str">
        <f t="shared" si="1402"/>
        <v/>
      </c>
      <c r="AQ4546" s="203" t="str">
        <f t="shared" si="1403"/>
        <v/>
      </c>
      <c r="AR4546" s="206">
        <f t="shared" si="1404"/>
        <v>0</v>
      </c>
      <c r="AS4546" s="22" t="str">
        <f t="shared" si="1405"/>
        <v/>
      </c>
      <c r="AT4546" s="24" t="str">
        <f t="shared" si="1406"/>
        <v/>
      </c>
      <c r="AU4546" s="22" t="s">
        <v>3240</v>
      </c>
    </row>
    <row r="4547" spans="1:47">
      <c r="A4547" s="246" t="str">
        <f t="shared" si="1396"/>
        <v/>
      </c>
      <c r="B4547" s="23"/>
      <c r="C4547" s="23"/>
      <c r="D4547" s="202" t="str">
        <f t="shared" si="1397"/>
        <v/>
      </c>
      <c r="E4547" s="33" t="str">
        <f t="shared" si="1391"/>
        <v/>
      </c>
      <c r="F4547" s="23"/>
      <c r="G4547" s="23"/>
      <c r="H4547" s="29"/>
      <c r="I4547" s="204" t="str">
        <f t="shared" si="1394"/>
        <v/>
      </c>
      <c r="J4547" s="188"/>
      <c r="K4547" s="29"/>
      <c r="L4547" s="24"/>
      <c r="M4547" s="22"/>
      <c r="N4547" s="22"/>
      <c r="O4547" s="22"/>
      <c r="P4547" s="202" t="str">
        <f t="shared" si="1395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392"/>
        <v/>
      </c>
      <c r="Z4547" s="196" t="str">
        <f t="shared" si="1393"/>
        <v/>
      </c>
      <c r="AA4547" s="22"/>
      <c r="AB4547" s="197" t="str">
        <f t="shared" si="1398"/>
        <v/>
      </c>
      <c r="AC4547" s="198" t="str">
        <f t="shared" si="1399"/>
        <v/>
      </c>
      <c r="AD4547" s="162"/>
      <c r="AE4547" s="199" t="str">
        <f t="shared" si="1400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389"/>
        <v>0</v>
      </c>
      <c r="AJ4547" s="200">
        <f t="shared" si="1390"/>
        <v>0</v>
      </c>
      <c r="AK4547" s="201" t="str">
        <f t="shared" si="1401"/>
        <v/>
      </c>
      <c r="AL4547" s="24"/>
      <c r="AM4547" s="24"/>
      <c r="AN4547" s="24"/>
      <c r="AO4547" s="24"/>
      <c r="AP4547" s="165" t="str">
        <f t="shared" si="1402"/>
        <v/>
      </c>
      <c r="AQ4547" s="203" t="str">
        <f t="shared" si="1403"/>
        <v/>
      </c>
      <c r="AR4547" s="206">
        <f t="shared" si="1404"/>
        <v>0</v>
      </c>
      <c r="AS4547" s="22" t="str">
        <f t="shared" si="1405"/>
        <v/>
      </c>
      <c r="AT4547" s="24" t="str">
        <f t="shared" si="1406"/>
        <v/>
      </c>
      <c r="AU4547" s="22" t="s">
        <v>3240</v>
      </c>
    </row>
    <row r="4548" spans="1:47">
      <c r="A4548" s="246" t="str">
        <f t="shared" si="1396"/>
        <v/>
      </c>
      <c r="B4548" s="23"/>
      <c r="C4548" s="23"/>
      <c r="D4548" s="202" t="str">
        <f t="shared" si="1397"/>
        <v/>
      </c>
      <c r="E4548" s="33" t="str">
        <f t="shared" si="1391"/>
        <v/>
      </c>
      <c r="F4548" s="23"/>
      <c r="G4548" s="23"/>
      <c r="H4548" s="29"/>
      <c r="I4548" s="204" t="str">
        <f t="shared" si="1394"/>
        <v/>
      </c>
      <c r="J4548" s="188"/>
      <c r="K4548" s="29"/>
      <c r="L4548" s="24"/>
      <c r="M4548" s="22"/>
      <c r="N4548" s="22"/>
      <c r="O4548" s="22"/>
      <c r="P4548" s="202" t="str">
        <f t="shared" si="1395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392"/>
        <v/>
      </c>
      <c r="Z4548" s="196" t="str">
        <f t="shared" si="1393"/>
        <v/>
      </c>
      <c r="AA4548" s="22"/>
      <c r="AB4548" s="197" t="str">
        <f t="shared" si="1398"/>
        <v/>
      </c>
      <c r="AC4548" s="198" t="str">
        <f t="shared" si="1399"/>
        <v/>
      </c>
      <c r="AD4548" s="162"/>
      <c r="AE4548" s="199" t="str">
        <f t="shared" si="1400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389"/>
        <v>0</v>
      </c>
      <c r="AJ4548" s="200">
        <f t="shared" si="1390"/>
        <v>0</v>
      </c>
      <c r="AK4548" s="201" t="str">
        <f t="shared" si="1401"/>
        <v/>
      </c>
      <c r="AL4548" s="24"/>
      <c r="AM4548" s="24"/>
      <c r="AN4548" s="24"/>
      <c r="AO4548" s="24"/>
      <c r="AP4548" s="165" t="str">
        <f t="shared" si="1402"/>
        <v/>
      </c>
      <c r="AQ4548" s="203" t="str">
        <f t="shared" si="1403"/>
        <v/>
      </c>
      <c r="AR4548" s="206">
        <f t="shared" si="1404"/>
        <v>0</v>
      </c>
      <c r="AS4548" s="22" t="str">
        <f t="shared" si="1405"/>
        <v/>
      </c>
      <c r="AT4548" s="24" t="str">
        <f t="shared" si="1406"/>
        <v/>
      </c>
      <c r="AU4548" s="22" t="s">
        <v>3240</v>
      </c>
    </row>
    <row r="4549" spans="1:47">
      <c r="A4549" s="246" t="str">
        <f t="shared" si="1396"/>
        <v/>
      </c>
      <c r="B4549" s="23"/>
      <c r="C4549" s="23"/>
      <c r="D4549" s="202" t="str">
        <f t="shared" si="1397"/>
        <v/>
      </c>
      <c r="E4549" s="33" t="str">
        <f t="shared" si="1391"/>
        <v/>
      </c>
      <c r="F4549" s="23"/>
      <c r="G4549" s="23"/>
      <c r="H4549" s="29"/>
      <c r="I4549" s="204" t="str">
        <f t="shared" si="1394"/>
        <v/>
      </c>
      <c r="J4549" s="188"/>
      <c r="K4549" s="29"/>
      <c r="L4549" s="24"/>
      <c r="M4549" s="22"/>
      <c r="N4549" s="22"/>
      <c r="O4549" s="22"/>
      <c r="P4549" s="202" t="str">
        <f t="shared" si="1395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392"/>
        <v/>
      </c>
      <c r="Z4549" s="196" t="str">
        <f t="shared" si="1393"/>
        <v/>
      </c>
      <c r="AA4549" s="22"/>
      <c r="AB4549" s="197" t="str">
        <f t="shared" si="1398"/>
        <v/>
      </c>
      <c r="AC4549" s="198" t="str">
        <f t="shared" si="1399"/>
        <v/>
      </c>
      <c r="AD4549" s="162"/>
      <c r="AE4549" s="199" t="str">
        <f t="shared" si="1400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389"/>
        <v>0</v>
      </c>
      <c r="AJ4549" s="200">
        <f t="shared" si="1390"/>
        <v>0</v>
      </c>
      <c r="AK4549" s="201" t="str">
        <f t="shared" si="1401"/>
        <v/>
      </c>
      <c r="AL4549" s="24"/>
      <c r="AM4549" s="24"/>
      <c r="AN4549" s="24"/>
      <c r="AO4549" s="24"/>
      <c r="AP4549" s="165" t="str">
        <f t="shared" si="1402"/>
        <v/>
      </c>
      <c r="AQ4549" s="203" t="str">
        <f t="shared" si="1403"/>
        <v/>
      </c>
      <c r="AR4549" s="206">
        <f t="shared" si="1404"/>
        <v>0</v>
      </c>
      <c r="AS4549" s="22" t="str">
        <f t="shared" si="1405"/>
        <v/>
      </c>
      <c r="AT4549" s="24" t="str">
        <f t="shared" si="1406"/>
        <v/>
      </c>
      <c r="AU4549" s="22" t="s">
        <v>3240</v>
      </c>
    </row>
    <row r="4550" spans="1:47">
      <c r="A4550" s="246" t="str">
        <f t="shared" si="1396"/>
        <v/>
      </c>
      <c r="B4550" s="23"/>
      <c r="C4550" s="23"/>
      <c r="D4550" s="202" t="str">
        <f t="shared" si="1397"/>
        <v/>
      </c>
      <c r="E4550" s="33" t="str">
        <f t="shared" si="1391"/>
        <v/>
      </c>
      <c r="F4550" s="23"/>
      <c r="G4550" s="23"/>
      <c r="H4550" s="29"/>
      <c r="I4550" s="204" t="str">
        <f t="shared" si="1394"/>
        <v/>
      </c>
      <c r="J4550" s="188"/>
      <c r="K4550" s="29"/>
      <c r="L4550" s="24"/>
      <c r="M4550" s="22"/>
      <c r="N4550" s="22"/>
      <c r="O4550" s="22"/>
      <c r="P4550" s="202" t="str">
        <f t="shared" si="1395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392"/>
        <v/>
      </c>
      <c r="Z4550" s="196" t="str">
        <f t="shared" si="1393"/>
        <v/>
      </c>
      <c r="AA4550" s="22"/>
      <c r="AB4550" s="197" t="str">
        <f t="shared" si="1398"/>
        <v/>
      </c>
      <c r="AC4550" s="198" t="str">
        <f t="shared" si="1399"/>
        <v/>
      </c>
      <c r="AD4550" s="162"/>
      <c r="AE4550" s="199" t="str">
        <f t="shared" si="1400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389"/>
        <v>0</v>
      </c>
      <c r="AJ4550" s="200">
        <f t="shared" si="1390"/>
        <v>0</v>
      </c>
      <c r="AK4550" s="201" t="str">
        <f t="shared" si="1401"/>
        <v/>
      </c>
      <c r="AL4550" s="24"/>
      <c r="AM4550" s="24"/>
      <c r="AN4550" s="24"/>
      <c r="AO4550" s="24"/>
      <c r="AP4550" s="165" t="str">
        <f t="shared" si="1402"/>
        <v/>
      </c>
      <c r="AQ4550" s="203" t="str">
        <f t="shared" si="1403"/>
        <v/>
      </c>
      <c r="AR4550" s="206">
        <f t="shared" si="1404"/>
        <v>0</v>
      </c>
      <c r="AS4550" s="22" t="str">
        <f t="shared" si="1405"/>
        <v/>
      </c>
      <c r="AT4550" s="24" t="str">
        <f t="shared" si="1406"/>
        <v/>
      </c>
      <c r="AU4550" s="22" t="s">
        <v>3240</v>
      </c>
    </row>
    <row r="4551" spans="1:47">
      <c r="A4551" s="246" t="str">
        <f t="shared" si="1396"/>
        <v/>
      </c>
      <c r="B4551" s="23"/>
      <c r="C4551" s="23"/>
      <c r="D4551" s="202" t="str">
        <f t="shared" si="1397"/>
        <v/>
      </c>
      <c r="E4551" s="33" t="str">
        <f t="shared" si="1391"/>
        <v/>
      </c>
      <c r="F4551" s="23"/>
      <c r="G4551" s="23"/>
      <c r="H4551" s="29"/>
      <c r="I4551" s="204" t="str">
        <f t="shared" si="1394"/>
        <v/>
      </c>
      <c r="J4551" s="188"/>
      <c r="K4551" s="29"/>
      <c r="L4551" s="24"/>
      <c r="M4551" s="22"/>
      <c r="N4551" s="22"/>
      <c r="O4551" s="22"/>
      <c r="P4551" s="202" t="str">
        <f t="shared" si="1395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392"/>
        <v/>
      </c>
      <c r="Z4551" s="196" t="str">
        <f t="shared" si="1393"/>
        <v/>
      </c>
      <c r="AA4551" s="22"/>
      <c r="AB4551" s="197" t="str">
        <f t="shared" si="1398"/>
        <v/>
      </c>
      <c r="AC4551" s="198" t="str">
        <f t="shared" si="1399"/>
        <v/>
      </c>
      <c r="AD4551" s="162"/>
      <c r="AE4551" s="199" t="str">
        <f t="shared" si="1400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389"/>
        <v>0</v>
      </c>
      <c r="AJ4551" s="200">
        <f t="shared" si="1390"/>
        <v>0</v>
      </c>
      <c r="AK4551" s="201" t="str">
        <f t="shared" si="1401"/>
        <v/>
      </c>
      <c r="AL4551" s="24"/>
      <c r="AM4551" s="24"/>
      <c r="AN4551" s="24"/>
      <c r="AO4551" s="24"/>
      <c r="AP4551" s="165" t="str">
        <f t="shared" si="1402"/>
        <v/>
      </c>
      <c r="AQ4551" s="203" t="str">
        <f t="shared" si="1403"/>
        <v/>
      </c>
      <c r="AR4551" s="206">
        <f t="shared" si="1404"/>
        <v>0</v>
      </c>
      <c r="AS4551" s="22" t="str">
        <f t="shared" si="1405"/>
        <v/>
      </c>
      <c r="AT4551" s="24" t="str">
        <f t="shared" si="1406"/>
        <v/>
      </c>
      <c r="AU4551" s="22" t="s">
        <v>3240</v>
      </c>
    </row>
    <row r="4552" spans="1:47">
      <c r="A4552" s="246" t="str">
        <f t="shared" si="1396"/>
        <v/>
      </c>
      <c r="B4552" s="23"/>
      <c r="C4552" s="23"/>
      <c r="D4552" s="202" t="str">
        <f t="shared" si="1397"/>
        <v/>
      </c>
      <c r="E4552" s="33" t="str">
        <f t="shared" si="1391"/>
        <v/>
      </c>
      <c r="F4552" s="23"/>
      <c r="G4552" s="23"/>
      <c r="H4552" s="29"/>
      <c r="I4552" s="204" t="str">
        <f t="shared" si="1394"/>
        <v/>
      </c>
      <c r="J4552" s="188"/>
      <c r="K4552" s="29"/>
      <c r="L4552" s="24"/>
      <c r="M4552" s="22"/>
      <c r="N4552" s="22"/>
      <c r="O4552" s="22"/>
      <c r="P4552" s="202" t="str">
        <f t="shared" si="1395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392"/>
        <v/>
      </c>
      <c r="Z4552" s="196" t="str">
        <f t="shared" si="1393"/>
        <v/>
      </c>
      <c r="AA4552" s="22"/>
      <c r="AB4552" s="197" t="str">
        <f t="shared" si="1398"/>
        <v/>
      </c>
      <c r="AC4552" s="198" t="str">
        <f t="shared" si="1399"/>
        <v/>
      </c>
      <c r="AD4552" s="162"/>
      <c r="AE4552" s="199" t="str">
        <f t="shared" si="1400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389"/>
        <v>0</v>
      </c>
      <c r="AJ4552" s="200">
        <f t="shared" si="1390"/>
        <v>0</v>
      </c>
      <c r="AK4552" s="201" t="str">
        <f t="shared" si="1401"/>
        <v/>
      </c>
      <c r="AL4552" s="24"/>
      <c r="AM4552" s="24"/>
      <c r="AN4552" s="24"/>
      <c r="AO4552" s="24"/>
      <c r="AP4552" s="165" t="str">
        <f t="shared" si="1402"/>
        <v/>
      </c>
      <c r="AQ4552" s="203" t="str">
        <f t="shared" si="1403"/>
        <v/>
      </c>
      <c r="AR4552" s="206">
        <f t="shared" si="1404"/>
        <v>0</v>
      </c>
      <c r="AS4552" s="22" t="str">
        <f t="shared" si="1405"/>
        <v/>
      </c>
      <c r="AT4552" s="24" t="str">
        <f t="shared" si="1406"/>
        <v/>
      </c>
      <c r="AU4552" s="22" t="s">
        <v>3240</v>
      </c>
    </row>
    <row r="4553" spans="1:47">
      <c r="A4553" s="246" t="str">
        <f t="shared" si="1396"/>
        <v/>
      </c>
      <c r="B4553" s="23"/>
      <c r="C4553" s="23"/>
      <c r="D4553" s="202" t="str">
        <f t="shared" si="1397"/>
        <v/>
      </c>
      <c r="E4553" s="33" t="str">
        <f t="shared" si="1391"/>
        <v/>
      </c>
      <c r="F4553" s="23"/>
      <c r="G4553" s="23"/>
      <c r="H4553" s="29"/>
      <c r="I4553" s="204" t="str">
        <f t="shared" si="1394"/>
        <v/>
      </c>
      <c r="J4553" s="188"/>
      <c r="K4553" s="29"/>
      <c r="L4553" s="24"/>
      <c r="M4553" s="22"/>
      <c r="N4553" s="22"/>
      <c r="O4553" s="22"/>
      <c r="P4553" s="202" t="str">
        <f t="shared" si="1395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392"/>
        <v/>
      </c>
      <c r="Z4553" s="196" t="str">
        <f t="shared" si="1393"/>
        <v/>
      </c>
      <c r="AA4553" s="22"/>
      <c r="AB4553" s="197" t="str">
        <f t="shared" si="1398"/>
        <v/>
      </c>
      <c r="AC4553" s="198" t="str">
        <f t="shared" si="1399"/>
        <v/>
      </c>
      <c r="AD4553" s="162"/>
      <c r="AE4553" s="199" t="str">
        <f t="shared" si="1400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389"/>
        <v>0</v>
      </c>
      <c r="AJ4553" s="200">
        <f t="shared" si="1390"/>
        <v>0</v>
      </c>
      <c r="AK4553" s="201" t="str">
        <f t="shared" si="1401"/>
        <v/>
      </c>
      <c r="AL4553" s="24"/>
      <c r="AM4553" s="24"/>
      <c r="AN4553" s="24"/>
      <c r="AO4553" s="24"/>
      <c r="AP4553" s="165" t="str">
        <f t="shared" si="1402"/>
        <v/>
      </c>
      <c r="AQ4553" s="203" t="str">
        <f t="shared" si="1403"/>
        <v/>
      </c>
      <c r="AR4553" s="206">
        <f t="shared" si="1404"/>
        <v>0</v>
      </c>
      <c r="AS4553" s="22" t="str">
        <f t="shared" si="1405"/>
        <v/>
      </c>
      <c r="AT4553" s="24" t="str">
        <f t="shared" si="1406"/>
        <v/>
      </c>
      <c r="AU4553" s="22" t="s">
        <v>3240</v>
      </c>
    </row>
    <row r="4554" spans="1:47">
      <c r="A4554" s="246" t="str">
        <f t="shared" si="1396"/>
        <v/>
      </c>
      <c r="B4554" s="23"/>
      <c r="C4554" s="23"/>
      <c r="D4554" s="202" t="str">
        <f t="shared" si="1397"/>
        <v/>
      </c>
      <c r="E4554" s="33" t="str">
        <f t="shared" si="1391"/>
        <v/>
      </c>
      <c r="F4554" s="23"/>
      <c r="G4554" s="23"/>
      <c r="H4554" s="29"/>
      <c r="I4554" s="204" t="str">
        <f t="shared" si="1394"/>
        <v/>
      </c>
      <c r="J4554" s="188"/>
      <c r="K4554" s="29"/>
      <c r="L4554" s="24"/>
      <c r="M4554" s="22"/>
      <c r="N4554" s="22"/>
      <c r="O4554" s="22"/>
      <c r="P4554" s="202" t="str">
        <f t="shared" si="1395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392"/>
        <v/>
      </c>
      <c r="Z4554" s="196" t="str">
        <f t="shared" si="1393"/>
        <v/>
      </c>
      <c r="AA4554" s="22"/>
      <c r="AB4554" s="197" t="str">
        <f t="shared" si="1398"/>
        <v/>
      </c>
      <c r="AC4554" s="198" t="str">
        <f t="shared" si="1399"/>
        <v/>
      </c>
      <c r="AD4554" s="162"/>
      <c r="AE4554" s="199" t="str">
        <f t="shared" si="1400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389"/>
        <v>0</v>
      </c>
      <c r="AJ4554" s="200">
        <f t="shared" si="1390"/>
        <v>0</v>
      </c>
      <c r="AK4554" s="201" t="str">
        <f t="shared" si="1401"/>
        <v/>
      </c>
      <c r="AL4554" s="24"/>
      <c r="AM4554" s="24"/>
      <c r="AN4554" s="24"/>
      <c r="AO4554" s="24"/>
      <c r="AP4554" s="165" t="str">
        <f t="shared" si="1402"/>
        <v/>
      </c>
      <c r="AQ4554" s="203" t="str">
        <f t="shared" si="1403"/>
        <v/>
      </c>
      <c r="AR4554" s="206">
        <f t="shared" si="1404"/>
        <v>0</v>
      </c>
      <c r="AS4554" s="22" t="str">
        <f t="shared" si="1405"/>
        <v/>
      </c>
      <c r="AT4554" s="24" t="str">
        <f t="shared" si="1406"/>
        <v/>
      </c>
      <c r="AU4554" s="22" t="s">
        <v>3240</v>
      </c>
    </row>
    <row r="4555" spans="1:47">
      <c r="A4555" s="246" t="str">
        <f t="shared" si="1396"/>
        <v/>
      </c>
      <c r="B4555" s="23"/>
      <c r="C4555" s="23"/>
      <c r="D4555" s="202" t="str">
        <f t="shared" si="1397"/>
        <v/>
      </c>
      <c r="E4555" s="33" t="str">
        <f t="shared" si="1391"/>
        <v/>
      </c>
      <c r="F4555" s="23"/>
      <c r="G4555" s="23"/>
      <c r="H4555" s="29"/>
      <c r="I4555" s="204" t="str">
        <f t="shared" si="1394"/>
        <v/>
      </c>
      <c r="J4555" s="188"/>
      <c r="K4555" s="29"/>
      <c r="L4555" s="24"/>
      <c r="M4555" s="22"/>
      <c r="N4555" s="22"/>
      <c r="O4555" s="22"/>
      <c r="P4555" s="202" t="str">
        <f t="shared" si="1395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392"/>
        <v/>
      </c>
      <c r="Z4555" s="196" t="str">
        <f t="shared" si="1393"/>
        <v/>
      </c>
      <c r="AA4555" s="22"/>
      <c r="AB4555" s="197" t="str">
        <f t="shared" si="1398"/>
        <v/>
      </c>
      <c r="AC4555" s="198" t="str">
        <f t="shared" si="1399"/>
        <v/>
      </c>
      <c r="AD4555" s="162"/>
      <c r="AE4555" s="199" t="str">
        <f t="shared" si="1400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ref="AI4555:AI4618" si="1407">IF(P4555="C66 SERVICE","",SUMIFS(AB:AB,F:F,F4555,G:G,G4555,E:E,E4555))</f>
        <v>0</v>
      </c>
      <c r="AJ4555" s="200">
        <f t="shared" ref="AJ4555:AJ4618" si="1408">IF(P4555="C66 SERVICE","",SUMIFS(AC:AC,F:F,F4555,G:G,G4555,E:E,E4555))</f>
        <v>0</v>
      </c>
      <c r="AK4555" s="201" t="str">
        <f t="shared" si="1401"/>
        <v/>
      </c>
      <c r="AL4555" s="24"/>
      <c r="AM4555" s="24"/>
      <c r="AN4555" s="24"/>
      <c r="AO4555" s="24"/>
      <c r="AP4555" s="165" t="str">
        <f t="shared" si="1402"/>
        <v/>
      </c>
      <c r="AQ4555" s="203" t="str">
        <f t="shared" si="1403"/>
        <v/>
      </c>
      <c r="AR4555" s="206">
        <f t="shared" si="1404"/>
        <v>0</v>
      </c>
      <c r="AS4555" s="22" t="str">
        <f t="shared" si="1405"/>
        <v/>
      </c>
      <c r="AT4555" s="24" t="str">
        <f t="shared" si="1406"/>
        <v/>
      </c>
      <c r="AU4555" s="22" t="s">
        <v>3240</v>
      </c>
    </row>
    <row r="4556" spans="1:47">
      <c r="A4556" s="246" t="str">
        <f t="shared" si="1396"/>
        <v/>
      </c>
      <c r="B4556" s="23"/>
      <c r="C4556" s="23"/>
      <c r="D4556" s="202" t="str">
        <f t="shared" si="1397"/>
        <v/>
      </c>
      <c r="E4556" s="33" t="str">
        <f t="shared" si="1391"/>
        <v/>
      </c>
      <c r="F4556" s="23"/>
      <c r="G4556" s="23"/>
      <c r="H4556" s="29"/>
      <c r="I4556" s="204" t="str">
        <f t="shared" si="1394"/>
        <v/>
      </c>
      <c r="J4556" s="188"/>
      <c r="K4556" s="29"/>
      <c r="L4556" s="24"/>
      <c r="M4556" s="22"/>
      <c r="N4556" s="22"/>
      <c r="O4556" s="22"/>
      <c r="P4556" s="202" t="str">
        <f t="shared" si="1395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392"/>
        <v/>
      </c>
      <c r="Z4556" s="196" t="str">
        <f t="shared" si="1393"/>
        <v/>
      </c>
      <c r="AA4556" s="22"/>
      <c r="AB4556" s="197" t="str">
        <f t="shared" si="1398"/>
        <v/>
      </c>
      <c r="AC4556" s="198" t="str">
        <f t="shared" si="1399"/>
        <v/>
      </c>
      <c r="AD4556" s="162"/>
      <c r="AE4556" s="199" t="str">
        <f t="shared" si="1400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7"/>
        <v>0</v>
      </c>
      <c r="AJ4556" s="200">
        <f t="shared" si="1408"/>
        <v>0</v>
      </c>
      <c r="AK4556" s="201" t="str">
        <f t="shared" si="1401"/>
        <v/>
      </c>
      <c r="AL4556" s="24"/>
      <c r="AM4556" s="24"/>
      <c r="AN4556" s="24"/>
      <c r="AO4556" s="24"/>
      <c r="AP4556" s="165" t="str">
        <f t="shared" si="1402"/>
        <v/>
      </c>
      <c r="AQ4556" s="203" t="str">
        <f t="shared" si="1403"/>
        <v/>
      </c>
      <c r="AR4556" s="206">
        <f t="shared" si="1404"/>
        <v>0</v>
      </c>
      <c r="AS4556" s="22" t="str">
        <f t="shared" si="1405"/>
        <v/>
      </c>
      <c r="AT4556" s="24" t="str">
        <f t="shared" si="1406"/>
        <v/>
      </c>
      <c r="AU4556" s="22" t="s">
        <v>3240</v>
      </c>
    </row>
    <row r="4557" spans="1:47">
      <c r="A4557" s="246" t="str">
        <f t="shared" si="1396"/>
        <v/>
      </c>
      <c r="B4557" s="23"/>
      <c r="C4557" s="23"/>
      <c r="D4557" s="202" t="str">
        <f t="shared" si="1397"/>
        <v/>
      </c>
      <c r="E4557" s="33" t="str">
        <f t="shared" si="1391"/>
        <v/>
      </c>
      <c r="F4557" s="23"/>
      <c r="G4557" s="23"/>
      <c r="H4557" s="29"/>
      <c r="I4557" s="204" t="str">
        <f t="shared" si="1394"/>
        <v/>
      </c>
      <c r="J4557" s="188"/>
      <c r="K4557" s="29"/>
      <c r="L4557" s="24"/>
      <c r="M4557" s="22"/>
      <c r="N4557" s="22"/>
      <c r="O4557" s="22"/>
      <c r="P4557" s="202" t="str">
        <f t="shared" si="1395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392"/>
        <v/>
      </c>
      <c r="Z4557" s="196" t="str">
        <f t="shared" si="1393"/>
        <v/>
      </c>
      <c r="AA4557" s="22"/>
      <c r="AB4557" s="197" t="str">
        <f t="shared" si="1398"/>
        <v/>
      </c>
      <c r="AC4557" s="198" t="str">
        <f t="shared" si="1399"/>
        <v/>
      </c>
      <c r="AD4557" s="162"/>
      <c r="AE4557" s="199" t="str">
        <f t="shared" si="1400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7"/>
        <v>0</v>
      </c>
      <c r="AJ4557" s="200">
        <f t="shared" si="1408"/>
        <v>0</v>
      </c>
      <c r="AK4557" s="201" t="str">
        <f t="shared" si="1401"/>
        <v/>
      </c>
      <c r="AL4557" s="24"/>
      <c r="AM4557" s="24"/>
      <c r="AN4557" s="24"/>
      <c r="AO4557" s="24"/>
      <c r="AP4557" s="165" t="str">
        <f t="shared" si="1402"/>
        <v/>
      </c>
      <c r="AQ4557" s="203" t="str">
        <f t="shared" si="1403"/>
        <v/>
      </c>
      <c r="AR4557" s="206">
        <f t="shared" si="1404"/>
        <v>0</v>
      </c>
      <c r="AS4557" s="22" t="str">
        <f t="shared" si="1405"/>
        <v/>
      </c>
      <c r="AT4557" s="24" t="str">
        <f t="shared" si="1406"/>
        <v/>
      </c>
      <c r="AU4557" s="22" t="s">
        <v>3240</v>
      </c>
    </row>
    <row r="4558" spans="1:47">
      <c r="A4558" s="246" t="str">
        <f t="shared" si="1396"/>
        <v/>
      </c>
      <c r="B4558" s="23"/>
      <c r="C4558" s="23"/>
      <c r="D4558" s="202" t="str">
        <f t="shared" si="1397"/>
        <v/>
      </c>
      <c r="E4558" s="33" t="str">
        <f t="shared" si="1391"/>
        <v/>
      </c>
      <c r="F4558" s="23"/>
      <c r="G4558" s="23"/>
      <c r="H4558" s="29"/>
      <c r="I4558" s="204" t="str">
        <f t="shared" si="1394"/>
        <v/>
      </c>
      <c r="J4558" s="188"/>
      <c r="K4558" s="29"/>
      <c r="L4558" s="24"/>
      <c r="M4558" s="22"/>
      <c r="N4558" s="22"/>
      <c r="O4558" s="22"/>
      <c r="P4558" s="202" t="str">
        <f t="shared" si="1395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392"/>
        <v/>
      </c>
      <c r="Z4558" s="196" t="str">
        <f t="shared" si="1393"/>
        <v/>
      </c>
      <c r="AA4558" s="22"/>
      <c r="AB4558" s="197" t="str">
        <f t="shared" si="1398"/>
        <v/>
      </c>
      <c r="AC4558" s="198" t="str">
        <f t="shared" si="1399"/>
        <v/>
      </c>
      <c r="AD4558" s="162"/>
      <c r="AE4558" s="199" t="str">
        <f t="shared" si="1400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7"/>
        <v>0</v>
      </c>
      <c r="AJ4558" s="200">
        <f t="shared" si="1408"/>
        <v>0</v>
      </c>
      <c r="AK4558" s="201" t="str">
        <f t="shared" si="1401"/>
        <v/>
      </c>
      <c r="AL4558" s="24"/>
      <c r="AM4558" s="24"/>
      <c r="AN4558" s="24"/>
      <c r="AO4558" s="24"/>
      <c r="AP4558" s="165" t="str">
        <f t="shared" si="1402"/>
        <v/>
      </c>
      <c r="AQ4558" s="203" t="str">
        <f t="shared" si="1403"/>
        <v/>
      </c>
      <c r="AR4558" s="206">
        <f t="shared" si="1404"/>
        <v>0</v>
      </c>
      <c r="AS4558" s="22" t="str">
        <f t="shared" si="1405"/>
        <v/>
      </c>
      <c r="AT4558" s="24" t="str">
        <f t="shared" si="1406"/>
        <v/>
      </c>
      <c r="AU4558" s="22" t="s">
        <v>3240</v>
      </c>
    </row>
    <row r="4559" spans="1:47">
      <c r="A4559" s="246" t="str">
        <f t="shared" si="1396"/>
        <v/>
      </c>
      <c r="B4559" s="23"/>
      <c r="C4559" s="23"/>
      <c r="D4559" s="202" t="str">
        <f t="shared" si="1397"/>
        <v/>
      </c>
      <c r="E4559" s="33" t="str">
        <f t="shared" si="1391"/>
        <v/>
      </c>
      <c r="F4559" s="23"/>
      <c r="G4559" s="23"/>
      <c r="H4559" s="29"/>
      <c r="I4559" s="204" t="str">
        <f t="shared" si="1394"/>
        <v/>
      </c>
      <c r="J4559" s="188"/>
      <c r="K4559" s="29"/>
      <c r="L4559" s="24"/>
      <c r="M4559" s="22"/>
      <c r="N4559" s="22"/>
      <c r="O4559" s="22"/>
      <c r="P4559" s="202" t="str">
        <f t="shared" si="1395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392"/>
        <v/>
      </c>
      <c r="Z4559" s="196" t="str">
        <f t="shared" si="1393"/>
        <v/>
      </c>
      <c r="AA4559" s="22"/>
      <c r="AB4559" s="197" t="str">
        <f t="shared" si="1398"/>
        <v/>
      </c>
      <c r="AC4559" s="198" t="str">
        <f t="shared" si="1399"/>
        <v/>
      </c>
      <c r="AD4559" s="162"/>
      <c r="AE4559" s="199" t="str">
        <f t="shared" si="1400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7"/>
        <v>0</v>
      </c>
      <c r="AJ4559" s="200">
        <f t="shared" si="1408"/>
        <v>0</v>
      </c>
      <c r="AK4559" s="201" t="str">
        <f t="shared" si="1401"/>
        <v/>
      </c>
      <c r="AL4559" s="24"/>
      <c r="AM4559" s="24"/>
      <c r="AN4559" s="24"/>
      <c r="AO4559" s="24"/>
      <c r="AP4559" s="165" t="str">
        <f t="shared" si="1402"/>
        <v/>
      </c>
      <c r="AQ4559" s="203" t="str">
        <f t="shared" si="1403"/>
        <v/>
      </c>
      <c r="AR4559" s="206">
        <f t="shared" si="1404"/>
        <v>0</v>
      </c>
      <c r="AS4559" s="22" t="str">
        <f t="shared" si="1405"/>
        <v/>
      </c>
      <c r="AT4559" s="24" t="str">
        <f t="shared" si="1406"/>
        <v/>
      </c>
      <c r="AU4559" s="22" t="s">
        <v>3240</v>
      </c>
    </row>
    <row r="4560" spans="1:47">
      <c r="A4560" s="246" t="str">
        <f t="shared" si="1396"/>
        <v/>
      </c>
      <c r="B4560" s="23"/>
      <c r="C4560" s="23"/>
      <c r="D4560" s="202" t="str">
        <f t="shared" si="1397"/>
        <v/>
      </c>
      <c r="E4560" s="33" t="str">
        <f t="shared" si="1391"/>
        <v/>
      </c>
      <c r="F4560" s="23"/>
      <c r="G4560" s="23"/>
      <c r="H4560" s="29"/>
      <c r="I4560" s="204" t="str">
        <f t="shared" si="1394"/>
        <v/>
      </c>
      <c r="J4560" s="188"/>
      <c r="K4560" s="29"/>
      <c r="L4560" s="24"/>
      <c r="M4560" s="22"/>
      <c r="N4560" s="22"/>
      <c r="O4560" s="22"/>
      <c r="P4560" s="202" t="str">
        <f t="shared" si="1395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392"/>
        <v/>
      </c>
      <c r="Z4560" s="196" t="str">
        <f t="shared" si="1393"/>
        <v/>
      </c>
      <c r="AA4560" s="22"/>
      <c r="AB4560" s="197" t="str">
        <f t="shared" si="1398"/>
        <v/>
      </c>
      <c r="AC4560" s="198" t="str">
        <f t="shared" si="1399"/>
        <v/>
      </c>
      <c r="AD4560" s="162"/>
      <c r="AE4560" s="199" t="str">
        <f t="shared" si="1400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7"/>
        <v>0</v>
      </c>
      <c r="AJ4560" s="200">
        <f t="shared" si="1408"/>
        <v>0</v>
      </c>
      <c r="AK4560" s="201" t="str">
        <f t="shared" si="1401"/>
        <v/>
      </c>
      <c r="AL4560" s="24"/>
      <c r="AM4560" s="24"/>
      <c r="AN4560" s="24"/>
      <c r="AO4560" s="24"/>
      <c r="AP4560" s="165" t="str">
        <f t="shared" si="1402"/>
        <v/>
      </c>
      <c r="AQ4560" s="203" t="str">
        <f t="shared" si="1403"/>
        <v/>
      </c>
      <c r="AR4560" s="206">
        <f t="shared" si="1404"/>
        <v>0</v>
      </c>
      <c r="AS4560" s="22" t="str">
        <f t="shared" si="1405"/>
        <v/>
      </c>
      <c r="AT4560" s="24" t="str">
        <f t="shared" si="1406"/>
        <v/>
      </c>
      <c r="AU4560" s="22" t="s">
        <v>3240</v>
      </c>
    </row>
    <row r="4561" spans="1:47">
      <c r="A4561" s="246" t="str">
        <f t="shared" si="1396"/>
        <v/>
      </c>
      <c r="B4561" s="23"/>
      <c r="C4561" s="23"/>
      <c r="D4561" s="202" t="str">
        <f t="shared" si="1397"/>
        <v/>
      </c>
      <c r="E4561" s="33" t="str">
        <f t="shared" si="1391"/>
        <v/>
      </c>
      <c r="F4561" s="23"/>
      <c r="G4561" s="23"/>
      <c r="H4561" s="29"/>
      <c r="I4561" s="204" t="str">
        <f t="shared" si="1394"/>
        <v/>
      </c>
      <c r="J4561" s="188"/>
      <c r="K4561" s="29"/>
      <c r="L4561" s="24"/>
      <c r="M4561" s="22"/>
      <c r="N4561" s="22"/>
      <c r="O4561" s="22"/>
      <c r="P4561" s="202" t="str">
        <f t="shared" si="1395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392"/>
        <v/>
      </c>
      <c r="Z4561" s="196" t="str">
        <f t="shared" si="1393"/>
        <v/>
      </c>
      <c r="AA4561" s="22"/>
      <c r="AB4561" s="197" t="str">
        <f t="shared" si="1398"/>
        <v/>
      </c>
      <c r="AC4561" s="198" t="str">
        <f t="shared" si="1399"/>
        <v/>
      </c>
      <c r="AD4561" s="162"/>
      <c r="AE4561" s="199" t="str">
        <f t="shared" si="1400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7"/>
        <v>0</v>
      </c>
      <c r="AJ4561" s="200">
        <f t="shared" si="1408"/>
        <v>0</v>
      </c>
      <c r="AK4561" s="201" t="str">
        <f t="shared" si="1401"/>
        <v/>
      </c>
      <c r="AL4561" s="24"/>
      <c r="AM4561" s="24"/>
      <c r="AN4561" s="24"/>
      <c r="AO4561" s="24"/>
      <c r="AP4561" s="165" t="str">
        <f t="shared" si="1402"/>
        <v/>
      </c>
      <c r="AQ4561" s="203" t="str">
        <f t="shared" si="1403"/>
        <v/>
      </c>
      <c r="AR4561" s="206">
        <f t="shared" si="1404"/>
        <v>0</v>
      </c>
      <c r="AS4561" s="22" t="str">
        <f t="shared" si="1405"/>
        <v/>
      </c>
      <c r="AT4561" s="24" t="str">
        <f t="shared" si="1406"/>
        <v/>
      </c>
      <c r="AU4561" s="22" t="s">
        <v>3240</v>
      </c>
    </row>
    <row r="4562" spans="1:47">
      <c r="A4562" s="246" t="str">
        <f t="shared" si="1396"/>
        <v/>
      </c>
      <c r="B4562" s="23"/>
      <c r="C4562" s="23"/>
      <c r="D4562" s="202" t="str">
        <f t="shared" si="1397"/>
        <v/>
      </c>
      <c r="E4562" s="33" t="str">
        <f t="shared" si="1391"/>
        <v/>
      </c>
      <c r="F4562" s="23"/>
      <c r="G4562" s="23"/>
      <c r="H4562" s="29"/>
      <c r="I4562" s="204" t="str">
        <f t="shared" si="1394"/>
        <v/>
      </c>
      <c r="J4562" s="188"/>
      <c r="K4562" s="29"/>
      <c r="L4562" s="24"/>
      <c r="M4562" s="22"/>
      <c r="N4562" s="22"/>
      <c r="O4562" s="22"/>
      <c r="P4562" s="202" t="str">
        <f t="shared" si="1395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392"/>
        <v/>
      </c>
      <c r="Z4562" s="196" t="str">
        <f t="shared" si="1393"/>
        <v/>
      </c>
      <c r="AA4562" s="22"/>
      <c r="AB4562" s="197" t="str">
        <f t="shared" si="1398"/>
        <v/>
      </c>
      <c r="AC4562" s="198" t="str">
        <f t="shared" si="1399"/>
        <v/>
      </c>
      <c r="AD4562" s="162"/>
      <c r="AE4562" s="199" t="str">
        <f t="shared" si="1400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7"/>
        <v>0</v>
      </c>
      <c r="AJ4562" s="200">
        <f t="shared" si="1408"/>
        <v>0</v>
      </c>
      <c r="AK4562" s="201" t="str">
        <f t="shared" si="1401"/>
        <v/>
      </c>
      <c r="AL4562" s="24"/>
      <c r="AM4562" s="24"/>
      <c r="AN4562" s="24"/>
      <c r="AO4562" s="24"/>
      <c r="AP4562" s="165" t="str">
        <f t="shared" si="1402"/>
        <v/>
      </c>
      <c r="AQ4562" s="203" t="str">
        <f t="shared" si="1403"/>
        <v/>
      </c>
      <c r="AR4562" s="206">
        <f t="shared" si="1404"/>
        <v>0</v>
      </c>
      <c r="AS4562" s="22" t="str">
        <f t="shared" si="1405"/>
        <v/>
      </c>
      <c r="AT4562" s="24" t="str">
        <f t="shared" si="1406"/>
        <v/>
      </c>
      <c r="AU4562" s="22" t="s">
        <v>3240</v>
      </c>
    </row>
    <row r="4563" spans="1:47">
      <c r="A4563" s="246" t="str">
        <f t="shared" si="1396"/>
        <v/>
      </c>
      <c r="B4563" s="23"/>
      <c r="C4563" s="23"/>
      <c r="D4563" s="202" t="str">
        <f t="shared" si="1397"/>
        <v/>
      </c>
      <c r="E4563" s="33" t="str">
        <f t="shared" si="1391"/>
        <v/>
      </c>
      <c r="F4563" s="23"/>
      <c r="G4563" s="23"/>
      <c r="H4563" s="29"/>
      <c r="I4563" s="204" t="str">
        <f t="shared" si="1394"/>
        <v/>
      </c>
      <c r="J4563" s="188"/>
      <c r="K4563" s="29"/>
      <c r="L4563" s="24"/>
      <c r="M4563" s="22"/>
      <c r="N4563" s="22"/>
      <c r="O4563" s="22"/>
      <c r="P4563" s="202" t="str">
        <f t="shared" si="1395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392"/>
        <v/>
      </c>
      <c r="Z4563" s="196" t="str">
        <f t="shared" si="1393"/>
        <v/>
      </c>
      <c r="AA4563" s="22"/>
      <c r="AB4563" s="197" t="str">
        <f t="shared" si="1398"/>
        <v/>
      </c>
      <c r="AC4563" s="198" t="str">
        <f t="shared" si="1399"/>
        <v/>
      </c>
      <c r="AD4563" s="162"/>
      <c r="AE4563" s="199" t="str">
        <f t="shared" si="1400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7"/>
        <v>0</v>
      </c>
      <c r="AJ4563" s="200">
        <f t="shared" si="1408"/>
        <v>0</v>
      </c>
      <c r="AK4563" s="201" t="str">
        <f t="shared" si="1401"/>
        <v/>
      </c>
      <c r="AL4563" s="24"/>
      <c r="AM4563" s="24"/>
      <c r="AN4563" s="24"/>
      <c r="AO4563" s="24"/>
      <c r="AP4563" s="165" t="str">
        <f t="shared" si="1402"/>
        <v/>
      </c>
      <c r="AQ4563" s="203" t="str">
        <f t="shared" si="1403"/>
        <v/>
      </c>
      <c r="AR4563" s="206">
        <f t="shared" si="1404"/>
        <v>0</v>
      </c>
      <c r="AS4563" s="22" t="str">
        <f t="shared" si="1405"/>
        <v/>
      </c>
      <c r="AT4563" s="24" t="str">
        <f t="shared" si="1406"/>
        <v/>
      </c>
      <c r="AU4563" s="22" t="s">
        <v>3240</v>
      </c>
    </row>
    <row r="4564" spans="1:47">
      <c r="A4564" s="246" t="str">
        <f t="shared" si="1396"/>
        <v/>
      </c>
      <c r="B4564" s="23"/>
      <c r="C4564" s="23"/>
      <c r="D4564" s="202" t="str">
        <f t="shared" si="1397"/>
        <v/>
      </c>
      <c r="E4564" s="33" t="str">
        <f t="shared" si="1391"/>
        <v/>
      </c>
      <c r="F4564" s="23"/>
      <c r="G4564" s="23"/>
      <c r="H4564" s="29"/>
      <c r="I4564" s="204" t="str">
        <f t="shared" si="1394"/>
        <v/>
      </c>
      <c r="J4564" s="188"/>
      <c r="K4564" s="29"/>
      <c r="L4564" s="24"/>
      <c r="M4564" s="22"/>
      <c r="N4564" s="22"/>
      <c r="O4564" s="22"/>
      <c r="P4564" s="202" t="str">
        <f t="shared" si="1395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392"/>
        <v/>
      </c>
      <c r="Z4564" s="196" t="str">
        <f t="shared" si="1393"/>
        <v/>
      </c>
      <c r="AA4564" s="22"/>
      <c r="AB4564" s="197" t="str">
        <f t="shared" si="1398"/>
        <v/>
      </c>
      <c r="AC4564" s="198" t="str">
        <f t="shared" si="1399"/>
        <v/>
      </c>
      <c r="AD4564" s="162"/>
      <c r="AE4564" s="199" t="str">
        <f t="shared" si="1400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7"/>
        <v>0</v>
      </c>
      <c r="AJ4564" s="200">
        <f t="shared" si="1408"/>
        <v>0</v>
      </c>
      <c r="AK4564" s="201" t="str">
        <f t="shared" si="1401"/>
        <v/>
      </c>
      <c r="AL4564" s="24"/>
      <c r="AM4564" s="24"/>
      <c r="AN4564" s="24"/>
      <c r="AO4564" s="24"/>
      <c r="AP4564" s="165" t="str">
        <f t="shared" si="1402"/>
        <v/>
      </c>
      <c r="AQ4564" s="203" t="str">
        <f t="shared" si="1403"/>
        <v/>
      </c>
      <c r="AR4564" s="206">
        <f t="shared" si="1404"/>
        <v>0</v>
      </c>
      <c r="AS4564" s="22" t="str">
        <f t="shared" si="1405"/>
        <v/>
      </c>
      <c r="AT4564" s="24" t="str">
        <f t="shared" si="1406"/>
        <v/>
      </c>
      <c r="AU4564" s="22" t="s">
        <v>3240</v>
      </c>
    </row>
    <row r="4565" spans="1:47">
      <c r="A4565" s="246" t="str">
        <f t="shared" si="1396"/>
        <v/>
      </c>
      <c r="B4565" s="23"/>
      <c r="C4565" s="23"/>
      <c r="D4565" s="202" t="str">
        <f t="shared" si="1397"/>
        <v/>
      </c>
      <c r="E4565" s="33" t="str">
        <f t="shared" si="1391"/>
        <v/>
      </c>
      <c r="F4565" s="23"/>
      <c r="G4565" s="23"/>
      <c r="H4565" s="29"/>
      <c r="I4565" s="204" t="str">
        <f t="shared" si="1394"/>
        <v/>
      </c>
      <c r="J4565" s="188"/>
      <c r="K4565" s="29"/>
      <c r="L4565" s="24"/>
      <c r="M4565" s="22"/>
      <c r="N4565" s="22"/>
      <c r="O4565" s="22"/>
      <c r="P4565" s="202" t="str">
        <f t="shared" si="1395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392"/>
        <v/>
      </c>
      <c r="Z4565" s="196" t="str">
        <f t="shared" si="1393"/>
        <v/>
      </c>
      <c r="AA4565" s="22"/>
      <c r="AB4565" s="197" t="str">
        <f t="shared" si="1398"/>
        <v/>
      </c>
      <c r="AC4565" s="198" t="str">
        <f t="shared" si="1399"/>
        <v/>
      </c>
      <c r="AD4565" s="162"/>
      <c r="AE4565" s="199" t="str">
        <f t="shared" si="1400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7"/>
        <v>0</v>
      </c>
      <c r="AJ4565" s="200">
        <f t="shared" si="1408"/>
        <v>0</v>
      </c>
      <c r="AK4565" s="201" t="str">
        <f t="shared" si="1401"/>
        <v/>
      </c>
      <c r="AL4565" s="24"/>
      <c r="AM4565" s="24"/>
      <c r="AN4565" s="24"/>
      <c r="AO4565" s="24"/>
      <c r="AP4565" s="165" t="str">
        <f t="shared" si="1402"/>
        <v/>
      </c>
      <c r="AQ4565" s="203" t="str">
        <f t="shared" si="1403"/>
        <v/>
      </c>
      <c r="AR4565" s="206">
        <f t="shared" si="1404"/>
        <v>0</v>
      </c>
      <c r="AS4565" s="22" t="str">
        <f t="shared" si="1405"/>
        <v/>
      </c>
      <c r="AT4565" s="24" t="str">
        <f t="shared" si="1406"/>
        <v/>
      </c>
      <c r="AU4565" s="22" t="s">
        <v>3240</v>
      </c>
    </row>
    <row r="4566" spans="1:47">
      <c r="A4566" s="246" t="str">
        <f t="shared" si="1396"/>
        <v/>
      </c>
      <c r="B4566" s="23"/>
      <c r="C4566" s="23"/>
      <c r="D4566" s="202" t="str">
        <f t="shared" si="1397"/>
        <v/>
      </c>
      <c r="E4566" s="33" t="str">
        <f t="shared" ref="E4566:E4629" si="1409">IF(G4566="Cancel","Cancel",IF(G4566="TBA","TBA",IFERROR(IF(I4566="Q4","FY "&amp;RIGHT(F4566,2)-1&amp;"/"&amp;RIGHT(F4566,2),"FY "&amp;RIGHT(F4566,2)&amp;"/"&amp;RIGHT(F4566,2)+1),"")))</f>
        <v/>
      </c>
      <c r="F4566" s="23"/>
      <c r="G4566" s="23"/>
      <c r="H4566" s="29"/>
      <c r="I4566" s="204" t="str">
        <f t="shared" si="1394"/>
        <v/>
      </c>
      <c r="J4566" s="188"/>
      <c r="K4566" s="29"/>
      <c r="L4566" s="24"/>
      <c r="M4566" s="22"/>
      <c r="N4566" s="22"/>
      <c r="O4566" s="22"/>
      <c r="P4566" s="202" t="str">
        <f t="shared" si="1395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392"/>
        <v/>
      </c>
      <c r="Z4566" s="196" t="str">
        <f t="shared" si="1393"/>
        <v/>
      </c>
      <c r="AA4566" s="22"/>
      <c r="AB4566" s="197" t="str">
        <f t="shared" si="1398"/>
        <v/>
      </c>
      <c r="AC4566" s="198" t="str">
        <f t="shared" si="1399"/>
        <v/>
      </c>
      <c r="AD4566" s="162"/>
      <c r="AE4566" s="199" t="str">
        <f t="shared" si="1400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7"/>
        <v>0</v>
      </c>
      <c r="AJ4566" s="200">
        <f t="shared" si="1408"/>
        <v>0</v>
      </c>
      <c r="AK4566" s="201" t="str">
        <f t="shared" si="1401"/>
        <v/>
      </c>
      <c r="AL4566" s="24"/>
      <c r="AM4566" s="24"/>
      <c r="AN4566" s="24"/>
      <c r="AO4566" s="24"/>
      <c r="AP4566" s="165" t="str">
        <f t="shared" si="1402"/>
        <v/>
      </c>
      <c r="AQ4566" s="203" t="str">
        <f t="shared" si="1403"/>
        <v/>
      </c>
      <c r="AR4566" s="206">
        <f t="shared" si="1404"/>
        <v>0</v>
      </c>
      <c r="AS4566" s="22" t="str">
        <f t="shared" si="1405"/>
        <v/>
      </c>
      <c r="AT4566" s="24" t="str">
        <f t="shared" si="1406"/>
        <v/>
      </c>
      <c r="AU4566" s="22" t="s">
        <v>3240</v>
      </c>
    </row>
    <row r="4567" spans="1:47">
      <c r="A4567" s="246" t="str">
        <f t="shared" si="1396"/>
        <v/>
      </c>
      <c r="B4567" s="23"/>
      <c r="C4567" s="23"/>
      <c r="D4567" s="202" t="str">
        <f t="shared" si="1397"/>
        <v/>
      </c>
      <c r="E4567" s="33" t="str">
        <f t="shared" si="1409"/>
        <v/>
      </c>
      <c r="F4567" s="23"/>
      <c r="G4567" s="23"/>
      <c r="H4567" s="29"/>
      <c r="I4567" s="204" t="str">
        <f t="shared" si="1394"/>
        <v/>
      </c>
      <c r="J4567" s="188"/>
      <c r="K4567" s="29"/>
      <c r="L4567" s="24"/>
      <c r="M4567" s="22"/>
      <c r="N4567" s="22"/>
      <c r="O4567" s="22"/>
      <c r="P4567" s="202" t="str">
        <f t="shared" si="1395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392"/>
        <v/>
      </c>
      <c r="Z4567" s="196" t="str">
        <f t="shared" si="1393"/>
        <v/>
      </c>
      <c r="AA4567" s="22"/>
      <c r="AB4567" s="197" t="str">
        <f t="shared" si="1398"/>
        <v/>
      </c>
      <c r="AC4567" s="198" t="str">
        <f t="shared" si="1399"/>
        <v/>
      </c>
      <c r="AD4567" s="162"/>
      <c r="AE4567" s="199" t="str">
        <f t="shared" si="1400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7"/>
        <v>0</v>
      </c>
      <c r="AJ4567" s="200">
        <f t="shared" si="1408"/>
        <v>0</v>
      </c>
      <c r="AK4567" s="201" t="str">
        <f t="shared" si="1401"/>
        <v/>
      </c>
      <c r="AL4567" s="24"/>
      <c r="AM4567" s="24"/>
      <c r="AN4567" s="24"/>
      <c r="AO4567" s="24"/>
      <c r="AP4567" s="165" t="str">
        <f t="shared" si="1402"/>
        <v/>
      </c>
      <c r="AQ4567" s="203" t="str">
        <f t="shared" si="1403"/>
        <v/>
      </c>
      <c r="AR4567" s="206">
        <f t="shared" si="1404"/>
        <v>0</v>
      </c>
      <c r="AS4567" s="22" t="str">
        <f t="shared" si="1405"/>
        <v/>
      </c>
      <c r="AT4567" s="24" t="str">
        <f t="shared" si="1406"/>
        <v/>
      </c>
      <c r="AU4567" s="22" t="s">
        <v>3240</v>
      </c>
    </row>
    <row r="4568" spans="1:47">
      <c r="A4568" s="246" t="str">
        <f t="shared" si="1396"/>
        <v/>
      </c>
      <c r="B4568" s="23"/>
      <c r="C4568" s="23"/>
      <c r="D4568" s="202" t="str">
        <f t="shared" si="1397"/>
        <v/>
      </c>
      <c r="E4568" s="33" t="str">
        <f t="shared" si="1409"/>
        <v/>
      </c>
      <c r="F4568" s="23"/>
      <c r="G4568" s="23"/>
      <c r="H4568" s="29"/>
      <c r="I4568" s="204" t="str">
        <f t="shared" si="1394"/>
        <v/>
      </c>
      <c r="J4568" s="188"/>
      <c r="K4568" s="29"/>
      <c r="L4568" s="24"/>
      <c r="M4568" s="22"/>
      <c r="N4568" s="22"/>
      <c r="O4568" s="22"/>
      <c r="P4568" s="202" t="str">
        <f t="shared" si="1395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392"/>
        <v/>
      </c>
      <c r="Z4568" s="196" t="str">
        <f t="shared" si="1393"/>
        <v/>
      </c>
      <c r="AA4568" s="22"/>
      <c r="AB4568" s="197" t="str">
        <f t="shared" si="1398"/>
        <v/>
      </c>
      <c r="AC4568" s="198" t="str">
        <f t="shared" si="1399"/>
        <v/>
      </c>
      <c r="AD4568" s="162"/>
      <c r="AE4568" s="199" t="str">
        <f t="shared" si="1400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7"/>
        <v>0</v>
      </c>
      <c r="AJ4568" s="200">
        <f t="shared" si="1408"/>
        <v>0</v>
      </c>
      <c r="AK4568" s="201" t="str">
        <f t="shared" si="1401"/>
        <v/>
      </c>
      <c r="AL4568" s="24"/>
      <c r="AM4568" s="24"/>
      <c r="AN4568" s="24"/>
      <c r="AO4568" s="24"/>
      <c r="AP4568" s="165" t="str">
        <f t="shared" si="1402"/>
        <v/>
      </c>
      <c r="AQ4568" s="203" t="str">
        <f t="shared" si="1403"/>
        <v/>
      </c>
      <c r="AR4568" s="206">
        <f t="shared" si="1404"/>
        <v>0</v>
      </c>
      <c r="AS4568" s="22" t="str">
        <f t="shared" si="1405"/>
        <v/>
      </c>
      <c r="AT4568" s="24" t="str">
        <f t="shared" si="1406"/>
        <v/>
      </c>
      <c r="AU4568" s="22" t="s">
        <v>3240</v>
      </c>
    </row>
    <row r="4569" spans="1:47">
      <c r="A4569" s="246" t="str">
        <f t="shared" si="1396"/>
        <v/>
      </c>
      <c r="B4569" s="23"/>
      <c r="C4569" s="23"/>
      <c r="D4569" s="202" t="str">
        <f t="shared" si="1397"/>
        <v/>
      </c>
      <c r="E4569" s="33" t="str">
        <f t="shared" si="1409"/>
        <v/>
      </c>
      <c r="F4569" s="23"/>
      <c r="G4569" s="23"/>
      <c r="H4569" s="29"/>
      <c r="I4569" s="204" t="str">
        <f t="shared" si="1394"/>
        <v/>
      </c>
      <c r="J4569" s="188"/>
      <c r="K4569" s="29"/>
      <c r="L4569" s="24"/>
      <c r="M4569" s="22"/>
      <c r="N4569" s="22"/>
      <c r="O4569" s="22"/>
      <c r="P4569" s="202" t="str">
        <f t="shared" si="1395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ref="Y4569:Y4632" si="1410">IF(W4569="","",IF(W4569="RMB","1.13", "1"))</f>
        <v/>
      </c>
      <c r="Z4569" s="196" t="str">
        <f t="shared" ref="Z4569:Z4632" si="1411">IF(X4569="","",X4569*MAX(O4569,N4569))</f>
        <v/>
      </c>
      <c r="AA4569" s="22"/>
      <c r="AB4569" s="197" t="str">
        <f t="shared" si="1398"/>
        <v/>
      </c>
      <c r="AC4569" s="198" t="str">
        <f t="shared" si="1399"/>
        <v/>
      </c>
      <c r="AD4569" s="162"/>
      <c r="AE4569" s="199" t="str">
        <f t="shared" si="1400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7"/>
        <v>0</v>
      </c>
      <c r="AJ4569" s="200">
        <f t="shared" si="1408"/>
        <v>0</v>
      </c>
      <c r="AK4569" s="201" t="str">
        <f t="shared" si="1401"/>
        <v/>
      </c>
      <c r="AL4569" s="24"/>
      <c r="AM4569" s="24"/>
      <c r="AN4569" s="24"/>
      <c r="AO4569" s="24"/>
      <c r="AP4569" s="165" t="str">
        <f t="shared" si="1402"/>
        <v/>
      </c>
      <c r="AQ4569" s="203" t="str">
        <f t="shared" si="1403"/>
        <v/>
      </c>
      <c r="AR4569" s="206">
        <f t="shared" si="1404"/>
        <v>0</v>
      </c>
      <c r="AS4569" s="22" t="str">
        <f t="shared" si="1405"/>
        <v/>
      </c>
      <c r="AT4569" s="24" t="str">
        <f t="shared" si="1406"/>
        <v/>
      </c>
      <c r="AU4569" s="22" t="s">
        <v>3240</v>
      </c>
    </row>
    <row r="4570" spans="1:47">
      <c r="A4570" s="246" t="str">
        <f t="shared" si="1396"/>
        <v/>
      </c>
      <c r="B4570" s="23"/>
      <c r="C4570" s="23"/>
      <c r="D4570" s="202" t="str">
        <f t="shared" si="1397"/>
        <v/>
      </c>
      <c r="E4570" s="33" t="str">
        <f t="shared" si="1409"/>
        <v/>
      </c>
      <c r="F4570" s="23"/>
      <c r="G4570" s="23"/>
      <c r="H4570" s="29"/>
      <c r="I4570" s="204" t="str">
        <f t="shared" si="1394"/>
        <v/>
      </c>
      <c r="J4570" s="188"/>
      <c r="K4570" s="29"/>
      <c r="L4570" s="24"/>
      <c r="M4570" s="22"/>
      <c r="N4570" s="22"/>
      <c r="O4570" s="22"/>
      <c r="P4570" s="202" t="str">
        <f t="shared" si="1395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410"/>
        <v/>
      </c>
      <c r="Z4570" s="196" t="str">
        <f t="shared" si="1411"/>
        <v/>
      </c>
      <c r="AA4570" s="22"/>
      <c r="AB4570" s="197" t="str">
        <f t="shared" si="1398"/>
        <v/>
      </c>
      <c r="AC4570" s="198" t="str">
        <f t="shared" si="1399"/>
        <v/>
      </c>
      <c r="AD4570" s="162"/>
      <c r="AE4570" s="199" t="str">
        <f t="shared" si="1400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7"/>
        <v>0</v>
      </c>
      <c r="AJ4570" s="200">
        <f t="shared" si="1408"/>
        <v>0</v>
      </c>
      <c r="AK4570" s="201" t="str">
        <f t="shared" si="1401"/>
        <v/>
      </c>
      <c r="AL4570" s="24"/>
      <c r="AM4570" s="24"/>
      <c r="AN4570" s="24"/>
      <c r="AO4570" s="24"/>
      <c r="AP4570" s="165" t="str">
        <f t="shared" si="1402"/>
        <v/>
      </c>
      <c r="AQ4570" s="203" t="str">
        <f t="shared" si="1403"/>
        <v/>
      </c>
      <c r="AR4570" s="206">
        <f t="shared" si="1404"/>
        <v>0</v>
      </c>
      <c r="AS4570" s="22" t="str">
        <f t="shared" si="1405"/>
        <v/>
      </c>
      <c r="AT4570" s="24" t="str">
        <f t="shared" si="1406"/>
        <v/>
      </c>
      <c r="AU4570" s="22" t="s">
        <v>3240</v>
      </c>
    </row>
    <row r="4571" spans="1:47">
      <c r="A4571" s="246" t="str">
        <f t="shared" si="1396"/>
        <v/>
      </c>
      <c r="B4571" s="23"/>
      <c r="C4571" s="23"/>
      <c r="D4571" s="202" t="str">
        <f t="shared" si="1397"/>
        <v/>
      </c>
      <c r="E4571" s="33" t="str">
        <f t="shared" si="1409"/>
        <v/>
      </c>
      <c r="F4571" s="23"/>
      <c r="G4571" s="23"/>
      <c r="H4571" s="29"/>
      <c r="I4571" s="204" t="str">
        <f t="shared" si="1394"/>
        <v/>
      </c>
      <c r="J4571" s="188"/>
      <c r="K4571" s="29"/>
      <c r="L4571" s="24"/>
      <c r="M4571" s="22"/>
      <c r="N4571" s="22"/>
      <c r="O4571" s="22"/>
      <c r="P4571" s="202" t="str">
        <f t="shared" si="1395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si="1410"/>
        <v/>
      </c>
      <c r="Z4571" s="196" t="str">
        <f t="shared" si="1411"/>
        <v/>
      </c>
      <c r="AA4571" s="22"/>
      <c r="AB4571" s="197" t="str">
        <f t="shared" si="1398"/>
        <v/>
      </c>
      <c r="AC4571" s="198" t="str">
        <f t="shared" si="1399"/>
        <v/>
      </c>
      <c r="AD4571" s="162"/>
      <c r="AE4571" s="199" t="str">
        <f t="shared" si="1400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7"/>
        <v>0</v>
      </c>
      <c r="AJ4571" s="200">
        <f t="shared" si="1408"/>
        <v>0</v>
      </c>
      <c r="AK4571" s="201" t="str">
        <f t="shared" si="1401"/>
        <v/>
      </c>
      <c r="AL4571" s="24"/>
      <c r="AM4571" s="24"/>
      <c r="AN4571" s="24"/>
      <c r="AO4571" s="24"/>
      <c r="AP4571" s="165" t="str">
        <f t="shared" si="1402"/>
        <v/>
      </c>
      <c r="AQ4571" s="203" t="str">
        <f t="shared" si="1403"/>
        <v/>
      </c>
      <c r="AR4571" s="206">
        <f t="shared" si="1404"/>
        <v>0</v>
      </c>
      <c r="AS4571" s="22" t="str">
        <f t="shared" si="1405"/>
        <v/>
      </c>
      <c r="AT4571" s="24" t="str">
        <f t="shared" si="1406"/>
        <v/>
      </c>
      <c r="AU4571" s="22" t="s">
        <v>3240</v>
      </c>
    </row>
    <row r="4572" spans="1:47">
      <c r="A4572" s="246" t="str">
        <f t="shared" si="1396"/>
        <v/>
      </c>
      <c r="B4572" s="23"/>
      <c r="C4572" s="23"/>
      <c r="D4572" s="202" t="str">
        <f t="shared" si="1397"/>
        <v/>
      </c>
      <c r="E4572" s="33" t="str">
        <f t="shared" si="1409"/>
        <v/>
      </c>
      <c r="F4572" s="23"/>
      <c r="G4572" s="23"/>
      <c r="H4572" s="29"/>
      <c r="I4572" s="204" t="str">
        <f t="shared" si="1394"/>
        <v/>
      </c>
      <c r="J4572" s="188"/>
      <c r="K4572" s="29"/>
      <c r="L4572" s="24"/>
      <c r="M4572" s="22"/>
      <c r="N4572" s="22"/>
      <c r="O4572" s="22"/>
      <c r="P4572" s="202" t="str">
        <f t="shared" si="1395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410"/>
        <v/>
      </c>
      <c r="Z4572" s="196" t="str">
        <f t="shared" si="1411"/>
        <v/>
      </c>
      <c r="AA4572" s="22"/>
      <c r="AB4572" s="197" t="str">
        <f t="shared" si="1398"/>
        <v/>
      </c>
      <c r="AC4572" s="198" t="str">
        <f t="shared" si="1399"/>
        <v/>
      </c>
      <c r="AD4572" s="162"/>
      <c r="AE4572" s="199" t="str">
        <f t="shared" si="1400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7"/>
        <v>0</v>
      </c>
      <c r="AJ4572" s="200">
        <f t="shared" si="1408"/>
        <v>0</v>
      </c>
      <c r="AK4572" s="201" t="str">
        <f t="shared" si="1401"/>
        <v/>
      </c>
      <c r="AL4572" s="24"/>
      <c r="AM4572" s="24"/>
      <c r="AN4572" s="24"/>
      <c r="AO4572" s="24"/>
      <c r="AP4572" s="165" t="str">
        <f t="shared" si="1402"/>
        <v/>
      </c>
      <c r="AQ4572" s="203" t="str">
        <f t="shared" si="1403"/>
        <v/>
      </c>
      <c r="AR4572" s="206">
        <f t="shared" si="1404"/>
        <v>0</v>
      </c>
      <c r="AS4572" s="22" t="str">
        <f t="shared" si="1405"/>
        <v/>
      </c>
      <c r="AT4572" s="24" t="str">
        <f t="shared" si="1406"/>
        <v/>
      </c>
      <c r="AU4572" s="22" t="s">
        <v>3240</v>
      </c>
    </row>
    <row r="4573" spans="1:47">
      <c r="A4573" s="246" t="str">
        <f t="shared" si="1396"/>
        <v/>
      </c>
      <c r="B4573" s="23"/>
      <c r="C4573" s="23"/>
      <c r="D4573" s="202" t="str">
        <f t="shared" si="1397"/>
        <v/>
      </c>
      <c r="E4573" s="33" t="str">
        <f t="shared" si="1409"/>
        <v/>
      </c>
      <c r="F4573" s="23"/>
      <c r="G4573" s="23"/>
      <c r="H4573" s="29"/>
      <c r="I4573" s="204" t="str">
        <f t="shared" si="1394"/>
        <v/>
      </c>
      <c r="J4573" s="188"/>
      <c r="K4573" s="29"/>
      <c r="L4573" s="24"/>
      <c r="M4573" s="22"/>
      <c r="N4573" s="22"/>
      <c r="O4573" s="22"/>
      <c r="P4573" s="202" t="str">
        <f t="shared" si="1395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410"/>
        <v/>
      </c>
      <c r="Z4573" s="196" t="str">
        <f t="shared" si="1411"/>
        <v/>
      </c>
      <c r="AA4573" s="22"/>
      <c r="AB4573" s="197" t="str">
        <f t="shared" si="1398"/>
        <v/>
      </c>
      <c r="AC4573" s="198" t="str">
        <f t="shared" si="1399"/>
        <v/>
      </c>
      <c r="AD4573" s="162"/>
      <c r="AE4573" s="199" t="str">
        <f t="shared" si="1400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7"/>
        <v>0</v>
      </c>
      <c r="AJ4573" s="200">
        <f t="shared" si="1408"/>
        <v>0</v>
      </c>
      <c r="AK4573" s="201" t="str">
        <f t="shared" si="1401"/>
        <v/>
      </c>
      <c r="AL4573" s="24"/>
      <c r="AM4573" s="24"/>
      <c r="AN4573" s="24"/>
      <c r="AO4573" s="24"/>
      <c r="AP4573" s="165" t="str">
        <f t="shared" si="1402"/>
        <v/>
      </c>
      <c r="AQ4573" s="203" t="str">
        <f t="shared" si="1403"/>
        <v/>
      </c>
      <c r="AR4573" s="206">
        <f t="shared" si="1404"/>
        <v>0</v>
      </c>
      <c r="AS4573" s="22" t="str">
        <f t="shared" si="1405"/>
        <v/>
      </c>
      <c r="AT4573" s="24" t="str">
        <f t="shared" si="1406"/>
        <v/>
      </c>
      <c r="AU4573" s="22" t="s">
        <v>3240</v>
      </c>
    </row>
    <row r="4574" spans="1:47">
      <c r="A4574" s="246" t="str">
        <f t="shared" si="1396"/>
        <v/>
      </c>
      <c r="B4574" s="23"/>
      <c r="C4574" s="23"/>
      <c r="D4574" s="202" t="str">
        <f t="shared" si="1397"/>
        <v/>
      </c>
      <c r="E4574" s="33" t="str">
        <f t="shared" si="1409"/>
        <v/>
      </c>
      <c r="F4574" s="23"/>
      <c r="G4574" s="23"/>
      <c r="H4574" s="29"/>
      <c r="I4574" s="204" t="str">
        <f t="shared" ref="I4574:I4637" si="1412">IFERROR(IF(F4574="","",IF(F4574="TBA","TBA",IF(F4574="Cancel","Cancel",IF(AND(G4574&gt;=10,G4574&lt;=12),"Q3",IF(AND(G4574&gt;=1,G4574&lt;=3),"Q4",IF(AND(G4574&gt;=7,G4574&lt;=9),"Q2",IF(AND(G4574&gt;=4,G4574&lt;=6),"Q1"))))))),"")</f>
        <v/>
      </c>
      <c r="J4574" s="188"/>
      <c r="K4574" s="29"/>
      <c r="L4574" s="24"/>
      <c r="M4574" s="22"/>
      <c r="N4574" s="22"/>
      <c r="O4574" s="22"/>
      <c r="P4574" s="202" t="str">
        <f t="shared" si="1395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410"/>
        <v/>
      </c>
      <c r="Z4574" s="196" t="str">
        <f t="shared" si="1411"/>
        <v/>
      </c>
      <c r="AA4574" s="22"/>
      <c r="AB4574" s="197" t="str">
        <f t="shared" si="1398"/>
        <v/>
      </c>
      <c r="AC4574" s="198" t="str">
        <f t="shared" si="1399"/>
        <v/>
      </c>
      <c r="AD4574" s="162"/>
      <c r="AE4574" s="199" t="str">
        <f t="shared" si="1400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7"/>
        <v>0</v>
      </c>
      <c r="AJ4574" s="200">
        <f t="shared" si="1408"/>
        <v>0</v>
      </c>
      <c r="AK4574" s="201" t="str">
        <f t="shared" si="1401"/>
        <v/>
      </c>
      <c r="AL4574" s="24"/>
      <c r="AM4574" s="24"/>
      <c r="AN4574" s="24"/>
      <c r="AO4574" s="24"/>
      <c r="AP4574" s="165" t="str">
        <f t="shared" si="1402"/>
        <v/>
      </c>
      <c r="AQ4574" s="203" t="str">
        <f t="shared" si="1403"/>
        <v/>
      </c>
      <c r="AR4574" s="206">
        <f t="shared" si="1404"/>
        <v>0</v>
      </c>
      <c r="AS4574" s="22" t="str">
        <f t="shared" si="1405"/>
        <v/>
      </c>
      <c r="AT4574" s="24" t="str">
        <f t="shared" si="1406"/>
        <v/>
      </c>
      <c r="AU4574" s="22" t="s">
        <v>3240</v>
      </c>
    </row>
    <row r="4575" spans="1:47">
      <c r="A4575" s="246" t="str">
        <f t="shared" si="1396"/>
        <v/>
      </c>
      <c r="B4575" s="23"/>
      <c r="C4575" s="23"/>
      <c r="D4575" s="202" t="str">
        <f t="shared" si="1397"/>
        <v/>
      </c>
      <c r="E4575" s="33" t="str">
        <f t="shared" si="1409"/>
        <v/>
      </c>
      <c r="F4575" s="23"/>
      <c r="G4575" s="23"/>
      <c r="H4575" s="29"/>
      <c r="I4575" s="204" t="str">
        <f t="shared" si="1412"/>
        <v/>
      </c>
      <c r="J4575" s="188"/>
      <c r="K4575" s="29"/>
      <c r="L4575" s="24"/>
      <c r="M4575" s="22"/>
      <c r="N4575" s="22"/>
      <c r="O4575" s="22"/>
      <c r="P4575" s="202" t="str">
        <f t="shared" ref="P4575:P4638" si="1413">IF(M4575="","",IF(AND(N4575&gt;0,L4575&lt;&gt;""),"MAIN UNIT",IF(AND(O4575&gt;0,L4575&lt;&gt;""),"SERVICE/ PARTS","C66 SERVICE/OTHERS")))</f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410"/>
        <v/>
      </c>
      <c r="Z4575" s="196" t="str">
        <f t="shared" si="1411"/>
        <v/>
      </c>
      <c r="AA4575" s="22"/>
      <c r="AB4575" s="197" t="str">
        <f t="shared" si="1398"/>
        <v/>
      </c>
      <c r="AC4575" s="198" t="str">
        <f t="shared" si="1399"/>
        <v/>
      </c>
      <c r="AD4575" s="162"/>
      <c r="AE4575" s="199" t="str">
        <f t="shared" si="1400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7"/>
        <v>0</v>
      </c>
      <c r="AJ4575" s="200">
        <f t="shared" si="1408"/>
        <v>0</v>
      </c>
      <c r="AK4575" s="201" t="str">
        <f t="shared" si="1401"/>
        <v/>
      </c>
      <c r="AL4575" s="24"/>
      <c r="AM4575" s="24"/>
      <c r="AN4575" s="24"/>
      <c r="AO4575" s="24"/>
      <c r="AP4575" s="165" t="str">
        <f t="shared" si="1402"/>
        <v/>
      </c>
      <c r="AQ4575" s="203" t="str">
        <f t="shared" si="1403"/>
        <v/>
      </c>
      <c r="AR4575" s="206">
        <f t="shared" si="1404"/>
        <v>0</v>
      </c>
      <c r="AS4575" s="22" t="str">
        <f t="shared" si="1405"/>
        <v/>
      </c>
      <c r="AT4575" s="24" t="str">
        <f t="shared" si="1406"/>
        <v/>
      </c>
      <c r="AU4575" s="22" t="s">
        <v>3240</v>
      </c>
    </row>
    <row r="4576" spans="1:47">
      <c r="A4576" s="246" t="str">
        <f t="shared" ref="A4576:A4639" si="1414">IF(C4576="cancel","cancel",IFERROR(IF(D4576="Q4","FY "&amp;RIGHT(B4576,2)-1&amp;"/"&amp;RIGHT(B4576,2),"FY "&amp;RIGHT(B4576,2)&amp;"/"&amp;RIGHT(B4576,2)+1),""))</f>
        <v/>
      </c>
      <c r="B4576" s="23"/>
      <c r="C4576" s="23"/>
      <c r="D4576" s="202" t="str">
        <f t="shared" ref="D4576:D4639" si="1415">IF(B4576="","",IF(AND(C4576&gt;=10,C4576&lt;=12),"Q3",IF(AND(C4576&gt;=1,C4576&lt;=3),"Q4",IF(AND(C4576&gt;=7,C4576&lt;=9),"Q2",IF(AND(C4576&gt;=4,C4576&lt;=6),"Q1")))))</f>
        <v/>
      </c>
      <c r="E4576" s="33" t="str">
        <f t="shared" si="1409"/>
        <v/>
      </c>
      <c r="F4576" s="23"/>
      <c r="G4576" s="23"/>
      <c r="H4576" s="29"/>
      <c r="I4576" s="204" t="str">
        <f t="shared" si="1412"/>
        <v/>
      </c>
      <c r="J4576" s="188"/>
      <c r="K4576" s="29"/>
      <c r="L4576" s="24"/>
      <c r="M4576" s="22"/>
      <c r="N4576" s="22"/>
      <c r="O4576" s="22"/>
      <c r="P4576" s="202" t="str">
        <f t="shared" si="1413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410"/>
        <v/>
      </c>
      <c r="Z4576" s="196" t="str">
        <f t="shared" si="1411"/>
        <v/>
      </c>
      <c r="AA4576" s="22"/>
      <c r="AB4576" s="197" t="str">
        <f t="shared" ref="AB4576:AB4639" si="1416">IF(AND(R4576&lt;&gt;"C66",R4576&lt;&gt;""),Z4576/Y4576*AA4576,"")</f>
        <v/>
      </c>
      <c r="AC4576" s="198" t="str">
        <f t="shared" ref="AC4576:AC4639" si="1417">IF(R4576&lt;&gt;"",AB4576*AD4576,"")</f>
        <v/>
      </c>
      <c r="AD4576" s="162"/>
      <c r="AE4576" s="199" t="str">
        <f t="shared" ref="AE4576:AE4639" si="1418">IF(Q4576="","",IF(Q4576="Yes",1,0))</f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7"/>
        <v>0</v>
      </c>
      <c r="AJ4576" s="200">
        <f t="shared" si="1408"/>
        <v>0</v>
      </c>
      <c r="AK4576" s="201" t="str">
        <f t="shared" ref="AK4576:AK4639" si="1419">IF(AJ4576&gt;0,AJ4576/AI4576,"")</f>
        <v/>
      </c>
      <c r="AL4576" s="24"/>
      <c r="AM4576" s="24"/>
      <c r="AN4576" s="24"/>
      <c r="AO4576" s="24"/>
      <c r="AP4576" s="165" t="str">
        <f t="shared" ref="AP4576:AP4639" si="1420">IF(F4576="","",F4576&amp;G4576)</f>
        <v/>
      </c>
      <c r="AQ4576" s="203" t="str">
        <f t="shared" ref="AQ4576:AQ4639" si="1421">IF(W4576="","",F4576&amp;G4576&amp;W4576)</f>
        <v/>
      </c>
      <c r="AR4576" s="206">
        <f t="shared" ref="AR4576:AR4639" si="1422">IFERROR(IF(AND(M4576="YAMAHA", R4576="C28"), "YAMAHA_Non_Mounter", IF(AND(M4576="YAMAHA", R4576="C49"), "YAMAHA_Mounter", M4576)),"")</f>
        <v>0</v>
      </c>
      <c r="AS4576" s="22" t="str">
        <f t="shared" ref="AS4576:AS4639" si="1423">IFERROR(IF(OR(G4576="TBA", G4576=""), "", DATEDIF(DATE(B4576, C4576, 1), DATE(F4576, G4576, 1), "M")),"")</f>
        <v/>
      </c>
      <c r="AT4576" s="24" t="str">
        <f t="shared" ref="AT4576:AT4639" si="1424">IF(ISNUMBER(AS4576), IF(AS4576&gt;=0, IF(AS4576&lt;=3, "0-3 months", IF(AS4576&lt;=6, "4-6 months", "&gt; 6 months"))), "")</f>
        <v/>
      </c>
      <c r="AU4576" s="22" t="s">
        <v>3240</v>
      </c>
    </row>
    <row r="4577" spans="1:47">
      <c r="A4577" s="246" t="str">
        <f t="shared" si="1414"/>
        <v/>
      </c>
      <c r="B4577" s="23"/>
      <c r="C4577" s="23"/>
      <c r="D4577" s="202" t="str">
        <f t="shared" si="1415"/>
        <v/>
      </c>
      <c r="E4577" s="33" t="str">
        <f t="shared" si="1409"/>
        <v/>
      </c>
      <c r="F4577" s="23"/>
      <c r="G4577" s="23"/>
      <c r="H4577" s="29"/>
      <c r="I4577" s="204" t="str">
        <f t="shared" si="1412"/>
        <v/>
      </c>
      <c r="J4577" s="188"/>
      <c r="K4577" s="29"/>
      <c r="L4577" s="24"/>
      <c r="M4577" s="22"/>
      <c r="N4577" s="22"/>
      <c r="O4577" s="22"/>
      <c r="P4577" s="202" t="str">
        <f t="shared" si="1413"/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410"/>
        <v/>
      </c>
      <c r="Z4577" s="196" t="str">
        <f t="shared" si="1411"/>
        <v/>
      </c>
      <c r="AA4577" s="22"/>
      <c r="AB4577" s="197" t="str">
        <f t="shared" si="1416"/>
        <v/>
      </c>
      <c r="AC4577" s="198" t="str">
        <f t="shared" si="1417"/>
        <v/>
      </c>
      <c r="AD4577" s="162"/>
      <c r="AE4577" s="199" t="str">
        <f t="shared" si="1418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7"/>
        <v>0</v>
      </c>
      <c r="AJ4577" s="200">
        <f t="shared" si="1408"/>
        <v>0</v>
      </c>
      <c r="AK4577" s="201" t="str">
        <f t="shared" si="1419"/>
        <v/>
      </c>
      <c r="AL4577" s="24"/>
      <c r="AM4577" s="24"/>
      <c r="AN4577" s="24"/>
      <c r="AO4577" s="24"/>
      <c r="AP4577" s="165" t="str">
        <f t="shared" si="1420"/>
        <v/>
      </c>
      <c r="AQ4577" s="203" t="str">
        <f t="shared" si="1421"/>
        <v/>
      </c>
      <c r="AR4577" s="206">
        <f t="shared" si="1422"/>
        <v>0</v>
      </c>
      <c r="AS4577" s="22" t="str">
        <f t="shared" si="1423"/>
        <v/>
      </c>
      <c r="AT4577" s="24" t="str">
        <f t="shared" si="1424"/>
        <v/>
      </c>
      <c r="AU4577" s="22" t="s">
        <v>3240</v>
      </c>
    </row>
    <row r="4578" spans="1:47">
      <c r="A4578" s="246" t="str">
        <f t="shared" si="1414"/>
        <v/>
      </c>
      <c r="B4578" s="23"/>
      <c r="C4578" s="23"/>
      <c r="D4578" s="202" t="str">
        <f t="shared" si="1415"/>
        <v/>
      </c>
      <c r="E4578" s="33" t="str">
        <f t="shared" si="1409"/>
        <v/>
      </c>
      <c r="F4578" s="23"/>
      <c r="G4578" s="23"/>
      <c r="H4578" s="29"/>
      <c r="I4578" s="204" t="str">
        <f t="shared" si="1412"/>
        <v/>
      </c>
      <c r="J4578" s="188"/>
      <c r="K4578" s="29"/>
      <c r="L4578" s="24"/>
      <c r="M4578" s="22"/>
      <c r="N4578" s="22"/>
      <c r="O4578" s="22"/>
      <c r="P4578" s="202" t="str">
        <f t="shared" si="1413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410"/>
        <v/>
      </c>
      <c r="Z4578" s="196" t="str">
        <f t="shared" si="1411"/>
        <v/>
      </c>
      <c r="AA4578" s="22"/>
      <c r="AB4578" s="197" t="str">
        <f t="shared" si="1416"/>
        <v/>
      </c>
      <c r="AC4578" s="198" t="str">
        <f t="shared" si="1417"/>
        <v/>
      </c>
      <c r="AD4578" s="162"/>
      <c r="AE4578" s="199" t="str">
        <f t="shared" si="1418"/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si="1407"/>
        <v>0</v>
      </c>
      <c r="AJ4578" s="200">
        <f t="shared" si="1408"/>
        <v>0</v>
      </c>
      <c r="AK4578" s="201" t="str">
        <f t="shared" si="1419"/>
        <v/>
      </c>
      <c r="AL4578" s="24"/>
      <c r="AM4578" s="24"/>
      <c r="AN4578" s="24"/>
      <c r="AO4578" s="24"/>
      <c r="AP4578" s="165" t="str">
        <f t="shared" si="1420"/>
        <v/>
      </c>
      <c r="AQ4578" s="203" t="str">
        <f t="shared" si="1421"/>
        <v/>
      </c>
      <c r="AR4578" s="206">
        <f t="shared" si="1422"/>
        <v>0</v>
      </c>
      <c r="AS4578" s="22" t="str">
        <f t="shared" si="1423"/>
        <v/>
      </c>
      <c r="AT4578" s="24" t="str">
        <f t="shared" si="1424"/>
        <v/>
      </c>
      <c r="AU4578" s="22" t="s">
        <v>3240</v>
      </c>
    </row>
    <row r="4579" spans="1:47">
      <c r="A4579" s="246" t="str">
        <f t="shared" si="1414"/>
        <v/>
      </c>
      <c r="B4579" s="23"/>
      <c r="C4579" s="23"/>
      <c r="D4579" s="202" t="str">
        <f t="shared" si="1415"/>
        <v/>
      </c>
      <c r="E4579" s="33" t="str">
        <f t="shared" si="1409"/>
        <v/>
      </c>
      <c r="F4579" s="23"/>
      <c r="G4579" s="23"/>
      <c r="H4579" s="29"/>
      <c r="I4579" s="204" t="str">
        <f t="shared" si="1412"/>
        <v/>
      </c>
      <c r="J4579" s="188"/>
      <c r="K4579" s="29"/>
      <c r="L4579" s="24"/>
      <c r="M4579" s="22"/>
      <c r="N4579" s="22"/>
      <c r="O4579" s="22"/>
      <c r="P4579" s="202" t="str">
        <f t="shared" si="1413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410"/>
        <v/>
      </c>
      <c r="Z4579" s="196" t="str">
        <f t="shared" si="1411"/>
        <v/>
      </c>
      <c r="AA4579" s="22"/>
      <c r="AB4579" s="197" t="str">
        <f t="shared" si="1416"/>
        <v/>
      </c>
      <c r="AC4579" s="198" t="str">
        <f t="shared" si="1417"/>
        <v/>
      </c>
      <c r="AD4579" s="162"/>
      <c r="AE4579" s="199" t="str">
        <f t="shared" si="1418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07"/>
        <v>0</v>
      </c>
      <c r="AJ4579" s="200">
        <f t="shared" si="1408"/>
        <v>0</v>
      </c>
      <c r="AK4579" s="201" t="str">
        <f t="shared" si="1419"/>
        <v/>
      </c>
      <c r="AL4579" s="24"/>
      <c r="AM4579" s="24"/>
      <c r="AN4579" s="24"/>
      <c r="AO4579" s="24"/>
      <c r="AP4579" s="165" t="str">
        <f t="shared" si="1420"/>
        <v/>
      </c>
      <c r="AQ4579" s="203" t="str">
        <f t="shared" si="1421"/>
        <v/>
      </c>
      <c r="AR4579" s="206">
        <f t="shared" si="1422"/>
        <v>0</v>
      </c>
      <c r="AS4579" s="22" t="str">
        <f t="shared" si="1423"/>
        <v/>
      </c>
      <c r="AT4579" s="24" t="str">
        <f t="shared" si="1424"/>
        <v/>
      </c>
      <c r="AU4579" s="22" t="s">
        <v>3240</v>
      </c>
    </row>
    <row r="4580" spans="1:47">
      <c r="A4580" s="246" t="str">
        <f t="shared" si="1414"/>
        <v/>
      </c>
      <c r="B4580" s="23"/>
      <c r="C4580" s="23"/>
      <c r="D4580" s="202" t="str">
        <f t="shared" si="1415"/>
        <v/>
      </c>
      <c r="E4580" s="33" t="str">
        <f t="shared" si="1409"/>
        <v/>
      </c>
      <c r="F4580" s="23"/>
      <c r="G4580" s="23"/>
      <c r="H4580" s="29"/>
      <c r="I4580" s="204" t="str">
        <f t="shared" si="1412"/>
        <v/>
      </c>
      <c r="J4580" s="188"/>
      <c r="K4580" s="29"/>
      <c r="L4580" s="24"/>
      <c r="M4580" s="22"/>
      <c r="N4580" s="22"/>
      <c r="O4580" s="22"/>
      <c r="P4580" s="202" t="str">
        <f t="shared" si="1413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410"/>
        <v/>
      </c>
      <c r="Z4580" s="196" t="str">
        <f t="shared" si="1411"/>
        <v/>
      </c>
      <c r="AA4580" s="22"/>
      <c r="AB4580" s="197" t="str">
        <f t="shared" si="1416"/>
        <v/>
      </c>
      <c r="AC4580" s="198" t="str">
        <f t="shared" si="1417"/>
        <v/>
      </c>
      <c r="AD4580" s="162"/>
      <c r="AE4580" s="199" t="str">
        <f t="shared" si="1418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07"/>
        <v>0</v>
      </c>
      <c r="AJ4580" s="200">
        <f t="shared" si="1408"/>
        <v>0</v>
      </c>
      <c r="AK4580" s="201" t="str">
        <f t="shared" si="1419"/>
        <v/>
      </c>
      <c r="AL4580" s="24"/>
      <c r="AM4580" s="24"/>
      <c r="AN4580" s="24"/>
      <c r="AO4580" s="24"/>
      <c r="AP4580" s="165" t="str">
        <f t="shared" si="1420"/>
        <v/>
      </c>
      <c r="AQ4580" s="203" t="str">
        <f t="shared" si="1421"/>
        <v/>
      </c>
      <c r="AR4580" s="206">
        <f t="shared" si="1422"/>
        <v>0</v>
      </c>
      <c r="AS4580" s="22" t="str">
        <f t="shared" si="1423"/>
        <v/>
      </c>
      <c r="AT4580" s="24" t="str">
        <f t="shared" si="1424"/>
        <v/>
      </c>
      <c r="AU4580" s="22" t="s">
        <v>3240</v>
      </c>
    </row>
    <row r="4581" spans="1:47">
      <c r="A4581" s="246" t="str">
        <f t="shared" si="1414"/>
        <v/>
      </c>
      <c r="B4581" s="23"/>
      <c r="C4581" s="23"/>
      <c r="D4581" s="202" t="str">
        <f t="shared" si="1415"/>
        <v/>
      </c>
      <c r="E4581" s="33" t="str">
        <f t="shared" si="1409"/>
        <v/>
      </c>
      <c r="F4581" s="23"/>
      <c r="G4581" s="23"/>
      <c r="H4581" s="29"/>
      <c r="I4581" s="204" t="str">
        <f t="shared" si="1412"/>
        <v/>
      </c>
      <c r="J4581" s="188"/>
      <c r="K4581" s="29"/>
      <c r="L4581" s="24"/>
      <c r="M4581" s="22"/>
      <c r="N4581" s="22"/>
      <c r="O4581" s="22"/>
      <c r="P4581" s="202" t="str">
        <f t="shared" si="1413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410"/>
        <v/>
      </c>
      <c r="Z4581" s="196" t="str">
        <f t="shared" si="1411"/>
        <v/>
      </c>
      <c r="AA4581" s="22"/>
      <c r="AB4581" s="197" t="str">
        <f t="shared" si="1416"/>
        <v/>
      </c>
      <c r="AC4581" s="198" t="str">
        <f t="shared" si="1417"/>
        <v/>
      </c>
      <c r="AD4581" s="162"/>
      <c r="AE4581" s="199" t="str">
        <f t="shared" si="1418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07"/>
        <v>0</v>
      </c>
      <c r="AJ4581" s="200">
        <f t="shared" si="1408"/>
        <v>0</v>
      </c>
      <c r="AK4581" s="201" t="str">
        <f t="shared" si="1419"/>
        <v/>
      </c>
      <c r="AL4581" s="24"/>
      <c r="AM4581" s="24"/>
      <c r="AN4581" s="24"/>
      <c r="AO4581" s="24"/>
      <c r="AP4581" s="165" t="str">
        <f t="shared" si="1420"/>
        <v/>
      </c>
      <c r="AQ4581" s="203" t="str">
        <f t="shared" si="1421"/>
        <v/>
      </c>
      <c r="AR4581" s="206">
        <f t="shared" si="1422"/>
        <v>0</v>
      </c>
      <c r="AS4581" s="22" t="str">
        <f t="shared" si="1423"/>
        <v/>
      </c>
      <c r="AT4581" s="24" t="str">
        <f t="shared" si="1424"/>
        <v/>
      </c>
      <c r="AU4581" s="22" t="s">
        <v>3240</v>
      </c>
    </row>
    <row r="4582" spans="1:47">
      <c r="A4582" s="246" t="str">
        <f t="shared" si="1414"/>
        <v/>
      </c>
      <c r="B4582" s="23"/>
      <c r="C4582" s="23"/>
      <c r="D4582" s="202" t="str">
        <f t="shared" si="1415"/>
        <v/>
      </c>
      <c r="E4582" s="33" t="str">
        <f t="shared" si="1409"/>
        <v/>
      </c>
      <c r="F4582" s="23"/>
      <c r="G4582" s="23"/>
      <c r="H4582" s="29"/>
      <c r="I4582" s="204" t="str">
        <f t="shared" si="1412"/>
        <v/>
      </c>
      <c r="J4582" s="188"/>
      <c r="K4582" s="29"/>
      <c r="L4582" s="24"/>
      <c r="M4582" s="22"/>
      <c r="N4582" s="22"/>
      <c r="O4582" s="22"/>
      <c r="P4582" s="202" t="str">
        <f t="shared" si="1413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410"/>
        <v/>
      </c>
      <c r="Z4582" s="196" t="str">
        <f t="shared" si="1411"/>
        <v/>
      </c>
      <c r="AA4582" s="22"/>
      <c r="AB4582" s="197" t="str">
        <f t="shared" si="1416"/>
        <v/>
      </c>
      <c r="AC4582" s="198" t="str">
        <f t="shared" si="1417"/>
        <v/>
      </c>
      <c r="AD4582" s="162"/>
      <c r="AE4582" s="199" t="str">
        <f t="shared" si="1418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07"/>
        <v>0</v>
      </c>
      <c r="AJ4582" s="200">
        <f t="shared" si="1408"/>
        <v>0</v>
      </c>
      <c r="AK4582" s="201" t="str">
        <f t="shared" si="1419"/>
        <v/>
      </c>
      <c r="AL4582" s="24"/>
      <c r="AM4582" s="24"/>
      <c r="AN4582" s="24"/>
      <c r="AO4582" s="24"/>
      <c r="AP4582" s="165" t="str">
        <f t="shared" si="1420"/>
        <v/>
      </c>
      <c r="AQ4582" s="203" t="str">
        <f t="shared" si="1421"/>
        <v/>
      </c>
      <c r="AR4582" s="206">
        <f t="shared" si="1422"/>
        <v>0</v>
      </c>
      <c r="AS4582" s="22" t="str">
        <f t="shared" si="1423"/>
        <v/>
      </c>
      <c r="AT4582" s="24" t="str">
        <f t="shared" si="1424"/>
        <v/>
      </c>
      <c r="AU4582" s="22" t="s">
        <v>3240</v>
      </c>
    </row>
    <row r="4583" spans="1:47">
      <c r="A4583" s="246" t="str">
        <f t="shared" si="1414"/>
        <v/>
      </c>
      <c r="B4583" s="23"/>
      <c r="C4583" s="23"/>
      <c r="D4583" s="202" t="str">
        <f t="shared" si="1415"/>
        <v/>
      </c>
      <c r="E4583" s="33" t="str">
        <f t="shared" si="1409"/>
        <v/>
      </c>
      <c r="F4583" s="23"/>
      <c r="G4583" s="23"/>
      <c r="H4583" s="29"/>
      <c r="I4583" s="204" t="str">
        <f t="shared" si="1412"/>
        <v/>
      </c>
      <c r="J4583" s="188"/>
      <c r="K4583" s="29"/>
      <c r="L4583" s="24"/>
      <c r="M4583" s="22"/>
      <c r="N4583" s="22"/>
      <c r="O4583" s="22"/>
      <c r="P4583" s="202" t="str">
        <f t="shared" si="1413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410"/>
        <v/>
      </c>
      <c r="Z4583" s="196" t="str">
        <f t="shared" si="1411"/>
        <v/>
      </c>
      <c r="AA4583" s="22"/>
      <c r="AB4583" s="197" t="str">
        <f t="shared" si="1416"/>
        <v/>
      </c>
      <c r="AC4583" s="198" t="str">
        <f t="shared" si="1417"/>
        <v/>
      </c>
      <c r="AD4583" s="162"/>
      <c r="AE4583" s="199" t="str">
        <f t="shared" si="1418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07"/>
        <v>0</v>
      </c>
      <c r="AJ4583" s="200">
        <f t="shared" si="1408"/>
        <v>0</v>
      </c>
      <c r="AK4583" s="201" t="str">
        <f t="shared" si="1419"/>
        <v/>
      </c>
      <c r="AL4583" s="24"/>
      <c r="AM4583" s="24"/>
      <c r="AN4583" s="24"/>
      <c r="AO4583" s="24"/>
      <c r="AP4583" s="165" t="str">
        <f t="shared" si="1420"/>
        <v/>
      </c>
      <c r="AQ4583" s="203" t="str">
        <f t="shared" si="1421"/>
        <v/>
      </c>
      <c r="AR4583" s="206">
        <f t="shared" si="1422"/>
        <v>0</v>
      </c>
      <c r="AS4583" s="22" t="str">
        <f t="shared" si="1423"/>
        <v/>
      </c>
      <c r="AT4583" s="24" t="str">
        <f t="shared" si="1424"/>
        <v/>
      </c>
      <c r="AU4583" s="22" t="s">
        <v>3240</v>
      </c>
    </row>
    <row r="4584" spans="1:47">
      <c r="A4584" s="246" t="str">
        <f t="shared" si="1414"/>
        <v/>
      </c>
      <c r="B4584" s="23"/>
      <c r="C4584" s="23"/>
      <c r="D4584" s="202" t="str">
        <f t="shared" si="1415"/>
        <v/>
      </c>
      <c r="E4584" s="33" t="str">
        <f t="shared" si="1409"/>
        <v/>
      </c>
      <c r="F4584" s="23"/>
      <c r="G4584" s="23"/>
      <c r="H4584" s="29"/>
      <c r="I4584" s="204" t="str">
        <f t="shared" si="1412"/>
        <v/>
      </c>
      <c r="J4584" s="188"/>
      <c r="K4584" s="29"/>
      <c r="L4584" s="24"/>
      <c r="M4584" s="22"/>
      <c r="N4584" s="22"/>
      <c r="O4584" s="22"/>
      <c r="P4584" s="202" t="str">
        <f t="shared" si="1413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410"/>
        <v/>
      </c>
      <c r="Z4584" s="196" t="str">
        <f t="shared" si="1411"/>
        <v/>
      </c>
      <c r="AA4584" s="22"/>
      <c r="AB4584" s="197" t="str">
        <f t="shared" si="1416"/>
        <v/>
      </c>
      <c r="AC4584" s="198" t="str">
        <f t="shared" si="1417"/>
        <v/>
      </c>
      <c r="AD4584" s="162"/>
      <c r="AE4584" s="199" t="str">
        <f t="shared" si="1418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07"/>
        <v>0</v>
      </c>
      <c r="AJ4584" s="200">
        <f t="shared" si="1408"/>
        <v>0</v>
      </c>
      <c r="AK4584" s="201" t="str">
        <f t="shared" si="1419"/>
        <v/>
      </c>
      <c r="AL4584" s="24"/>
      <c r="AM4584" s="24"/>
      <c r="AN4584" s="24"/>
      <c r="AO4584" s="24"/>
      <c r="AP4584" s="165" t="str">
        <f t="shared" si="1420"/>
        <v/>
      </c>
      <c r="AQ4584" s="203" t="str">
        <f t="shared" si="1421"/>
        <v/>
      </c>
      <c r="AR4584" s="206">
        <f t="shared" si="1422"/>
        <v>0</v>
      </c>
      <c r="AS4584" s="22" t="str">
        <f t="shared" si="1423"/>
        <v/>
      </c>
      <c r="AT4584" s="24" t="str">
        <f t="shared" si="1424"/>
        <v/>
      </c>
      <c r="AU4584" s="22" t="s">
        <v>3240</v>
      </c>
    </row>
    <row r="4585" spans="1:47">
      <c r="A4585" s="246" t="str">
        <f t="shared" si="1414"/>
        <v/>
      </c>
      <c r="B4585" s="23"/>
      <c r="C4585" s="23"/>
      <c r="D4585" s="202" t="str">
        <f t="shared" si="1415"/>
        <v/>
      </c>
      <c r="E4585" s="33" t="str">
        <f t="shared" si="1409"/>
        <v/>
      </c>
      <c r="F4585" s="23"/>
      <c r="G4585" s="23"/>
      <c r="H4585" s="29"/>
      <c r="I4585" s="204" t="str">
        <f t="shared" si="1412"/>
        <v/>
      </c>
      <c r="J4585" s="188"/>
      <c r="K4585" s="29"/>
      <c r="L4585" s="24"/>
      <c r="M4585" s="22"/>
      <c r="N4585" s="22"/>
      <c r="O4585" s="22"/>
      <c r="P4585" s="202" t="str">
        <f t="shared" si="1413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410"/>
        <v/>
      </c>
      <c r="Z4585" s="196" t="str">
        <f t="shared" si="1411"/>
        <v/>
      </c>
      <c r="AA4585" s="22"/>
      <c r="AB4585" s="197" t="str">
        <f t="shared" si="1416"/>
        <v/>
      </c>
      <c r="AC4585" s="198" t="str">
        <f t="shared" si="1417"/>
        <v/>
      </c>
      <c r="AD4585" s="162"/>
      <c r="AE4585" s="199" t="str">
        <f t="shared" si="1418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07"/>
        <v>0</v>
      </c>
      <c r="AJ4585" s="200">
        <f t="shared" si="1408"/>
        <v>0</v>
      </c>
      <c r="AK4585" s="201" t="str">
        <f t="shared" si="1419"/>
        <v/>
      </c>
      <c r="AL4585" s="24"/>
      <c r="AM4585" s="24"/>
      <c r="AN4585" s="24"/>
      <c r="AO4585" s="24"/>
      <c r="AP4585" s="165" t="str">
        <f t="shared" si="1420"/>
        <v/>
      </c>
      <c r="AQ4585" s="203" t="str">
        <f t="shared" si="1421"/>
        <v/>
      </c>
      <c r="AR4585" s="206">
        <f t="shared" si="1422"/>
        <v>0</v>
      </c>
      <c r="AS4585" s="22" t="str">
        <f t="shared" si="1423"/>
        <v/>
      </c>
      <c r="AT4585" s="24" t="str">
        <f t="shared" si="1424"/>
        <v/>
      </c>
      <c r="AU4585" s="22" t="s">
        <v>3240</v>
      </c>
    </row>
    <row r="4586" spans="1:47">
      <c r="A4586" s="246" t="str">
        <f t="shared" si="1414"/>
        <v/>
      </c>
      <c r="B4586" s="23"/>
      <c r="C4586" s="23"/>
      <c r="D4586" s="202" t="str">
        <f t="shared" si="1415"/>
        <v/>
      </c>
      <c r="E4586" s="33" t="str">
        <f t="shared" si="1409"/>
        <v/>
      </c>
      <c r="F4586" s="23"/>
      <c r="G4586" s="23"/>
      <c r="H4586" s="29"/>
      <c r="I4586" s="204" t="str">
        <f t="shared" si="1412"/>
        <v/>
      </c>
      <c r="J4586" s="188"/>
      <c r="K4586" s="29"/>
      <c r="L4586" s="24"/>
      <c r="M4586" s="22"/>
      <c r="N4586" s="22"/>
      <c r="O4586" s="22"/>
      <c r="P4586" s="202" t="str">
        <f t="shared" si="1413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410"/>
        <v/>
      </c>
      <c r="Z4586" s="196" t="str">
        <f t="shared" si="1411"/>
        <v/>
      </c>
      <c r="AA4586" s="22"/>
      <c r="AB4586" s="197" t="str">
        <f t="shared" si="1416"/>
        <v/>
      </c>
      <c r="AC4586" s="198" t="str">
        <f t="shared" si="1417"/>
        <v/>
      </c>
      <c r="AD4586" s="162"/>
      <c r="AE4586" s="199" t="str">
        <f t="shared" si="1418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07"/>
        <v>0</v>
      </c>
      <c r="AJ4586" s="200">
        <f t="shared" si="1408"/>
        <v>0</v>
      </c>
      <c r="AK4586" s="201" t="str">
        <f t="shared" si="1419"/>
        <v/>
      </c>
      <c r="AL4586" s="24"/>
      <c r="AM4586" s="24"/>
      <c r="AN4586" s="24"/>
      <c r="AO4586" s="24"/>
      <c r="AP4586" s="165" t="str">
        <f t="shared" si="1420"/>
        <v/>
      </c>
      <c r="AQ4586" s="203" t="str">
        <f t="shared" si="1421"/>
        <v/>
      </c>
      <c r="AR4586" s="206">
        <f t="shared" si="1422"/>
        <v>0</v>
      </c>
      <c r="AS4586" s="22" t="str">
        <f t="shared" si="1423"/>
        <v/>
      </c>
      <c r="AT4586" s="24" t="str">
        <f t="shared" si="1424"/>
        <v/>
      </c>
      <c r="AU4586" s="22" t="s">
        <v>3240</v>
      </c>
    </row>
    <row r="4587" spans="1:47">
      <c r="A4587" s="246" t="str">
        <f t="shared" si="1414"/>
        <v/>
      </c>
      <c r="B4587" s="23"/>
      <c r="C4587" s="23"/>
      <c r="D4587" s="202" t="str">
        <f t="shared" si="1415"/>
        <v/>
      </c>
      <c r="E4587" s="33" t="str">
        <f t="shared" si="1409"/>
        <v/>
      </c>
      <c r="F4587" s="23"/>
      <c r="G4587" s="23"/>
      <c r="H4587" s="29"/>
      <c r="I4587" s="204" t="str">
        <f t="shared" si="1412"/>
        <v/>
      </c>
      <c r="J4587" s="188"/>
      <c r="K4587" s="29"/>
      <c r="L4587" s="24"/>
      <c r="M4587" s="22"/>
      <c r="N4587" s="22"/>
      <c r="O4587" s="22"/>
      <c r="P4587" s="202" t="str">
        <f t="shared" si="1413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410"/>
        <v/>
      </c>
      <c r="Z4587" s="196" t="str">
        <f t="shared" si="1411"/>
        <v/>
      </c>
      <c r="AA4587" s="22"/>
      <c r="AB4587" s="197" t="str">
        <f t="shared" si="1416"/>
        <v/>
      </c>
      <c r="AC4587" s="198" t="str">
        <f t="shared" si="1417"/>
        <v/>
      </c>
      <c r="AD4587" s="162"/>
      <c r="AE4587" s="199" t="str">
        <f t="shared" si="1418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07"/>
        <v>0</v>
      </c>
      <c r="AJ4587" s="200">
        <f t="shared" si="1408"/>
        <v>0</v>
      </c>
      <c r="AK4587" s="201" t="str">
        <f t="shared" si="1419"/>
        <v/>
      </c>
      <c r="AL4587" s="24"/>
      <c r="AM4587" s="24"/>
      <c r="AN4587" s="24"/>
      <c r="AO4587" s="24"/>
      <c r="AP4587" s="165" t="str">
        <f t="shared" si="1420"/>
        <v/>
      </c>
      <c r="AQ4587" s="203" t="str">
        <f t="shared" si="1421"/>
        <v/>
      </c>
      <c r="AR4587" s="206">
        <f t="shared" si="1422"/>
        <v>0</v>
      </c>
      <c r="AS4587" s="22" t="str">
        <f t="shared" si="1423"/>
        <v/>
      </c>
      <c r="AT4587" s="24" t="str">
        <f t="shared" si="1424"/>
        <v/>
      </c>
      <c r="AU4587" s="22" t="s">
        <v>3240</v>
      </c>
    </row>
    <row r="4588" spans="1:47">
      <c r="A4588" s="246" t="str">
        <f t="shared" si="1414"/>
        <v/>
      </c>
      <c r="B4588" s="23"/>
      <c r="C4588" s="23"/>
      <c r="D4588" s="202" t="str">
        <f t="shared" si="1415"/>
        <v/>
      </c>
      <c r="E4588" s="33" t="str">
        <f t="shared" si="1409"/>
        <v/>
      </c>
      <c r="F4588" s="23"/>
      <c r="G4588" s="23"/>
      <c r="H4588" s="29"/>
      <c r="I4588" s="204" t="str">
        <f t="shared" si="1412"/>
        <v/>
      </c>
      <c r="J4588" s="188"/>
      <c r="K4588" s="29"/>
      <c r="L4588" s="24"/>
      <c r="M4588" s="22"/>
      <c r="N4588" s="22"/>
      <c r="O4588" s="22"/>
      <c r="P4588" s="202" t="str">
        <f t="shared" si="1413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410"/>
        <v/>
      </c>
      <c r="Z4588" s="196" t="str">
        <f t="shared" si="1411"/>
        <v/>
      </c>
      <c r="AA4588" s="22"/>
      <c r="AB4588" s="197" t="str">
        <f t="shared" si="1416"/>
        <v/>
      </c>
      <c r="AC4588" s="198" t="str">
        <f t="shared" si="1417"/>
        <v/>
      </c>
      <c r="AD4588" s="162"/>
      <c r="AE4588" s="199" t="str">
        <f t="shared" si="1418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07"/>
        <v>0</v>
      </c>
      <c r="AJ4588" s="200">
        <f t="shared" si="1408"/>
        <v>0</v>
      </c>
      <c r="AK4588" s="201" t="str">
        <f t="shared" si="1419"/>
        <v/>
      </c>
      <c r="AL4588" s="24"/>
      <c r="AM4588" s="24"/>
      <c r="AN4588" s="24"/>
      <c r="AO4588" s="24"/>
      <c r="AP4588" s="165" t="str">
        <f t="shared" si="1420"/>
        <v/>
      </c>
      <c r="AQ4588" s="203" t="str">
        <f t="shared" si="1421"/>
        <v/>
      </c>
      <c r="AR4588" s="206">
        <f t="shared" si="1422"/>
        <v>0</v>
      </c>
      <c r="AS4588" s="22" t="str">
        <f t="shared" si="1423"/>
        <v/>
      </c>
      <c r="AT4588" s="24" t="str">
        <f t="shared" si="1424"/>
        <v/>
      </c>
      <c r="AU4588" s="22" t="s">
        <v>3240</v>
      </c>
    </row>
    <row r="4589" spans="1:47">
      <c r="A4589" s="246" t="str">
        <f t="shared" si="1414"/>
        <v/>
      </c>
      <c r="B4589" s="23"/>
      <c r="C4589" s="23"/>
      <c r="D4589" s="202" t="str">
        <f t="shared" si="1415"/>
        <v/>
      </c>
      <c r="E4589" s="33" t="str">
        <f t="shared" si="1409"/>
        <v/>
      </c>
      <c r="F4589" s="23"/>
      <c r="G4589" s="23"/>
      <c r="H4589" s="29"/>
      <c r="I4589" s="204" t="str">
        <f t="shared" si="1412"/>
        <v/>
      </c>
      <c r="J4589" s="188"/>
      <c r="K4589" s="29"/>
      <c r="L4589" s="24"/>
      <c r="M4589" s="22"/>
      <c r="N4589" s="22"/>
      <c r="O4589" s="22"/>
      <c r="P4589" s="202" t="str">
        <f t="shared" si="1413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410"/>
        <v/>
      </c>
      <c r="Z4589" s="196" t="str">
        <f t="shared" si="1411"/>
        <v/>
      </c>
      <c r="AA4589" s="22"/>
      <c r="AB4589" s="197" t="str">
        <f t="shared" si="1416"/>
        <v/>
      </c>
      <c r="AC4589" s="198" t="str">
        <f t="shared" si="1417"/>
        <v/>
      </c>
      <c r="AD4589" s="162"/>
      <c r="AE4589" s="199" t="str">
        <f t="shared" si="1418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07"/>
        <v>0</v>
      </c>
      <c r="AJ4589" s="200">
        <f t="shared" si="1408"/>
        <v>0</v>
      </c>
      <c r="AK4589" s="201" t="str">
        <f t="shared" si="1419"/>
        <v/>
      </c>
      <c r="AL4589" s="24"/>
      <c r="AM4589" s="24"/>
      <c r="AN4589" s="24"/>
      <c r="AO4589" s="24"/>
      <c r="AP4589" s="165" t="str">
        <f t="shared" si="1420"/>
        <v/>
      </c>
      <c r="AQ4589" s="203" t="str">
        <f t="shared" si="1421"/>
        <v/>
      </c>
      <c r="AR4589" s="206">
        <f t="shared" si="1422"/>
        <v>0</v>
      </c>
      <c r="AS4589" s="22" t="str">
        <f t="shared" si="1423"/>
        <v/>
      </c>
      <c r="AT4589" s="24" t="str">
        <f t="shared" si="1424"/>
        <v/>
      </c>
      <c r="AU4589" s="22" t="s">
        <v>3240</v>
      </c>
    </row>
    <row r="4590" spans="1:47">
      <c r="A4590" s="246" t="str">
        <f t="shared" si="1414"/>
        <v/>
      </c>
      <c r="B4590" s="23"/>
      <c r="C4590" s="23"/>
      <c r="D4590" s="202" t="str">
        <f t="shared" si="1415"/>
        <v/>
      </c>
      <c r="E4590" s="33" t="str">
        <f t="shared" si="1409"/>
        <v/>
      </c>
      <c r="F4590" s="23"/>
      <c r="G4590" s="23"/>
      <c r="H4590" s="29"/>
      <c r="I4590" s="204" t="str">
        <f t="shared" si="1412"/>
        <v/>
      </c>
      <c r="J4590" s="188"/>
      <c r="K4590" s="29"/>
      <c r="L4590" s="24"/>
      <c r="M4590" s="22"/>
      <c r="N4590" s="22"/>
      <c r="O4590" s="22"/>
      <c r="P4590" s="202" t="str">
        <f t="shared" si="1413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410"/>
        <v/>
      </c>
      <c r="Z4590" s="196" t="str">
        <f t="shared" si="1411"/>
        <v/>
      </c>
      <c r="AA4590" s="22"/>
      <c r="AB4590" s="197" t="str">
        <f t="shared" si="1416"/>
        <v/>
      </c>
      <c r="AC4590" s="198" t="str">
        <f t="shared" si="1417"/>
        <v/>
      </c>
      <c r="AD4590" s="162"/>
      <c r="AE4590" s="199" t="str">
        <f t="shared" si="1418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07"/>
        <v>0</v>
      </c>
      <c r="AJ4590" s="200">
        <f t="shared" si="1408"/>
        <v>0</v>
      </c>
      <c r="AK4590" s="201" t="str">
        <f t="shared" si="1419"/>
        <v/>
      </c>
      <c r="AL4590" s="24"/>
      <c r="AM4590" s="24"/>
      <c r="AN4590" s="24"/>
      <c r="AO4590" s="24"/>
      <c r="AP4590" s="165" t="str">
        <f t="shared" si="1420"/>
        <v/>
      </c>
      <c r="AQ4590" s="203" t="str">
        <f t="shared" si="1421"/>
        <v/>
      </c>
      <c r="AR4590" s="206">
        <f t="shared" si="1422"/>
        <v>0</v>
      </c>
      <c r="AS4590" s="22" t="str">
        <f t="shared" si="1423"/>
        <v/>
      </c>
      <c r="AT4590" s="24" t="str">
        <f t="shared" si="1424"/>
        <v/>
      </c>
      <c r="AU4590" s="22" t="s">
        <v>3240</v>
      </c>
    </row>
    <row r="4591" spans="1:47">
      <c r="A4591" s="246" t="str">
        <f t="shared" si="1414"/>
        <v/>
      </c>
      <c r="B4591" s="23"/>
      <c r="C4591" s="23"/>
      <c r="D4591" s="202" t="str">
        <f t="shared" si="1415"/>
        <v/>
      </c>
      <c r="E4591" s="33" t="str">
        <f t="shared" si="1409"/>
        <v/>
      </c>
      <c r="F4591" s="23"/>
      <c r="G4591" s="23"/>
      <c r="H4591" s="29"/>
      <c r="I4591" s="204" t="str">
        <f t="shared" si="1412"/>
        <v/>
      </c>
      <c r="J4591" s="188"/>
      <c r="K4591" s="29"/>
      <c r="L4591" s="24"/>
      <c r="M4591" s="22"/>
      <c r="N4591" s="22"/>
      <c r="O4591" s="22"/>
      <c r="P4591" s="202" t="str">
        <f t="shared" si="1413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410"/>
        <v/>
      </c>
      <c r="Z4591" s="196" t="str">
        <f t="shared" si="1411"/>
        <v/>
      </c>
      <c r="AA4591" s="22"/>
      <c r="AB4591" s="197" t="str">
        <f t="shared" si="1416"/>
        <v/>
      </c>
      <c r="AC4591" s="198" t="str">
        <f t="shared" si="1417"/>
        <v/>
      </c>
      <c r="AD4591" s="162"/>
      <c r="AE4591" s="199" t="str">
        <f t="shared" si="1418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07"/>
        <v>0</v>
      </c>
      <c r="AJ4591" s="200">
        <f t="shared" si="1408"/>
        <v>0</v>
      </c>
      <c r="AK4591" s="201" t="str">
        <f t="shared" si="1419"/>
        <v/>
      </c>
      <c r="AL4591" s="24"/>
      <c r="AM4591" s="24"/>
      <c r="AN4591" s="24"/>
      <c r="AO4591" s="24"/>
      <c r="AP4591" s="165" t="str">
        <f t="shared" si="1420"/>
        <v/>
      </c>
      <c r="AQ4591" s="203" t="str">
        <f t="shared" si="1421"/>
        <v/>
      </c>
      <c r="AR4591" s="206">
        <f t="shared" si="1422"/>
        <v>0</v>
      </c>
      <c r="AS4591" s="22" t="str">
        <f t="shared" si="1423"/>
        <v/>
      </c>
      <c r="AT4591" s="24" t="str">
        <f t="shared" si="1424"/>
        <v/>
      </c>
      <c r="AU4591" s="22" t="s">
        <v>3240</v>
      </c>
    </row>
    <row r="4592" spans="1:47">
      <c r="A4592" s="246" t="str">
        <f t="shared" si="1414"/>
        <v/>
      </c>
      <c r="B4592" s="23"/>
      <c r="C4592" s="23"/>
      <c r="D4592" s="202" t="str">
        <f t="shared" si="1415"/>
        <v/>
      </c>
      <c r="E4592" s="33" t="str">
        <f t="shared" si="1409"/>
        <v/>
      </c>
      <c r="F4592" s="23"/>
      <c r="G4592" s="23"/>
      <c r="H4592" s="29"/>
      <c r="I4592" s="204" t="str">
        <f t="shared" si="1412"/>
        <v/>
      </c>
      <c r="J4592" s="188"/>
      <c r="K4592" s="29"/>
      <c r="L4592" s="24"/>
      <c r="M4592" s="22"/>
      <c r="N4592" s="22"/>
      <c r="O4592" s="22"/>
      <c r="P4592" s="202" t="str">
        <f t="shared" si="1413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410"/>
        <v/>
      </c>
      <c r="Z4592" s="196" t="str">
        <f t="shared" si="1411"/>
        <v/>
      </c>
      <c r="AA4592" s="22"/>
      <c r="AB4592" s="197" t="str">
        <f t="shared" si="1416"/>
        <v/>
      </c>
      <c r="AC4592" s="198" t="str">
        <f t="shared" si="1417"/>
        <v/>
      </c>
      <c r="AD4592" s="162"/>
      <c r="AE4592" s="199" t="str">
        <f t="shared" si="1418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07"/>
        <v>0</v>
      </c>
      <c r="AJ4592" s="200">
        <f t="shared" si="1408"/>
        <v>0</v>
      </c>
      <c r="AK4592" s="201" t="str">
        <f t="shared" si="1419"/>
        <v/>
      </c>
      <c r="AL4592" s="24"/>
      <c r="AM4592" s="24"/>
      <c r="AN4592" s="24"/>
      <c r="AO4592" s="24"/>
      <c r="AP4592" s="165" t="str">
        <f t="shared" si="1420"/>
        <v/>
      </c>
      <c r="AQ4592" s="203" t="str">
        <f t="shared" si="1421"/>
        <v/>
      </c>
      <c r="AR4592" s="206">
        <f t="shared" si="1422"/>
        <v>0</v>
      </c>
      <c r="AS4592" s="22" t="str">
        <f t="shared" si="1423"/>
        <v/>
      </c>
      <c r="AT4592" s="24" t="str">
        <f t="shared" si="1424"/>
        <v/>
      </c>
      <c r="AU4592" s="22" t="s">
        <v>3240</v>
      </c>
    </row>
    <row r="4593" spans="1:47">
      <c r="A4593" s="246" t="str">
        <f t="shared" si="1414"/>
        <v/>
      </c>
      <c r="B4593" s="23"/>
      <c r="C4593" s="23"/>
      <c r="D4593" s="202" t="str">
        <f t="shared" si="1415"/>
        <v/>
      </c>
      <c r="E4593" s="33" t="str">
        <f t="shared" si="1409"/>
        <v/>
      </c>
      <c r="F4593" s="23"/>
      <c r="G4593" s="23"/>
      <c r="H4593" s="29"/>
      <c r="I4593" s="204" t="str">
        <f t="shared" si="1412"/>
        <v/>
      </c>
      <c r="J4593" s="188"/>
      <c r="K4593" s="29"/>
      <c r="L4593" s="24"/>
      <c r="M4593" s="22"/>
      <c r="N4593" s="22"/>
      <c r="O4593" s="22"/>
      <c r="P4593" s="202" t="str">
        <f t="shared" si="1413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410"/>
        <v/>
      </c>
      <c r="Z4593" s="196" t="str">
        <f t="shared" si="1411"/>
        <v/>
      </c>
      <c r="AA4593" s="22"/>
      <c r="AB4593" s="197" t="str">
        <f t="shared" si="1416"/>
        <v/>
      </c>
      <c r="AC4593" s="198" t="str">
        <f t="shared" si="1417"/>
        <v/>
      </c>
      <c r="AD4593" s="162"/>
      <c r="AE4593" s="199" t="str">
        <f t="shared" si="1418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07"/>
        <v>0</v>
      </c>
      <c r="AJ4593" s="200">
        <f t="shared" si="1408"/>
        <v>0</v>
      </c>
      <c r="AK4593" s="201" t="str">
        <f t="shared" si="1419"/>
        <v/>
      </c>
      <c r="AL4593" s="24"/>
      <c r="AM4593" s="24"/>
      <c r="AN4593" s="24"/>
      <c r="AO4593" s="24"/>
      <c r="AP4593" s="165" t="str">
        <f t="shared" si="1420"/>
        <v/>
      </c>
      <c r="AQ4593" s="203" t="str">
        <f t="shared" si="1421"/>
        <v/>
      </c>
      <c r="AR4593" s="206">
        <f t="shared" si="1422"/>
        <v>0</v>
      </c>
      <c r="AS4593" s="22" t="str">
        <f t="shared" si="1423"/>
        <v/>
      </c>
      <c r="AT4593" s="24" t="str">
        <f t="shared" si="1424"/>
        <v/>
      </c>
      <c r="AU4593" s="22" t="s">
        <v>3240</v>
      </c>
    </row>
    <row r="4594" spans="1:47">
      <c r="A4594" s="246" t="str">
        <f t="shared" si="1414"/>
        <v/>
      </c>
      <c r="B4594" s="23"/>
      <c r="C4594" s="23"/>
      <c r="D4594" s="202" t="str">
        <f t="shared" si="1415"/>
        <v/>
      </c>
      <c r="E4594" s="33" t="str">
        <f t="shared" si="1409"/>
        <v/>
      </c>
      <c r="F4594" s="23"/>
      <c r="G4594" s="23"/>
      <c r="H4594" s="29"/>
      <c r="I4594" s="204" t="str">
        <f t="shared" si="1412"/>
        <v/>
      </c>
      <c r="J4594" s="188"/>
      <c r="K4594" s="29"/>
      <c r="L4594" s="24"/>
      <c r="M4594" s="22"/>
      <c r="N4594" s="22"/>
      <c r="O4594" s="22"/>
      <c r="P4594" s="202" t="str">
        <f t="shared" si="1413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410"/>
        <v/>
      </c>
      <c r="Z4594" s="196" t="str">
        <f t="shared" si="1411"/>
        <v/>
      </c>
      <c r="AA4594" s="22"/>
      <c r="AB4594" s="197" t="str">
        <f t="shared" si="1416"/>
        <v/>
      </c>
      <c r="AC4594" s="198" t="str">
        <f t="shared" si="1417"/>
        <v/>
      </c>
      <c r="AD4594" s="162"/>
      <c r="AE4594" s="199" t="str">
        <f t="shared" si="1418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07"/>
        <v>0</v>
      </c>
      <c r="AJ4594" s="200">
        <f t="shared" si="1408"/>
        <v>0</v>
      </c>
      <c r="AK4594" s="201" t="str">
        <f t="shared" si="1419"/>
        <v/>
      </c>
      <c r="AL4594" s="24"/>
      <c r="AM4594" s="24"/>
      <c r="AN4594" s="24"/>
      <c r="AO4594" s="24"/>
      <c r="AP4594" s="165" t="str">
        <f t="shared" si="1420"/>
        <v/>
      </c>
      <c r="AQ4594" s="203" t="str">
        <f t="shared" si="1421"/>
        <v/>
      </c>
      <c r="AR4594" s="206">
        <f t="shared" si="1422"/>
        <v>0</v>
      </c>
      <c r="AS4594" s="22" t="str">
        <f t="shared" si="1423"/>
        <v/>
      </c>
      <c r="AT4594" s="24" t="str">
        <f t="shared" si="1424"/>
        <v/>
      </c>
      <c r="AU4594" s="22" t="s">
        <v>3240</v>
      </c>
    </row>
    <row r="4595" spans="1:47">
      <c r="A4595" s="246" t="str">
        <f t="shared" si="1414"/>
        <v/>
      </c>
      <c r="B4595" s="23"/>
      <c r="C4595" s="23"/>
      <c r="D4595" s="202" t="str">
        <f t="shared" si="1415"/>
        <v/>
      </c>
      <c r="E4595" s="33" t="str">
        <f t="shared" si="1409"/>
        <v/>
      </c>
      <c r="F4595" s="23"/>
      <c r="G4595" s="23"/>
      <c r="H4595" s="29"/>
      <c r="I4595" s="204" t="str">
        <f t="shared" si="1412"/>
        <v/>
      </c>
      <c r="J4595" s="188"/>
      <c r="K4595" s="29"/>
      <c r="L4595" s="24"/>
      <c r="M4595" s="22"/>
      <c r="N4595" s="22"/>
      <c r="O4595" s="22"/>
      <c r="P4595" s="202" t="str">
        <f t="shared" si="1413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410"/>
        <v/>
      </c>
      <c r="Z4595" s="196" t="str">
        <f t="shared" si="1411"/>
        <v/>
      </c>
      <c r="AA4595" s="22"/>
      <c r="AB4595" s="197" t="str">
        <f t="shared" si="1416"/>
        <v/>
      </c>
      <c r="AC4595" s="198" t="str">
        <f t="shared" si="1417"/>
        <v/>
      </c>
      <c r="AD4595" s="162"/>
      <c r="AE4595" s="199" t="str">
        <f t="shared" si="1418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07"/>
        <v>0</v>
      </c>
      <c r="AJ4595" s="200">
        <f t="shared" si="1408"/>
        <v>0</v>
      </c>
      <c r="AK4595" s="201" t="str">
        <f t="shared" si="1419"/>
        <v/>
      </c>
      <c r="AL4595" s="24"/>
      <c r="AM4595" s="24"/>
      <c r="AN4595" s="24"/>
      <c r="AO4595" s="24"/>
      <c r="AP4595" s="165" t="str">
        <f t="shared" si="1420"/>
        <v/>
      </c>
      <c r="AQ4595" s="203" t="str">
        <f t="shared" si="1421"/>
        <v/>
      </c>
      <c r="AR4595" s="206">
        <f t="shared" si="1422"/>
        <v>0</v>
      </c>
      <c r="AS4595" s="22" t="str">
        <f t="shared" si="1423"/>
        <v/>
      </c>
      <c r="AT4595" s="24" t="str">
        <f t="shared" si="1424"/>
        <v/>
      </c>
      <c r="AU4595" s="22" t="s">
        <v>3240</v>
      </c>
    </row>
    <row r="4596" spans="1:47">
      <c r="A4596" s="246" t="str">
        <f t="shared" si="1414"/>
        <v/>
      </c>
      <c r="B4596" s="23"/>
      <c r="C4596" s="23"/>
      <c r="D4596" s="202" t="str">
        <f t="shared" si="1415"/>
        <v/>
      </c>
      <c r="E4596" s="33" t="str">
        <f t="shared" si="1409"/>
        <v/>
      </c>
      <c r="F4596" s="23"/>
      <c r="G4596" s="23"/>
      <c r="H4596" s="29"/>
      <c r="I4596" s="204" t="str">
        <f t="shared" si="1412"/>
        <v/>
      </c>
      <c r="J4596" s="188"/>
      <c r="K4596" s="29"/>
      <c r="L4596" s="24"/>
      <c r="M4596" s="22"/>
      <c r="N4596" s="22"/>
      <c r="O4596" s="22"/>
      <c r="P4596" s="202" t="str">
        <f t="shared" si="1413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410"/>
        <v/>
      </c>
      <c r="Z4596" s="196" t="str">
        <f t="shared" si="1411"/>
        <v/>
      </c>
      <c r="AA4596" s="22"/>
      <c r="AB4596" s="197" t="str">
        <f t="shared" si="1416"/>
        <v/>
      </c>
      <c r="AC4596" s="198" t="str">
        <f t="shared" si="1417"/>
        <v/>
      </c>
      <c r="AD4596" s="162"/>
      <c r="AE4596" s="199" t="str">
        <f t="shared" si="1418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07"/>
        <v>0</v>
      </c>
      <c r="AJ4596" s="200">
        <f t="shared" si="1408"/>
        <v>0</v>
      </c>
      <c r="AK4596" s="201" t="str">
        <f t="shared" si="1419"/>
        <v/>
      </c>
      <c r="AL4596" s="24"/>
      <c r="AM4596" s="24"/>
      <c r="AN4596" s="24"/>
      <c r="AO4596" s="24"/>
      <c r="AP4596" s="165" t="str">
        <f t="shared" si="1420"/>
        <v/>
      </c>
      <c r="AQ4596" s="203" t="str">
        <f t="shared" si="1421"/>
        <v/>
      </c>
      <c r="AR4596" s="206">
        <f t="shared" si="1422"/>
        <v>0</v>
      </c>
      <c r="AS4596" s="22" t="str">
        <f t="shared" si="1423"/>
        <v/>
      </c>
      <c r="AT4596" s="24" t="str">
        <f t="shared" si="1424"/>
        <v/>
      </c>
      <c r="AU4596" s="22" t="s">
        <v>3240</v>
      </c>
    </row>
    <row r="4597" spans="1:47">
      <c r="A4597" s="246" t="str">
        <f t="shared" si="1414"/>
        <v/>
      </c>
      <c r="B4597" s="23"/>
      <c r="C4597" s="23"/>
      <c r="D4597" s="202" t="str">
        <f t="shared" si="1415"/>
        <v/>
      </c>
      <c r="E4597" s="33" t="str">
        <f t="shared" si="1409"/>
        <v/>
      </c>
      <c r="F4597" s="23"/>
      <c r="G4597" s="23"/>
      <c r="H4597" s="29"/>
      <c r="I4597" s="204" t="str">
        <f t="shared" si="1412"/>
        <v/>
      </c>
      <c r="J4597" s="188"/>
      <c r="K4597" s="29"/>
      <c r="L4597" s="24"/>
      <c r="M4597" s="22"/>
      <c r="N4597" s="22"/>
      <c r="O4597" s="22"/>
      <c r="P4597" s="202" t="str">
        <f t="shared" si="1413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410"/>
        <v/>
      </c>
      <c r="Z4597" s="196" t="str">
        <f t="shared" si="1411"/>
        <v/>
      </c>
      <c r="AA4597" s="22"/>
      <c r="AB4597" s="197" t="str">
        <f t="shared" si="1416"/>
        <v/>
      </c>
      <c r="AC4597" s="198" t="str">
        <f t="shared" si="1417"/>
        <v/>
      </c>
      <c r="AD4597" s="162"/>
      <c r="AE4597" s="199" t="str">
        <f t="shared" si="1418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07"/>
        <v>0</v>
      </c>
      <c r="AJ4597" s="200">
        <f t="shared" si="1408"/>
        <v>0</v>
      </c>
      <c r="AK4597" s="201" t="str">
        <f t="shared" si="1419"/>
        <v/>
      </c>
      <c r="AL4597" s="24"/>
      <c r="AM4597" s="24"/>
      <c r="AN4597" s="24"/>
      <c r="AO4597" s="24"/>
      <c r="AP4597" s="165" t="str">
        <f t="shared" si="1420"/>
        <v/>
      </c>
      <c r="AQ4597" s="203" t="str">
        <f t="shared" si="1421"/>
        <v/>
      </c>
      <c r="AR4597" s="206">
        <f t="shared" si="1422"/>
        <v>0</v>
      </c>
      <c r="AS4597" s="22" t="str">
        <f t="shared" si="1423"/>
        <v/>
      </c>
      <c r="AT4597" s="24" t="str">
        <f t="shared" si="1424"/>
        <v/>
      </c>
      <c r="AU4597" s="22" t="s">
        <v>3240</v>
      </c>
    </row>
    <row r="4598" spans="1:47">
      <c r="A4598" s="246" t="str">
        <f t="shared" si="1414"/>
        <v/>
      </c>
      <c r="B4598" s="23"/>
      <c r="C4598" s="23"/>
      <c r="D4598" s="202" t="str">
        <f t="shared" si="1415"/>
        <v/>
      </c>
      <c r="E4598" s="33" t="str">
        <f t="shared" si="1409"/>
        <v/>
      </c>
      <c r="F4598" s="23"/>
      <c r="G4598" s="23"/>
      <c r="H4598" s="29"/>
      <c r="I4598" s="204" t="str">
        <f t="shared" si="1412"/>
        <v/>
      </c>
      <c r="J4598" s="188"/>
      <c r="K4598" s="29"/>
      <c r="L4598" s="24"/>
      <c r="M4598" s="22"/>
      <c r="N4598" s="22"/>
      <c r="O4598" s="22"/>
      <c r="P4598" s="202" t="str">
        <f t="shared" si="1413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410"/>
        <v/>
      </c>
      <c r="Z4598" s="196" t="str">
        <f t="shared" si="1411"/>
        <v/>
      </c>
      <c r="AA4598" s="22"/>
      <c r="AB4598" s="197" t="str">
        <f t="shared" si="1416"/>
        <v/>
      </c>
      <c r="AC4598" s="198" t="str">
        <f t="shared" si="1417"/>
        <v/>
      </c>
      <c r="AD4598" s="162"/>
      <c r="AE4598" s="199" t="str">
        <f t="shared" si="1418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07"/>
        <v>0</v>
      </c>
      <c r="AJ4598" s="200">
        <f t="shared" si="1408"/>
        <v>0</v>
      </c>
      <c r="AK4598" s="201" t="str">
        <f t="shared" si="1419"/>
        <v/>
      </c>
      <c r="AL4598" s="24"/>
      <c r="AM4598" s="24"/>
      <c r="AN4598" s="24"/>
      <c r="AO4598" s="24"/>
      <c r="AP4598" s="165" t="str">
        <f t="shared" si="1420"/>
        <v/>
      </c>
      <c r="AQ4598" s="203" t="str">
        <f t="shared" si="1421"/>
        <v/>
      </c>
      <c r="AR4598" s="206">
        <f t="shared" si="1422"/>
        <v>0</v>
      </c>
      <c r="AS4598" s="22" t="str">
        <f t="shared" si="1423"/>
        <v/>
      </c>
      <c r="AT4598" s="24" t="str">
        <f t="shared" si="1424"/>
        <v/>
      </c>
      <c r="AU4598" s="22" t="s">
        <v>3240</v>
      </c>
    </row>
    <row r="4599" spans="1:47">
      <c r="A4599" s="246" t="str">
        <f t="shared" si="1414"/>
        <v/>
      </c>
      <c r="B4599" s="23"/>
      <c r="C4599" s="23"/>
      <c r="D4599" s="202" t="str">
        <f t="shared" si="1415"/>
        <v/>
      </c>
      <c r="E4599" s="33" t="str">
        <f t="shared" si="1409"/>
        <v/>
      </c>
      <c r="F4599" s="23"/>
      <c r="G4599" s="23"/>
      <c r="H4599" s="29"/>
      <c r="I4599" s="204" t="str">
        <f t="shared" si="1412"/>
        <v/>
      </c>
      <c r="J4599" s="188"/>
      <c r="K4599" s="29"/>
      <c r="L4599" s="24"/>
      <c r="M4599" s="22"/>
      <c r="N4599" s="22"/>
      <c r="O4599" s="22"/>
      <c r="P4599" s="202" t="str">
        <f t="shared" si="1413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410"/>
        <v/>
      </c>
      <c r="Z4599" s="196" t="str">
        <f t="shared" si="1411"/>
        <v/>
      </c>
      <c r="AA4599" s="22"/>
      <c r="AB4599" s="197" t="str">
        <f t="shared" si="1416"/>
        <v/>
      </c>
      <c r="AC4599" s="198" t="str">
        <f t="shared" si="1417"/>
        <v/>
      </c>
      <c r="AD4599" s="162"/>
      <c r="AE4599" s="199" t="str">
        <f t="shared" si="1418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07"/>
        <v>0</v>
      </c>
      <c r="AJ4599" s="200">
        <f t="shared" si="1408"/>
        <v>0</v>
      </c>
      <c r="AK4599" s="201" t="str">
        <f t="shared" si="1419"/>
        <v/>
      </c>
      <c r="AL4599" s="24"/>
      <c r="AM4599" s="24"/>
      <c r="AN4599" s="24"/>
      <c r="AO4599" s="24"/>
      <c r="AP4599" s="165" t="str">
        <f t="shared" si="1420"/>
        <v/>
      </c>
      <c r="AQ4599" s="203" t="str">
        <f t="shared" si="1421"/>
        <v/>
      </c>
      <c r="AR4599" s="206">
        <f t="shared" si="1422"/>
        <v>0</v>
      </c>
      <c r="AS4599" s="22" t="str">
        <f t="shared" si="1423"/>
        <v/>
      </c>
      <c r="AT4599" s="24" t="str">
        <f t="shared" si="1424"/>
        <v/>
      </c>
      <c r="AU4599" s="22" t="s">
        <v>3240</v>
      </c>
    </row>
    <row r="4600" spans="1:47">
      <c r="A4600" s="246" t="str">
        <f t="shared" si="1414"/>
        <v/>
      </c>
      <c r="B4600" s="23"/>
      <c r="C4600" s="23"/>
      <c r="D4600" s="202" t="str">
        <f t="shared" si="1415"/>
        <v/>
      </c>
      <c r="E4600" s="33" t="str">
        <f t="shared" si="1409"/>
        <v/>
      </c>
      <c r="F4600" s="23"/>
      <c r="G4600" s="23"/>
      <c r="H4600" s="29"/>
      <c r="I4600" s="204" t="str">
        <f t="shared" si="1412"/>
        <v/>
      </c>
      <c r="J4600" s="188"/>
      <c r="K4600" s="29"/>
      <c r="L4600" s="24"/>
      <c r="M4600" s="22"/>
      <c r="N4600" s="22"/>
      <c r="O4600" s="22"/>
      <c r="P4600" s="202" t="str">
        <f t="shared" si="1413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410"/>
        <v/>
      </c>
      <c r="Z4600" s="196" t="str">
        <f t="shared" si="1411"/>
        <v/>
      </c>
      <c r="AA4600" s="22"/>
      <c r="AB4600" s="197" t="str">
        <f t="shared" si="1416"/>
        <v/>
      </c>
      <c r="AC4600" s="198" t="str">
        <f t="shared" si="1417"/>
        <v/>
      </c>
      <c r="AD4600" s="162"/>
      <c r="AE4600" s="199" t="str">
        <f t="shared" si="1418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07"/>
        <v>0</v>
      </c>
      <c r="AJ4600" s="200">
        <f t="shared" si="1408"/>
        <v>0</v>
      </c>
      <c r="AK4600" s="201" t="str">
        <f t="shared" si="1419"/>
        <v/>
      </c>
      <c r="AL4600" s="24"/>
      <c r="AM4600" s="24"/>
      <c r="AN4600" s="24"/>
      <c r="AO4600" s="24"/>
      <c r="AP4600" s="165" t="str">
        <f t="shared" si="1420"/>
        <v/>
      </c>
      <c r="AQ4600" s="203" t="str">
        <f t="shared" si="1421"/>
        <v/>
      </c>
      <c r="AR4600" s="206">
        <f t="shared" si="1422"/>
        <v>0</v>
      </c>
      <c r="AS4600" s="22" t="str">
        <f t="shared" si="1423"/>
        <v/>
      </c>
      <c r="AT4600" s="24" t="str">
        <f t="shared" si="1424"/>
        <v/>
      </c>
      <c r="AU4600" s="22" t="s">
        <v>3240</v>
      </c>
    </row>
    <row r="4601" spans="1:47">
      <c r="A4601" s="246" t="str">
        <f t="shared" si="1414"/>
        <v/>
      </c>
      <c r="B4601" s="23"/>
      <c r="C4601" s="23"/>
      <c r="D4601" s="202" t="str">
        <f t="shared" si="1415"/>
        <v/>
      </c>
      <c r="E4601" s="33" t="str">
        <f t="shared" si="1409"/>
        <v/>
      </c>
      <c r="F4601" s="23"/>
      <c r="G4601" s="23"/>
      <c r="H4601" s="29"/>
      <c r="I4601" s="204" t="str">
        <f t="shared" si="1412"/>
        <v/>
      </c>
      <c r="J4601" s="188"/>
      <c r="K4601" s="29"/>
      <c r="L4601" s="24"/>
      <c r="M4601" s="22"/>
      <c r="N4601" s="22"/>
      <c r="O4601" s="22"/>
      <c r="P4601" s="202" t="str">
        <f t="shared" si="1413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410"/>
        <v/>
      </c>
      <c r="Z4601" s="196" t="str">
        <f t="shared" si="1411"/>
        <v/>
      </c>
      <c r="AA4601" s="22"/>
      <c r="AB4601" s="197" t="str">
        <f t="shared" si="1416"/>
        <v/>
      </c>
      <c r="AC4601" s="198" t="str">
        <f t="shared" si="1417"/>
        <v/>
      </c>
      <c r="AD4601" s="162"/>
      <c r="AE4601" s="199" t="str">
        <f t="shared" si="1418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07"/>
        <v>0</v>
      </c>
      <c r="AJ4601" s="200">
        <f t="shared" si="1408"/>
        <v>0</v>
      </c>
      <c r="AK4601" s="201" t="str">
        <f t="shared" si="1419"/>
        <v/>
      </c>
      <c r="AL4601" s="24"/>
      <c r="AM4601" s="24"/>
      <c r="AN4601" s="24"/>
      <c r="AO4601" s="24"/>
      <c r="AP4601" s="165" t="str">
        <f t="shared" si="1420"/>
        <v/>
      </c>
      <c r="AQ4601" s="203" t="str">
        <f t="shared" si="1421"/>
        <v/>
      </c>
      <c r="AR4601" s="206">
        <f t="shared" si="1422"/>
        <v>0</v>
      </c>
      <c r="AS4601" s="22" t="str">
        <f t="shared" si="1423"/>
        <v/>
      </c>
      <c r="AT4601" s="24" t="str">
        <f t="shared" si="1424"/>
        <v/>
      </c>
      <c r="AU4601" s="22" t="s">
        <v>3240</v>
      </c>
    </row>
    <row r="4602" spans="1:47">
      <c r="A4602" s="246" t="str">
        <f t="shared" si="1414"/>
        <v/>
      </c>
      <c r="B4602" s="23"/>
      <c r="C4602" s="23"/>
      <c r="D4602" s="202" t="str">
        <f t="shared" si="1415"/>
        <v/>
      </c>
      <c r="E4602" s="33" t="str">
        <f t="shared" si="1409"/>
        <v/>
      </c>
      <c r="F4602" s="23"/>
      <c r="G4602" s="23"/>
      <c r="H4602" s="29"/>
      <c r="I4602" s="204" t="str">
        <f t="shared" si="1412"/>
        <v/>
      </c>
      <c r="J4602" s="188"/>
      <c r="K4602" s="29"/>
      <c r="L4602" s="24"/>
      <c r="M4602" s="22"/>
      <c r="N4602" s="22"/>
      <c r="O4602" s="22"/>
      <c r="P4602" s="202" t="str">
        <f t="shared" si="1413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410"/>
        <v/>
      </c>
      <c r="Z4602" s="196" t="str">
        <f t="shared" si="1411"/>
        <v/>
      </c>
      <c r="AA4602" s="22"/>
      <c r="AB4602" s="197" t="str">
        <f t="shared" si="1416"/>
        <v/>
      </c>
      <c r="AC4602" s="198" t="str">
        <f t="shared" si="1417"/>
        <v/>
      </c>
      <c r="AD4602" s="162"/>
      <c r="AE4602" s="199" t="str">
        <f t="shared" si="1418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07"/>
        <v>0</v>
      </c>
      <c r="AJ4602" s="200">
        <f t="shared" si="1408"/>
        <v>0</v>
      </c>
      <c r="AK4602" s="201" t="str">
        <f t="shared" si="1419"/>
        <v/>
      </c>
      <c r="AL4602" s="24"/>
      <c r="AM4602" s="24"/>
      <c r="AN4602" s="24"/>
      <c r="AO4602" s="24"/>
      <c r="AP4602" s="165" t="str">
        <f t="shared" si="1420"/>
        <v/>
      </c>
      <c r="AQ4602" s="203" t="str">
        <f t="shared" si="1421"/>
        <v/>
      </c>
      <c r="AR4602" s="206">
        <f t="shared" si="1422"/>
        <v>0</v>
      </c>
      <c r="AS4602" s="22" t="str">
        <f t="shared" si="1423"/>
        <v/>
      </c>
      <c r="AT4602" s="24" t="str">
        <f t="shared" si="1424"/>
        <v/>
      </c>
      <c r="AU4602" s="22" t="s">
        <v>3240</v>
      </c>
    </row>
    <row r="4603" spans="1:47">
      <c r="A4603" s="246" t="str">
        <f t="shared" si="1414"/>
        <v/>
      </c>
      <c r="B4603" s="23"/>
      <c r="C4603" s="23"/>
      <c r="D4603" s="202" t="str">
        <f t="shared" si="1415"/>
        <v/>
      </c>
      <c r="E4603" s="33" t="str">
        <f t="shared" si="1409"/>
        <v/>
      </c>
      <c r="F4603" s="23"/>
      <c r="G4603" s="23"/>
      <c r="H4603" s="29"/>
      <c r="I4603" s="204" t="str">
        <f t="shared" si="1412"/>
        <v/>
      </c>
      <c r="J4603" s="188"/>
      <c r="K4603" s="29"/>
      <c r="L4603" s="24"/>
      <c r="M4603" s="22"/>
      <c r="N4603" s="22"/>
      <c r="O4603" s="22"/>
      <c r="P4603" s="202" t="str">
        <f t="shared" si="1413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410"/>
        <v/>
      </c>
      <c r="Z4603" s="196" t="str">
        <f t="shared" si="1411"/>
        <v/>
      </c>
      <c r="AA4603" s="22"/>
      <c r="AB4603" s="197" t="str">
        <f t="shared" si="1416"/>
        <v/>
      </c>
      <c r="AC4603" s="198" t="str">
        <f t="shared" si="1417"/>
        <v/>
      </c>
      <c r="AD4603" s="162"/>
      <c r="AE4603" s="199" t="str">
        <f t="shared" si="1418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07"/>
        <v>0</v>
      </c>
      <c r="AJ4603" s="200">
        <f t="shared" si="1408"/>
        <v>0</v>
      </c>
      <c r="AK4603" s="201" t="str">
        <f t="shared" si="1419"/>
        <v/>
      </c>
      <c r="AL4603" s="24"/>
      <c r="AM4603" s="24"/>
      <c r="AN4603" s="24"/>
      <c r="AO4603" s="24"/>
      <c r="AP4603" s="165" t="str">
        <f t="shared" si="1420"/>
        <v/>
      </c>
      <c r="AQ4603" s="203" t="str">
        <f t="shared" si="1421"/>
        <v/>
      </c>
      <c r="AR4603" s="206">
        <f t="shared" si="1422"/>
        <v>0</v>
      </c>
      <c r="AS4603" s="22" t="str">
        <f t="shared" si="1423"/>
        <v/>
      </c>
      <c r="AT4603" s="24" t="str">
        <f t="shared" si="1424"/>
        <v/>
      </c>
      <c r="AU4603" s="22" t="s">
        <v>3240</v>
      </c>
    </row>
    <row r="4604" spans="1:47">
      <c r="A4604" s="246" t="str">
        <f t="shared" si="1414"/>
        <v/>
      </c>
      <c r="B4604" s="23"/>
      <c r="C4604" s="23"/>
      <c r="D4604" s="202" t="str">
        <f t="shared" si="1415"/>
        <v/>
      </c>
      <c r="E4604" s="33" t="str">
        <f t="shared" si="1409"/>
        <v/>
      </c>
      <c r="F4604" s="23"/>
      <c r="G4604" s="23"/>
      <c r="H4604" s="29"/>
      <c r="I4604" s="204" t="str">
        <f t="shared" si="1412"/>
        <v/>
      </c>
      <c r="J4604" s="188"/>
      <c r="K4604" s="29"/>
      <c r="L4604" s="24"/>
      <c r="M4604" s="22"/>
      <c r="N4604" s="22"/>
      <c r="O4604" s="22"/>
      <c r="P4604" s="202" t="str">
        <f t="shared" si="1413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410"/>
        <v/>
      </c>
      <c r="Z4604" s="196" t="str">
        <f t="shared" si="1411"/>
        <v/>
      </c>
      <c r="AA4604" s="22"/>
      <c r="AB4604" s="197" t="str">
        <f t="shared" si="1416"/>
        <v/>
      </c>
      <c r="AC4604" s="198" t="str">
        <f t="shared" si="1417"/>
        <v/>
      </c>
      <c r="AD4604" s="162"/>
      <c r="AE4604" s="199" t="str">
        <f t="shared" si="1418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07"/>
        <v>0</v>
      </c>
      <c r="AJ4604" s="200">
        <f t="shared" si="1408"/>
        <v>0</v>
      </c>
      <c r="AK4604" s="201" t="str">
        <f t="shared" si="1419"/>
        <v/>
      </c>
      <c r="AL4604" s="24"/>
      <c r="AM4604" s="24"/>
      <c r="AN4604" s="24"/>
      <c r="AO4604" s="24"/>
      <c r="AP4604" s="165" t="str">
        <f t="shared" si="1420"/>
        <v/>
      </c>
      <c r="AQ4604" s="203" t="str">
        <f t="shared" si="1421"/>
        <v/>
      </c>
      <c r="AR4604" s="206">
        <f t="shared" si="1422"/>
        <v>0</v>
      </c>
      <c r="AS4604" s="22" t="str">
        <f t="shared" si="1423"/>
        <v/>
      </c>
      <c r="AT4604" s="24" t="str">
        <f t="shared" si="1424"/>
        <v/>
      </c>
      <c r="AU4604" s="22" t="s">
        <v>3240</v>
      </c>
    </row>
    <row r="4605" spans="1:47">
      <c r="A4605" s="246" t="str">
        <f t="shared" si="1414"/>
        <v/>
      </c>
      <c r="B4605" s="23"/>
      <c r="C4605" s="23"/>
      <c r="D4605" s="202" t="str">
        <f t="shared" si="1415"/>
        <v/>
      </c>
      <c r="E4605" s="33" t="str">
        <f t="shared" si="1409"/>
        <v/>
      </c>
      <c r="F4605" s="23"/>
      <c r="G4605" s="23"/>
      <c r="H4605" s="29"/>
      <c r="I4605" s="204" t="str">
        <f t="shared" si="1412"/>
        <v/>
      </c>
      <c r="J4605" s="188"/>
      <c r="K4605" s="29"/>
      <c r="L4605" s="24"/>
      <c r="M4605" s="22"/>
      <c r="N4605" s="22"/>
      <c r="O4605" s="22"/>
      <c r="P4605" s="202" t="str">
        <f t="shared" si="1413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410"/>
        <v/>
      </c>
      <c r="Z4605" s="196" t="str">
        <f t="shared" si="1411"/>
        <v/>
      </c>
      <c r="AA4605" s="22"/>
      <c r="AB4605" s="197" t="str">
        <f t="shared" si="1416"/>
        <v/>
      </c>
      <c r="AC4605" s="198" t="str">
        <f t="shared" si="1417"/>
        <v/>
      </c>
      <c r="AD4605" s="162"/>
      <c r="AE4605" s="199" t="str">
        <f t="shared" si="1418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07"/>
        <v>0</v>
      </c>
      <c r="AJ4605" s="200">
        <f t="shared" si="1408"/>
        <v>0</v>
      </c>
      <c r="AK4605" s="201" t="str">
        <f t="shared" si="1419"/>
        <v/>
      </c>
      <c r="AL4605" s="24"/>
      <c r="AM4605" s="24"/>
      <c r="AN4605" s="24"/>
      <c r="AO4605" s="24"/>
      <c r="AP4605" s="165" t="str">
        <f t="shared" si="1420"/>
        <v/>
      </c>
      <c r="AQ4605" s="203" t="str">
        <f t="shared" si="1421"/>
        <v/>
      </c>
      <c r="AR4605" s="206">
        <f t="shared" si="1422"/>
        <v>0</v>
      </c>
      <c r="AS4605" s="22" t="str">
        <f t="shared" si="1423"/>
        <v/>
      </c>
      <c r="AT4605" s="24" t="str">
        <f t="shared" si="1424"/>
        <v/>
      </c>
      <c r="AU4605" s="22" t="s">
        <v>3240</v>
      </c>
    </row>
    <row r="4606" spans="1:47">
      <c r="A4606" s="246" t="str">
        <f t="shared" si="1414"/>
        <v/>
      </c>
      <c r="B4606" s="23"/>
      <c r="C4606" s="23"/>
      <c r="D4606" s="202" t="str">
        <f t="shared" si="1415"/>
        <v/>
      </c>
      <c r="E4606" s="33" t="str">
        <f t="shared" si="1409"/>
        <v/>
      </c>
      <c r="F4606" s="23"/>
      <c r="G4606" s="23"/>
      <c r="H4606" s="29"/>
      <c r="I4606" s="204" t="str">
        <f t="shared" si="1412"/>
        <v/>
      </c>
      <c r="J4606" s="188"/>
      <c r="K4606" s="29"/>
      <c r="L4606" s="24"/>
      <c r="M4606" s="22"/>
      <c r="N4606" s="22"/>
      <c r="O4606" s="22"/>
      <c r="P4606" s="202" t="str">
        <f t="shared" si="1413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410"/>
        <v/>
      </c>
      <c r="Z4606" s="196" t="str">
        <f t="shared" si="1411"/>
        <v/>
      </c>
      <c r="AA4606" s="22"/>
      <c r="AB4606" s="197" t="str">
        <f t="shared" si="1416"/>
        <v/>
      </c>
      <c r="AC4606" s="198" t="str">
        <f t="shared" si="1417"/>
        <v/>
      </c>
      <c r="AD4606" s="162"/>
      <c r="AE4606" s="199" t="str">
        <f t="shared" si="1418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07"/>
        <v>0</v>
      </c>
      <c r="AJ4606" s="200">
        <f t="shared" si="1408"/>
        <v>0</v>
      </c>
      <c r="AK4606" s="201" t="str">
        <f t="shared" si="1419"/>
        <v/>
      </c>
      <c r="AL4606" s="24"/>
      <c r="AM4606" s="24"/>
      <c r="AN4606" s="24"/>
      <c r="AO4606" s="24"/>
      <c r="AP4606" s="165" t="str">
        <f t="shared" si="1420"/>
        <v/>
      </c>
      <c r="AQ4606" s="203" t="str">
        <f t="shared" si="1421"/>
        <v/>
      </c>
      <c r="AR4606" s="206">
        <f t="shared" si="1422"/>
        <v>0</v>
      </c>
      <c r="AS4606" s="22" t="str">
        <f t="shared" si="1423"/>
        <v/>
      </c>
      <c r="AT4606" s="24" t="str">
        <f t="shared" si="1424"/>
        <v/>
      </c>
      <c r="AU4606" s="22" t="s">
        <v>3240</v>
      </c>
    </row>
    <row r="4607" spans="1:47">
      <c r="A4607" s="246" t="str">
        <f t="shared" si="1414"/>
        <v/>
      </c>
      <c r="B4607" s="23"/>
      <c r="C4607" s="23"/>
      <c r="D4607" s="202" t="str">
        <f t="shared" si="1415"/>
        <v/>
      </c>
      <c r="E4607" s="33" t="str">
        <f t="shared" si="1409"/>
        <v/>
      </c>
      <c r="F4607" s="23"/>
      <c r="G4607" s="23"/>
      <c r="H4607" s="29"/>
      <c r="I4607" s="204" t="str">
        <f t="shared" si="1412"/>
        <v/>
      </c>
      <c r="J4607" s="188"/>
      <c r="K4607" s="29"/>
      <c r="L4607" s="24"/>
      <c r="M4607" s="22"/>
      <c r="N4607" s="22"/>
      <c r="O4607" s="22"/>
      <c r="P4607" s="202" t="str">
        <f t="shared" si="1413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410"/>
        <v/>
      </c>
      <c r="Z4607" s="196" t="str">
        <f t="shared" si="1411"/>
        <v/>
      </c>
      <c r="AA4607" s="22"/>
      <c r="AB4607" s="197" t="str">
        <f t="shared" si="1416"/>
        <v/>
      </c>
      <c r="AC4607" s="198" t="str">
        <f t="shared" si="1417"/>
        <v/>
      </c>
      <c r="AD4607" s="162"/>
      <c r="AE4607" s="199" t="str">
        <f t="shared" si="1418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07"/>
        <v>0</v>
      </c>
      <c r="AJ4607" s="200">
        <f t="shared" si="1408"/>
        <v>0</v>
      </c>
      <c r="AK4607" s="201" t="str">
        <f t="shared" si="1419"/>
        <v/>
      </c>
      <c r="AL4607" s="24"/>
      <c r="AM4607" s="24"/>
      <c r="AN4607" s="24"/>
      <c r="AO4607" s="24"/>
      <c r="AP4607" s="165" t="str">
        <f t="shared" si="1420"/>
        <v/>
      </c>
      <c r="AQ4607" s="203" t="str">
        <f t="shared" si="1421"/>
        <v/>
      </c>
      <c r="AR4607" s="206">
        <f t="shared" si="1422"/>
        <v>0</v>
      </c>
      <c r="AS4607" s="22" t="str">
        <f t="shared" si="1423"/>
        <v/>
      </c>
      <c r="AT4607" s="24" t="str">
        <f t="shared" si="1424"/>
        <v/>
      </c>
      <c r="AU4607" s="22" t="s">
        <v>3240</v>
      </c>
    </row>
    <row r="4608" spans="1:47">
      <c r="A4608" s="246" t="str">
        <f t="shared" si="1414"/>
        <v/>
      </c>
      <c r="B4608" s="23"/>
      <c r="C4608" s="23"/>
      <c r="D4608" s="202" t="str">
        <f t="shared" si="1415"/>
        <v/>
      </c>
      <c r="E4608" s="33" t="str">
        <f t="shared" si="1409"/>
        <v/>
      </c>
      <c r="F4608" s="23"/>
      <c r="G4608" s="23"/>
      <c r="H4608" s="29"/>
      <c r="I4608" s="204" t="str">
        <f t="shared" si="1412"/>
        <v/>
      </c>
      <c r="J4608" s="188"/>
      <c r="K4608" s="29"/>
      <c r="L4608" s="24"/>
      <c r="M4608" s="22"/>
      <c r="N4608" s="22"/>
      <c r="O4608" s="22"/>
      <c r="P4608" s="202" t="str">
        <f t="shared" si="1413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410"/>
        <v/>
      </c>
      <c r="Z4608" s="196" t="str">
        <f t="shared" si="1411"/>
        <v/>
      </c>
      <c r="AA4608" s="22"/>
      <c r="AB4608" s="197" t="str">
        <f t="shared" si="1416"/>
        <v/>
      </c>
      <c r="AC4608" s="198" t="str">
        <f t="shared" si="1417"/>
        <v/>
      </c>
      <c r="AD4608" s="162"/>
      <c r="AE4608" s="199" t="str">
        <f t="shared" si="1418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07"/>
        <v>0</v>
      </c>
      <c r="AJ4608" s="200">
        <f t="shared" si="1408"/>
        <v>0</v>
      </c>
      <c r="AK4608" s="201" t="str">
        <f t="shared" si="1419"/>
        <v/>
      </c>
      <c r="AL4608" s="24"/>
      <c r="AM4608" s="24"/>
      <c r="AN4608" s="24"/>
      <c r="AO4608" s="24"/>
      <c r="AP4608" s="165" t="str">
        <f t="shared" si="1420"/>
        <v/>
      </c>
      <c r="AQ4608" s="203" t="str">
        <f t="shared" si="1421"/>
        <v/>
      </c>
      <c r="AR4608" s="206">
        <f t="shared" si="1422"/>
        <v>0</v>
      </c>
      <c r="AS4608" s="22" t="str">
        <f t="shared" si="1423"/>
        <v/>
      </c>
      <c r="AT4608" s="24" t="str">
        <f t="shared" si="1424"/>
        <v/>
      </c>
      <c r="AU4608" s="22" t="s">
        <v>3240</v>
      </c>
    </row>
    <row r="4609" spans="1:47">
      <c r="A4609" s="246" t="str">
        <f t="shared" si="1414"/>
        <v/>
      </c>
      <c r="B4609" s="23"/>
      <c r="C4609" s="23"/>
      <c r="D4609" s="202" t="str">
        <f t="shared" si="1415"/>
        <v/>
      </c>
      <c r="E4609" s="33" t="str">
        <f t="shared" si="1409"/>
        <v/>
      </c>
      <c r="F4609" s="23"/>
      <c r="G4609" s="23"/>
      <c r="H4609" s="29"/>
      <c r="I4609" s="204" t="str">
        <f t="shared" si="1412"/>
        <v/>
      </c>
      <c r="J4609" s="188"/>
      <c r="K4609" s="29"/>
      <c r="L4609" s="24"/>
      <c r="M4609" s="22"/>
      <c r="N4609" s="22"/>
      <c r="O4609" s="22"/>
      <c r="P4609" s="202" t="str">
        <f t="shared" si="1413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410"/>
        <v/>
      </c>
      <c r="Z4609" s="196" t="str">
        <f t="shared" si="1411"/>
        <v/>
      </c>
      <c r="AA4609" s="22"/>
      <c r="AB4609" s="197" t="str">
        <f t="shared" si="1416"/>
        <v/>
      </c>
      <c r="AC4609" s="198" t="str">
        <f t="shared" si="1417"/>
        <v/>
      </c>
      <c r="AD4609" s="162"/>
      <c r="AE4609" s="199" t="str">
        <f t="shared" si="1418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07"/>
        <v>0</v>
      </c>
      <c r="AJ4609" s="200">
        <f t="shared" si="1408"/>
        <v>0</v>
      </c>
      <c r="AK4609" s="201" t="str">
        <f t="shared" si="1419"/>
        <v/>
      </c>
      <c r="AL4609" s="24"/>
      <c r="AM4609" s="24"/>
      <c r="AN4609" s="24"/>
      <c r="AO4609" s="24"/>
      <c r="AP4609" s="165" t="str">
        <f t="shared" si="1420"/>
        <v/>
      </c>
      <c r="AQ4609" s="203" t="str">
        <f t="shared" si="1421"/>
        <v/>
      </c>
      <c r="AR4609" s="206">
        <f t="shared" si="1422"/>
        <v>0</v>
      </c>
      <c r="AS4609" s="22" t="str">
        <f t="shared" si="1423"/>
        <v/>
      </c>
      <c r="AT4609" s="24" t="str">
        <f t="shared" si="1424"/>
        <v/>
      </c>
      <c r="AU4609" s="22" t="s">
        <v>3240</v>
      </c>
    </row>
    <row r="4610" spans="1:47">
      <c r="A4610" s="246" t="str">
        <f t="shared" si="1414"/>
        <v/>
      </c>
      <c r="B4610" s="23"/>
      <c r="C4610" s="23"/>
      <c r="D4610" s="202" t="str">
        <f t="shared" si="1415"/>
        <v/>
      </c>
      <c r="E4610" s="33" t="str">
        <f t="shared" si="1409"/>
        <v/>
      </c>
      <c r="F4610" s="23"/>
      <c r="G4610" s="23"/>
      <c r="H4610" s="29"/>
      <c r="I4610" s="204" t="str">
        <f t="shared" si="1412"/>
        <v/>
      </c>
      <c r="J4610" s="188"/>
      <c r="K4610" s="29"/>
      <c r="L4610" s="24"/>
      <c r="M4610" s="22"/>
      <c r="N4610" s="22"/>
      <c r="O4610" s="22"/>
      <c r="P4610" s="202" t="str">
        <f t="shared" si="1413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410"/>
        <v/>
      </c>
      <c r="Z4610" s="196" t="str">
        <f t="shared" si="1411"/>
        <v/>
      </c>
      <c r="AA4610" s="22"/>
      <c r="AB4610" s="197" t="str">
        <f t="shared" si="1416"/>
        <v/>
      </c>
      <c r="AC4610" s="198" t="str">
        <f t="shared" si="1417"/>
        <v/>
      </c>
      <c r="AD4610" s="162"/>
      <c r="AE4610" s="199" t="str">
        <f t="shared" si="1418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07"/>
        <v>0</v>
      </c>
      <c r="AJ4610" s="200">
        <f t="shared" si="1408"/>
        <v>0</v>
      </c>
      <c r="AK4610" s="201" t="str">
        <f t="shared" si="1419"/>
        <v/>
      </c>
      <c r="AL4610" s="24"/>
      <c r="AM4610" s="24"/>
      <c r="AN4610" s="24"/>
      <c r="AO4610" s="24"/>
      <c r="AP4610" s="165" t="str">
        <f t="shared" si="1420"/>
        <v/>
      </c>
      <c r="AQ4610" s="203" t="str">
        <f t="shared" si="1421"/>
        <v/>
      </c>
      <c r="AR4610" s="206">
        <f t="shared" si="1422"/>
        <v>0</v>
      </c>
      <c r="AS4610" s="22" t="str">
        <f t="shared" si="1423"/>
        <v/>
      </c>
      <c r="AT4610" s="24" t="str">
        <f t="shared" si="1424"/>
        <v/>
      </c>
      <c r="AU4610" s="22" t="s">
        <v>3240</v>
      </c>
    </row>
    <row r="4611" spans="1:47">
      <c r="A4611" s="246" t="str">
        <f t="shared" si="1414"/>
        <v/>
      </c>
      <c r="B4611" s="23"/>
      <c r="C4611" s="23"/>
      <c r="D4611" s="202" t="str">
        <f t="shared" si="1415"/>
        <v/>
      </c>
      <c r="E4611" s="33" t="str">
        <f t="shared" si="1409"/>
        <v/>
      </c>
      <c r="F4611" s="23"/>
      <c r="G4611" s="23"/>
      <c r="H4611" s="29"/>
      <c r="I4611" s="204" t="str">
        <f t="shared" si="1412"/>
        <v/>
      </c>
      <c r="J4611" s="188"/>
      <c r="K4611" s="29"/>
      <c r="L4611" s="24"/>
      <c r="M4611" s="22"/>
      <c r="N4611" s="22"/>
      <c r="O4611" s="22"/>
      <c r="P4611" s="202" t="str">
        <f t="shared" si="1413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410"/>
        <v/>
      </c>
      <c r="Z4611" s="196" t="str">
        <f t="shared" si="1411"/>
        <v/>
      </c>
      <c r="AA4611" s="22"/>
      <c r="AB4611" s="197" t="str">
        <f t="shared" si="1416"/>
        <v/>
      </c>
      <c r="AC4611" s="198" t="str">
        <f t="shared" si="1417"/>
        <v/>
      </c>
      <c r="AD4611" s="162"/>
      <c r="AE4611" s="199" t="str">
        <f t="shared" si="1418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07"/>
        <v>0</v>
      </c>
      <c r="AJ4611" s="200">
        <f t="shared" si="1408"/>
        <v>0</v>
      </c>
      <c r="AK4611" s="201" t="str">
        <f t="shared" si="1419"/>
        <v/>
      </c>
      <c r="AL4611" s="24"/>
      <c r="AM4611" s="24"/>
      <c r="AN4611" s="24"/>
      <c r="AO4611" s="24"/>
      <c r="AP4611" s="165" t="str">
        <f t="shared" si="1420"/>
        <v/>
      </c>
      <c r="AQ4611" s="203" t="str">
        <f t="shared" si="1421"/>
        <v/>
      </c>
      <c r="AR4611" s="206">
        <f t="shared" si="1422"/>
        <v>0</v>
      </c>
      <c r="AS4611" s="22" t="str">
        <f t="shared" si="1423"/>
        <v/>
      </c>
      <c r="AT4611" s="24" t="str">
        <f t="shared" si="1424"/>
        <v/>
      </c>
      <c r="AU4611" s="22" t="s">
        <v>3240</v>
      </c>
    </row>
    <row r="4612" spans="1:47">
      <c r="A4612" s="246" t="str">
        <f t="shared" si="1414"/>
        <v/>
      </c>
      <c r="B4612" s="23"/>
      <c r="C4612" s="23"/>
      <c r="D4612" s="202" t="str">
        <f t="shared" si="1415"/>
        <v/>
      </c>
      <c r="E4612" s="33" t="str">
        <f t="shared" si="1409"/>
        <v/>
      </c>
      <c r="F4612" s="23"/>
      <c r="G4612" s="23"/>
      <c r="H4612" s="29"/>
      <c r="I4612" s="204" t="str">
        <f t="shared" si="1412"/>
        <v/>
      </c>
      <c r="J4612" s="188"/>
      <c r="K4612" s="29"/>
      <c r="L4612" s="24"/>
      <c r="M4612" s="22"/>
      <c r="N4612" s="22"/>
      <c r="O4612" s="22"/>
      <c r="P4612" s="202" t="str">
        <f t="shared" si="1413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410"/>
        <v/>
      </c>
      <c r="Z4612" s="196" t="str">
        <f t="shared" si="1411"/>
        <v/>
      </c>
      <c r="AA4612" s="22"/>
      <c r="AB4612" s="197" t="str">
        <f t="shared" si="1416"/>
        <v/>
      </c>
      <c r="AC4612" s="198" t="str">
        <f t="shared" si="1417"/>
        <v/>
      </c>
      <c r="AD4612" s="162"/>
      <c r="AE4612" s="199" t="str">
        <f t="shared" si="1418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07"/>
        <v>0</v>
      </c>
      <c r="AJ4612" s="200">
        <f t="shared" si="1408"/>
        <v>0</v>
      </c>
      <c r="AK4612" s="201" t="str">
        <f t="shared" si="1419"/>
        <v/>
      </c>
      <c r="AL4612" s="24"/>
      <c r="AM4612" s="24"/>
      <c r="AN4612" s="24"/>
      <c r="AO4612" s="24"/>
      <c r="AP4612" s="165" t="str">
        <f t="shared" si="1420"/>
        <v/>
      </c>
      <c r="AQ4612" s="203" t="str">
        <f t="shared" si="1421"/>
        <v/>
      </c>
      <c r="AR4612" s="206">
        <f t="shared" si="1422"/>
        <v>0</v>
      </c>
      <c r="AS4612" s="22" t="str">
        <f t="shared" si="1423"/>
        <v/>
      </c>
      <c r="AT4612" s="24" t="str">
        <f t="shared" si="1424"/>
        <v/>
      </c>
      <c r="AU4612" s="22" t="s">
        <v>3240</v>
      </c>
    </row>
    <row r="4613" spans="1:47">
      <c r="A4613" s="246" t="str">
        <f t="shared" si="1414"/>
        <v/>
      </c>
      <c r="B4613" s="23"/>
      <c r="C4613" s="23"/>
      <c r="D4613" s="202" t="str">
        <f t="shared" si="1415"/>
        <v/>
      </c>
      <c r="E4613" s="33" t="str">
        <f t="shared" si="1409"/>
        <v/>
      </c>
      <c r="F4613" s="23"/>
      <c r="G4613" s="23"/>
      <c r="H4613" s="29"/>
      <c r="I4613" s="204" t="str">
        <f t="shared" si="1412"/>
        <v/>
      </c>
      <c r="J4613" s="188"/>
      <c r="K4613" s="29"/>
      <c r="L4613" s="24"/>
      <c r="M4613" s="22"/>
      <c r="N4613" s="22"/>
      <c r="O4613" s="22"/>
      <c r="P4613" s="202" t="str">
        <f t="shared" si="1413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410"/>
        <v/>
      </c>
      <c r="Z4613" s="196" t="str">
        <f t="shared" si="1411"/>
        <v/>
      </c>
      <c r="AA4613" s="22"/>
      <c r="AB4613" s="197" t="str">
        <f t="shared" si="1416"/>
        <v/>
      </c>
      <c r="AC4613" s="198" t="str">
        <f t="shared" si="1417"/>
        <v/>
      </c>
      <c r="AD4613" s="162"/>
      <c r="AE4613" s="199" t="str">
        <f t="shared" si="1418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07"/>
        <v>0</v>
      </c>
      <c r="AJ4613" s="200">
        <f t="shared" si="1408"/>
        <v>0</v>
      </c>
      <c r="AK4613" s="201" t="str">
        <f t="shared" si="1419"/>
        <v/>
      </c>
      <c r="AL4613" s="24"/>
      <c r="AM4613" s="24"/>
      <c r="AN4613" s="24"/>
      <c r="AO4613" s="24"/>
      <c r="AP4613" s="165" t="str">
        <f t="shared" si="1420"/>
        <v/>
      </c>
      <c r="AQ4613" s="203" t="str">
        <f t="shared" si="1421"/>
        <v/>
      </c>
      <c r="AR4613" s="206">
        <f t="shared" si="1422"/>
        <v>0</v>
      </c>
      <c r="AS4613" s="22" t="str">
        <f t="shared" si="1423"/>
        <v/>
      </c>
      <c r="AT4613" s="24" t="str">
        <f t="shared" si="1424"/>
        <v/>
      </c>
      <c r="AU4613" s="22" t="s">
        <v>3240</v>
      </c>
    </row>
    <row r="4614" spans="1:47">
      <c r="A4614" s="246" t="str">
        <f t="shared" si="1414"/>
        <v/>
      </c>
      <c r="B4614" s="23"/>
      <c r="C4614" s="23"/>
      <c r="D4614" s="202" t="str">
        <f t="shared" si="1415"/>
        <v/>
      </c>
      <c r="E4614" s="33" t="str">
        <f t="shared" si="1409"/>
        <v/>
      </c>
      <c r="F4614" s="23"/>
      <c r="G4614" s="23"/>
      <c r="H4614" s="29"/>
      <c r="I4614" s="204" t="str">
        <f t="shared" si="1412"/>
        <v/>
      </c>
      <c r="J4614" s="188"/>
      <c r="K4614" s="29"/>
      <c r="L4614" s="24"/>
      <c r="M4614" s="22"/>
      <c r="N4614" s="22"/>
      <c r="O4614" s="22"/>
      <c r="P4614" s="202" t="str">
        <f t="shared" si="1413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410"/>
        <v/>
      </c>
      <c r="Z4614" s="196" t="str">
        <f t="shared" si="1411"/>
        <v/>
      </c>
      <c r="AA4614" s="22"/>
      <c r="AB4614" s="197" t="str">
        <f t="shared" si="1416"/>
        <v/>
      </c>
      <c r="AC4614" s="198" t="str">
        <f t="shared" si="1417"/>
        <v/>
      </c>
      <c r="AD4614" s="162"/>
      <c r="AE4614" s="199" t="str">
        <f t="shared" si="1418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07"/>
        <v>0</v>
      </c>
      <c r="AJ4614" s="200">
        <f t="shared" si="1408"/>
        <v>0</v>
      </c>
      <c r="AK4614" s="201" t="str">
        <f t="shared" si="1419"/>
        <v/>
      </c>
      <c r="AL4614" s="24"/>
      <c r="AM4614" s="24"/>
      <c r="AN4614" s="24"/>
      <c r="AO4614" s="24"/>
      <c r="AP4614" s="165" t="str">
        <f t="shared" si="1420"/>
        <v/>
      </c>
      <c r="AQ4614" s="203" t="str">
        <f t="shared" si="1421"/>
        <v/>
      </c>
      <c r="AR4614" s="206">
        <f t="shared" si="1422"/>
        <v>0</v>
      </c>
      <c r="AS4614" s="22" t="str">
        <f t="shared" si="1423"/>
        <v/>
      </c>
      <c r="AT4614" s="24" t="str">
        <f t="shared" si="1424"/>
        <v/>
      </c>
      <c r="AU4614" s="22" t="s">
        <v>3240</v>
      </c>
    </row>
    <row r="4615" spans="1:47">
      <c r="A4615" s="246" t="str">
        <f t="shared" si="1414"/>
        <v/>
      </c>
      <c r="B4615" s="23"/>
      <c r="C4615" s="23"/>
      <c r="D4615" s="202" t="str">
        <f t="shared" si="1415"/>
        <v/>
      </c>
      <c r="E4615" s="33" t="str">
        <f t="shared" si="1409"/>
        <v/>
      </c>
      <c r="F4615" s="23"/>
      <c r="G4615" s="23"/>
      <c r="H4615" s="29"/>
      <c r="I4615" s="204" t="str">
        <f t="shared" si="1412"/>
        <v/>
      </c>
      <c r="J4615" s="188"/>
      <c r="K4615" s="29"/>
      <c r="L4615" s="24"/>
      <c r="M4615" s="22"/>
      <c r="N4615" s="22"/>
      <c r="O4615" s="22"/>
      <c r="P4615" s="202" t="str">
        <f t="shared" si="1413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410"/>
        <v/>
      </c>
      <c r="Z4615" s="196" t="str">
        <f t="shared" si="1411"/>
        <v/>
      </c>
      <c r="AA4615" s="22"/>
      <c r="AB4615" s="197" t="str">
        <f t="shared" si="1416"/>
        <v/>
      </c>
      <c r="AC4615" s="198" t="str">
        <f t="shared" si="1417"/>
        <v/>
      </c>
      <c r="AD4615" s="162"/>
      <c r="AE4615" s="199" t="str">
        <f t="shared" si="1418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07"/>
        <v>0</v>
      </c>
      <c r="AJ4615" s="200">
        <f t="shared" si="1408"/>
        <v>0</v>
      </c>
      <c r="AK4615" s="201" t="str">
        <f t="shared" si="1419"/>
        <v/>
      </c>
      <c r="AL4615" s="24"/>
      <c r="AM4615" s="24"/>
      <c r="AN4615" s="24"/>
      <c r="AO4615" s="24"/>
      <c r="AP4615" s="165" t="str">
        <f t="shared" si="1420"/>
        <v/>
      </c>
      <c r="AQ4615" s="203" t="str">
        <f t="shared" si="1421"/>
        <v/>
      </c>
      <c r="AR4615" s="206">
        <f t="shared" si="1422"/>
        <v>0</v>
      </c>
      <c r="AS4615" s="22" t="str">
        <f t="shared" si="1423"/>
        <v/>
      </c>
      <c r="AT4615" s="24" t="str">
        <f t="shared" si="1424"/>
        <v/>
      </c>
      <c r="AU4615" s="22" t="s">
        <v>3240</v>
      </c>
    </row>
    <row r="4616" spans="1:47">
      <c r="A4616" s="246" t="str">
        <f t="shared" si="1414"/>
        <v/>
      </c>
      <c r="B4616" s="23"/>
      <c r="C4616" s="23"/>
      <c r="D4616" s="202" t="str">
        <f t="shared" si="1415"/>
        <v/>
      </c>
      <c r="E4616" s="33" t="str">
        <f t="shared" si="1409"/>
        <v/>
      </c>
      <c r="F4616" s="23"/>
      <c r="G4616" s="23"/>
      <c r="H4616" s="29"/>
      <c r="I4616" s="204" t="str">
        <f t="shared" si="1412"/>
        <v/>
      </c>
      <c r="J4616" s="188"/>
      <c r="K4616" s="29"/>
      <c r="L4616" s="24"/>
      <c r="M4616" s="22"/>
      <c r="N4616" s="22"/>
      <c r="O4616" s="22"/>
      <c r="P4616" s="202" t="str">
        <f t="shared" si="1413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410"/>
        <v/>
      </c>
      <c r="Z4616" s="196" t="str">
        <f t="shared" si="1411"/>
        <v/>
      </c>
      <c r="AA4616" s="22"/>
      <c r="AB4616" s="197" t="str">
        <f t="shared" si="1416"/>
        <v/>
      </c>
      <c r="AC4616" s="198" t="str">
        <f t="shared" si="1417"/>
        <v/>
      </c>
      <c r="AD4616" s="162"/>
      <c r="AE4616" s="199" t="str">
        <f t="shared" si="1418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07"/>
        <v>0</v>
      </c>
      <c r="AJ4616" s="200">
        <f t="shared" si="1408"/>
        <v>0</v>
      </c>
      <c r="AK4616" s="201" t="str">
        <f t="shared" si="1419"/>
        <v/>
      </c>
      <c r="AL4616" s="24"/>
      <c r="AM4616" s="24"/>
      <c r="AN4616" s="24"/>
      <c r="AO4616" s="24"/>
      <c r="AP4616" s="165" t="str">
        <f t="shared" si="1420"/>
        <v/>
      </c>
      <c r="AQ4616" s="203" t="str">
        <f t="shared" si="1421"/>
        <v/>
      </c>
      <c r="AR4616" s="206">
        <f t="shared" si="1422"/>
        <v>0</v>
      </c>
      <c r="AS4616" s="22" t="str">
        <f t="shared" si="1423"/>
        <v/>
      </c>
      <c r="AT4616" s="24" t="str">
        <f t="shared" si="1424"/>
        <v/>
      </c>
      <c r="AU4616" s="22" t="s">
        <v>3240</v>
      </c>
    </row>
    <row r="4617" spans="1:47">
      <c r="A4617" s="246" t="str">
        <f t="shared" si="1414"/>
        <v/>
      </c>
      <c r="B4617" s="23"/>
      <c r="C4617" s="23"/>
      <c r="D4617" s="202" t="str">
        <f t="shared" si="1415"/>
        <v/>
      </c>
      <c r="E4617" s="33" t="str">
        <f t="shared" si="1409"/>
        <v/>
      </c>
      <c r="F4617" s="23"/>
      <c r="G4617" s="23"/>
      <c r="H4617" s="29"/>
      <c r="I4617" s="204" t="str">
        <f t="shared" si="1412"/>
        <v/>
      </c>
      <c r="J4617" s="188"/>
      <c r="K4617" s="29"/>
      <c r="L4617" s="24"/>
      <c r="M4617" s="22"/>
      <c r="N4617" s="22"/>
      <c r="O4617" s="22"/>
      <c r="P4617" s="202" t="str">
        <f t="shared" si="1413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410"/>
        <v/>
      </c>
      <c r="Z4617" s="196" t="str">
        <f t="shared" si="1411"/>
        <v/>
      </c>
      <c r="AA4617" s="22"/>
      <c r="AB4617" s="197" t="str">
        <f t="shared" si="1416"/>
        <v/>
      </c>
      <c r="AC4617" s="198" t="str">
        <f t="shared" si="1417"/>
        <v/>
      </c>
      <c r="AD4617" s="162"/>
      <c r="AE4617" s="199" t="str">
        <f t="shared" si="1418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07"/>
        <v>0</v>
      </c>
      <c r="AJ4617" s="200">
        <f t="shared" si="1408"/>
        <v>0</v>
      </c>
      <c r="AK4617" s="201" t="str">
        <f t="shared" si="1419"/>
        <v/>
      </c>
      <c r="AL4617" s="24"/>
      <c r="AM4617" s="24"/>
      <c r="AN4617" s="24"/>
      <c r="AO4617" s="24"/>
      <c r="AP4617" s="165" t="str">
        <f t="shared" si="1420"/>
        <v/>
      </c>
      <c r="AQ4617" s="203" t="str">
        <f t="shared" si="1421"/>
        <v/>
      </c>
      <c r="AR4617" s="206">
        <f t="shared" si="1422"/>
        <v>0</v>
      </c>
      <c r="AS4617" s="22" t="str">
        <f t="shared" si="1423"/>
        <v/>
      </c>
      <c r="AT4617" s="24" t="str">
        <f t="shared" si="1424"/>
        <v/>
      </c>
      <c r="AU4617" s="22" t="s">
        <v>3240</v>
      </c>
    </row>
    <row r="4618" spans="1:47">
      <c r="A4618" s="246" t="str">
        <f t="shared" si="1414"/>
        <v/>
      </c>
      <c r="B4618" s="23"/>
      <c r="C4618" s="23"/>
      <c r="D4618" s="202" t="str">
        <f t="shared" si="1415"/>
        <v/>
      </c>
      <c r="E4618" s="33" t="str">
        <f t="shared" si="1409"/>
        <v/>
      </c>
      <c r="F4618" s="23"/>
      <c r="G4618" s="23"/>
      <c r="H4618" s="29"/>
      <c r="I4618" s="204" t="str">
        <f t="shared" si="1412"/>
        <v/>
      </c>
      <c r="J4618" s="188"/>
      <c r="K4618" s="29"/>
      <c r="L4618" s="24"/>
      <c r="M4618" s="22"/>
      <c r="N4618" s="22"/>
      <c r="O4618" s="22"/>
      <c r="P4618" s="202" t="str">
        <f t="shared" si="1413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410"/>
        <v/>
      </c>
      <c r="Z4618" s="196" t="str">
        <f t="shared" si="1411"/>
        <v/>
      </c>
      <c r="AA4618" s="22"/>
      <c r="AB4618" s="197" t="str">
        <f t="shared" si="1416"/>
        <v/>
      </c>
      <c r="AC4618" s="198" t="str">
        <f t="shared" si="1417"/>
        <v/>
      </c>
      <c r="AD4618" s="162"/>
      <c r="AE4618" s="199" t="str">
        <f t="shared" si="1418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07"/>
        <v>0</v>
      </c>
      <c r="AJ4618" s="200">
        <f t="shared" si="1408"/>
        <v>0</v>
      </c>
      <c r="AK4618" s="201" t="str">
        <f t="shared" si="1419"/>
        <v/>
      </c>
      <c r="AL4618" s="24"/>
      <c r="AM4618" s="24"/>
      <c r="AN4618" s="24"/>
      <c r="AO4618" s="24"/>
      <c r="AP4618" s="165" t="str">
        <f t="shared" si="1420"/>
        <v/>
      </c>
      <c r="AQ4618" s="203" t="str">
        <f t="shared" si="1421"/>
        <v/>
      </c>
      <c r="AR4618" s="206">
        <f t="shared" si="1422"/>
        <v>0</v>
      </c>
      <c r="AS4618" s="22" t="str">
        <f t="shared" si="1423"/>
        <v/>
      </c>
      <c r="AT4618" s="24" t="str">
        <f t="shared" si="1424"/>
        <v/>
      </c>
      <c r="AU4618" s="22" t="s">
        <v>3240</v>
      </c>
    </row>
    <row r="4619" spans="1:47">
      <c r="A4619" s="246" t="str">
        <f t="shared" si="1414"/>
        <v/>
      </c>
      <c r="B4619" s="23"/>
      <c r="C4619" s="23"/>
      <c r="D4619" s="202" t="str">
        <f t="shared" si="1415"/>
        <v/>
      </c>
      <c r="E4619" s="33" t="str">
        <f t="shared" si="1409"/>
        <v/>
      </c>
      <c r="F4619" s="23"/>
      <c r="G4619" s="23"/>
      <c r="H4619" s="29"/>
      <c r="I4619" s="204" t="str">
        <f t="shared" si="1412"/>
        <v/>
      </c>
      <c r="J4619" s="188"/>
      <c r="K4619" s="29"/>
      <c r="L4619" s="24"/>
      <c r="M4619" s="22"/>
      <c r="N4619" s="22"/>
      <c r="O4619" s="22"/>
      <c r="P4619" s="202" t="str">
        <f t="shared" si="1413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410"/>
        <v/>
      </c>
      <c r="Z4619" s="196" t="str">
        <f t="shared" si="1411"/>
        <v/>
      </c>
      <c r="AA4619" s="22"/>
      <c r="AB4619" s="197" t="str">
        <f t="shared" si="1416"/>
        <v/>
      </c>
      <c r="AC4619" s="198" t="str">
        <f t="shared" si="1417"/>
        <v/>
      </c>
      <c r="AD4619" s="162"/>
      <c r="AE4619" s="199" t="str">
        <f t="shared" si="1418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ref="AI4619:AI4682" si="1425">IF(P4619="C66 SERVICE","",SUMIFS(AB:AB,F:F,F4619,G:G,G4619,E:E,E4619))</f>
        <v>0</v>
      </c>
      <c r="AJ4619" s="200">
        <f t="shared" ref="AJ4619:AJ4682" si="1426">IF(P4619="C66 SERVICE","",SUMIFS(AC:AC,F:F,F4619,G:G,G4619,E:E,E4619))</f>
        <v>0</v>
      </c>
      <c r="AK4619" s="201" t="str">
        <f t="shared" si="1419"/>
        <v/>
      </c>
      <c r="AL4619" s="24"/>
      <c r="AM4619" s="24"/>
      <c r="AN4619" s="24"/>
      <c r="AO4619" s="24"/>
      <c r="AP4619" s="165" t="str">
        <f t="shared" si="1420"/>
        <v/>
      </c>
      <c r="AQ4619" s="203" t="str">
        <f t="shared" si="1421"/>
        <v/>
      </c>
      <c r="AR4619" s="206">
        <f t="shared" si="1422"/>
        <v>0</v>
      </c>
      <c r="AS4619" s="22" t="str">
        <f t="shared" si="1423"/>
        <v/>
      </c>
      <c r="AT4619" s="24" t="str">
        <f t="shared" si="1424"/>
        <v/>
      </c>
      <c r="AU4619" s="22" t="s">
        <v>3240</v>
      </c>
    </row>
    <row r="4620" spans="1:47">
      <c r="A4620" s="246" t="str">
        <f t="shared" si="1414"/>
        <v/>
      </c>
      <c r="B4620" s="23"/>
      <c r="C4620" s="23"/>
      <c r="D4620" s="202" t="str">
        <f t="shared" si="1415"/>
        <v/>
      </c>
      <c r="E4620" s="33" t="str">
        <f t="shared" si="1409"/>
        <v/>
      </c>
      <c r="F4620" s="23"/>
      <c r="G4620" s="23"/>
      <c r="H4620" s="29"/>
      <c r="I4620" s="204" t="str">
        <f t="shared" si="1412"/>
        <v/>
      </c>
      <c r="J4620" s="188"/>
      <c r="K4620" s="29"/>
      <c r="L4620" s="24"/>
      <c r="M4620" s="22"/>
      <c r="N4620" s="22"/>
      <c r="O4620" s="22"/>
      <c r="P4620" s="202" t="str">
        <f t="shared" si="1413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410"/>
        <v/>
      </c>
      <c r="Z4620" s="196" t="str">
        <f t="shared" si="1411"/>
        <v/>
      </c>
      <c r="AA4620" s="22"/>
      <c r="AB4620" s="197" t="str">
        <f t="shared" si="1416"/>
        <v/>
      </c>
      <c r="AC4620" s="198" t="str">
        <f t="shared" si="1417"/>
        <v/>
      </c>
      <c r="AD4620" s="162"/>
      <c r="AE4620" s="199" t="str">
        <f t="shared" si="1418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5"/>
        <v>0</v>
      </c>
      <c r="AJ4620" s="200">
        <f t="shared" si="1426"/>
        <v>0</v>
      </c>
      <c r="AK4620" s="201" t="str">
        <f t="shared" si="1419"/>
        <v/>
      </c>
      <c r="AL4620" s="24"/>
      <c r="AM4620" s="24"/>
      <c r="AN4620" s="24"/>
      <c r="AO4620" s="24"/>
      <c r="AP4620" s="165" t="str">
        <f t="shared" si="1420"/>
        <v/>
      </c>
      <c r="AQ4620" s="203" t="str">
        <f t="shared" si="1421"/>
        <v/>
      </c>
      <c r="AR4620" s="206">
        <f t="shared" si="1422"/>
        <v>0</v>
      </c>
      <c r="AS4620" s="22" t="str">
        <f t="shared" si="1423"/>
        <v/>
      </c>
      <c r="AT4620" s="24" t="str">
        <f t="shared" si="1424"/>
        <v/>
      </c>
      <c r="AU4620" s="22" t="s">
        <v>3240</v>
      </c>
    </row>
    <row r="4621" spans="1:47">
      <c r="A4621" s="246" t="str">
        <f t="shared" si="1414"/>
        <v/>
      </c>
      <c r="B4621" s="23"/>
      <c r="C4621" s="23"/>
      <c r="D4621" s="202" t="str">
        <f t="shared" si="1415"/>
        <v/>
      </c>
      <c r="E4621" s="33" t="str">
        <f t="shared" si="1409"/>
        <v/>
      </c>
      <c r="F4621" s="23"/>
      <c r="G4621" s="23"/>
      <c r="H4621" s="29"/>
      <c r="I4621" s="204" t="str">
        <f t="shared" si="1412"/>
        <v/>
      </c>
      <c r="J4621" s="188"/>
      <c r="K4621" s="29"/>
      <c r="L4621" s="24"/>
      <c r="M4621" s="22"/>
      <c r="N4621" s="22"/>
      <c r="O4621" s="22"/>
      <c r="P4621" s="202" t="str">
        <f t="shared" si="1413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410"/>
        <v/>
      </c>
      <c r="Z4621" s="196" t="str">
        <f t="shared" si="1411"/>
        <v/>
      </c>
      <c r="AA4621" s="22"/>
      <c r="AB4621" s="197" t="str">
        <f t="shared" si="1416"/>
        <v/>
      </c>
      <c r="AC4621" s="198" t="str">
        <f t="shared" si="1417"/>
        <v/>
      </c>
      <c r="AD4621" s="162"/>
      <c r="AE4621" s="199" t="str">
        <f t="shared" si="1418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5"/>
        <v>0</v>
      </c>
      <c r="AJ4621" s="200">
        <f t="shared" si="1426"/>
        <v>0</v>
      </c>
      <c r="AK4621" s="201" t="str">
        <f t="shared" si="1419"/>
        <v/>
      </c>
      <c r="AL4621" s="24"/>
      <c r="AM4621" s="24"/>
      <c r="AN4621" s="24"/>
      <c r="AO4621" s="24"/>
      <c r="AP4621" s="165" t="str">
        <f t="shared" si="1420"/>
        <v/>
      </c>
      <c r="AQ4621" s="203" t="str">
        <f t="shared" si="1421"/>
        <v/>
      </c>
      <c r="AR4621" s="206">
        <f t="shared" si="1422"/>
        <v>0</v>
      </c>
      <c r="AS4621" s="22" t="str">
        <f t="shared" si="1423"/>
        <v/>
      </c>
      <c r="AT4621" s="24" t="str">
        <f t="shared" si="1424"/>
        <v/>
      </c>
      <c r="AU4621" s="22" t="s">
        <v>3240</v>
      </c>
    </row>
    <row r="4622" spans="1:47">
      <c r="A4622" s="246" t="str">
        <f t="shared" si="1414"/>
        <v/>
      </c>
      <c r="B4622" s="23"/>
      <c r="C4622" s="23"/>
      <c r="D4622" s="202" t="str">
        <f t="shared" si="1415"/>
        <v/>
      </c>
      <c r="E4622" s="33" t="str">
        <f t="shared" si="1409"/>
        <v/>
      </c>
      <c r="F4622" s="23"/>
      <c r="G4622" s="23"/>
      <c r="H4622" s="29"/>
      <c r="I4622" s="204" t="str">
        <f t="shared" si="1412"/>
        <v/>
      </c>
      <c r="J4622" s="188"/>
      <c r="K4622" s="29"/>
      <c r="L4622" s="24"/>
      <c r="M4622" s="22"/>
      <c r="N4622" s="22"/>
      <c r="O4622" s="22"/>
      <c r="P4622" s="202" t="str">
        <f t="shared" si="1413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410"/>
        <v/>
      </c>
      <c r="Z4622" s="196" t="str">
        <f t="shared" si="1411"/>
        <v/>
      </c>
      <c r="AA4622" s="22"/>
      <c r="AB4622" s="197" t="str">
        <f t="shared" si="1416"/>
        <v/>
      </c>
      <c r="AC4622" s="198" t="str">
        <f t="shared" si="1417"/>
        <v/>
      </c>
      <c r="AD4622" s="162"/>
      <c r="AE4622" s="199" t="str">
        <f t="shared" si="1418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5"/>
        <v>0</v>
      </c>
      <c r="AJ4622" s="200">
        <f t="shared" si="1426"/>
        <v>0</v>
      </c>
      <c r="AK4622" s="201" t="str">
        <f t="shared" si="1419"/>
        <v/>
      </c>
      <c r="AL4622" s="24"/>
      <c r="AM4622" s="24"/>
      <c r="AN4622" s="24"/>
      <c r="AO4622" s="24"/>
      <c r="AP4622" s="165" t="str">
        <f t="shared" si="1420"/>
        <v/>
      </c>
      <c r="AQ4622" s="203" t="str">
        <f t="shared" si="1421"/>
        <v/>
      </c>
      <c r="AR4622" s="206">
        <f t="shared" si="1422"/>
        <v>0</v>
      </c>
      <c r="AS4622" s="22" t="str">
        <f t="shared" si="1423"/>
        <v/>
      </c>
      <c r="AT4622" s="24" t="str">
        <f t="shared" si="1424"/>
        <v/>
      </c>
      <c r="AU4622" s="22" t="s">
        <v>3240</v>
      </c>
    </row>
    <row r="4623" spans="1:47">
      <c r="A4623" s="246" t="str">
        <f t="shared" si="1414"/>
        <v/>
      </c>
      <c r="B4623" s="23"/>
      <c r="C4623" s="23"/>
      <c r="D4623" s="202" t="str">
        <f t="shared" si="1415"/>
        <v/>
      </c>
      <c r="E4623" s="33" t="str">
        <f t="shared" si="1409"/>
        <v/>
      </c>
      <c r="F4623" s="23"/>
      <c r="G4623" s="23"/>
      <c r="H4623" s="29"/>
      <c r="I4623" s="204" t="str">
        <f t="shared" si="1412"/>
        <v/>
      </c>
      <c r="J4623" s="188"/>
      <c r="K4623" s="29"/>
      <c r="L4623" s="24"/>
      <c r="M4623" s="22"/>
      <c r="N4623" s="22"/>
      <c r="O4623" s="22"/>
      <c r="P4623" s="202" t="str">
        <f t="shared" si="1413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410"/>
        <v/>
      </c>
      <c r="Z4623" s="196" t="str">
        <f t="shared" si="1411"/>
        <v/>
      </c>
      <c r="AA4623" s="22"/>
      <c r="AB4623" s="197" t="str">
        <f t="shared" si="1416"/>
        <v/>
      </c>
      <c r="AC4623" s="198" t="str">
        <f t="shared" si="1417"/>
        <v/>
      </c>
      <c r="AD4623" s="162"/>
      <c r="AE4623" s="199" t="str">
        <f t="shared" si="1418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5"/>
        <v>0</v>
      </c>
      <c r="AJ4623" s="200">
        <f t="shared" si="1426"/>
        <v>0</v>
      </c>
      <c r="AK4623" s="201" t="str">
        <f t="shared" si="1419"/>
        <v/>
      </c>
      <c r="AL4623" s="24"/>
      <c r="AM4623" s="24"/>
      <c r="AN4623" s="24"/>
      <c r="AO4623" s="24"/>
      <c r="AP4623" s="165" t="str">
        <f t="shared" si="1420"/>
        <v/>
      </c>
      <c r="AQ4623" s="203" t="str">
        <f t="shared" si="1421"/>
        <v/>
      </c>
      <c r="AR4623" s="206">
        <f t="shared" si="1422"/>
        <v>0</v>
      </c>
      <c r="AS4623" s="22" t="str">
        <f t="shared" si="1423"/>
        <v/>
      </c>
      <c r="AT4623" s="24" t="str">
        <f t="shared" si="1424"/>
        <v/>
      </c>
      <c r="AU4623" s="22" t="s">
        <v>3240</v>
      </c>
    </row>
    <row r="4624" spans="1:47">
      <c r="A4624" s="246" t="str">
        <f t="shared" si="1414"/>
        <v/>
      </c>
      <c r="B4624" s="23"/>
      <c r="C4624" s="23"/>
      <c r="D4624" s="202" t="str">
        <f t="shared" si="1415"/>
        <v/>
      </c>
      <c r="E4624" s="33" t="str">
        <f t="shared" si="1409"/>
        <v/>
      </c>
      <c r="F4624" s="23"/>
      <c r="G4624" s="23"/>
      <c r="H4624" s="29"/>
      <c r="I4624" s="204" t="str">
        <f t="shared" si="1412"/>
        <v/>
      </c>
      <c r="J4624" s="188"/>
      <c r="K4624" s="29"/>
      <c r="L4624" s="24"/>
      <c r="M4624" s="22"/>
      <c r="N4624" s="22"/>
      <c r="O4624" s="22"/>
      <c r="P4624" s="202" t="str">
        <f t="shared" si="1413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410"/>
        <v/>
      </c>
      <c r="Z4624" s="196" t="str">
        <f t="shared" si="1411"/>
        <v/>
      </c>
      <c r="AA4624" s="22"/>
      <c r="AB4624" s="197" t="str">
        <f t="shared" si="1416"/>
        <v/>
      </c>
      <c r="AC4624" s="198" t="str">
        <f t="shared" si="1417"/>
        <v/>
      </c>
      <c r="AD4624" s="162"/>
      <c r="AE4624" s="199" t="str">
        <f t="shared" si="1418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5"/>
        <v>0</v>
      </c>
      <c r="AJ4624" s="200">
        <f t="shared" si="1426"/>
        <v>0</v>
      </c>
      <c r="AK4624" s="201" t="str">
        <f t="shared" si="1419"/>
        <v/>
      </c>
      <c r="AL4624" s="24"/>
      <c r="AM4624" s="24"/>
      <c r="AN4624" s="24"/>
      <c r="AO4624" s="24"/>
      <c r="AP4624" s="165" t="str">
        <f t="shared" si="1420"/>
        <v/>
      </c>
      <c r="AQ4624" s="203" t="str">
        <f t="shared" si="1421"/>
        <v/>
      </c>
      <c r="AR4624" s="206">
        <f t="shared" si="1422"/>
        <v>0</v>
      </c>
      <c r="AS4624" s="22" t="str">
        <f t="shared" si="1423"/>
        <v/>
      </c>
      <c r="AT4624" s="24" t="str">
        <f t="shared" si="1424"/>
        <v/>
      </c>
      <c r="AU4624" s="22" t="s">
        <v>3240</v>
      </c>
    </row>
    <row r="4625" spans="1:47">
      <c r="A4625" s="246" t="str">
        <f t="shared" si="1414"/>
        <v/>
      </c>
      <c r="B4625" s="23"/>
      <c r="C4625" s="23"/>
      <c r="D4625" s="202" t="str">
        <f t="shared" si="1415"/>
        <v/>
      </c>
      <c r="E4625" s="33" t="str">
        <f t="shared" si="1409"/>
        <v/>
      </c>
      <c r="F4625" s="23"/>
      <c r="G4625" s="23"/>
      <c r="H4625" s="29"/>
      <c r="I4625" s="204" t="str">
        <f t="shared" si="1412"/>
        <v/>
      </c>
      <c r="J4625" s="188"/>
      <c r="K4625" s="29"/>
      <c r="L4625" s="24"/>
      <c r="M4625" s="22"/>
      <c r="N4625" s="22"/>
      <c r="O4625" s="22"/>
      <c r="P4625" s="202" t="str">
        <f t="shared" si="1413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410"/>
        <v/>
      </c>
      <c r="Z4625" s="196" t="str">
        <f t="shared" si="1411"/>
        <v/>
      </c>
      <c r="AA4625" s="22"/>
      <c r="AB4625" s="197" t="str">
        <f t="shared" si="1416"/>
        <v/>
      </c>
      <c r="AC4625" s="198" t="str">
        <f t="shared" si="1417"/>
        <v/>
      </c>
      <c r="AD4625" s="162"/>
      <c r="AE4625" s="199" t="str">
        <f t="shared" si="1418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5"/>
        <v>0</v>
      </c>
      <c r="AJ4625" s="200">
        <f t="shared" si="1426"/>
        <v>0</v>
      </c>
      <c r="AK4625" s="201" t="str">
        <f t="shared" si="1419"/>
        <v/>
      </c>
      <c r="AL4625" s="24"/>
      <c r="AM4625" s="24"/>
      <c r="AN4625" s="24"/>
      <c r="AO4625" s="24"/>
      <c r="AP4625" s="165" t="str">
        <f t="shared" si="1420"/>
        <v/>
      </c>
      <c r="AQ4625" s="203" t="str">
        <f t="shared" si="1421"/>
        <v/>
      </c>
      <c r="AR4625" s="206">
        <f t="shared" si="1422"/>
        <v>0</v>
      </c>
      <c r="AS4625" s="22" t="str">
        <f t="shared" si="1423"/>
        <v/>
      </c>
      <c r="AT4625" s="24" t="str">
        <f t="shared" si="1424"/>
        <v/>
      </c>
      <c r="AU4625" s="22" t="s">
        <v>3240</v>
      </c>
    </row>
    <row r="4626" spans="1:47">
      <c r="A4626" s="246" t="str">
        <f t="shared" si="1414"/>
        <v/>
      </c>
      <c r="B4626" s="23"/>
      <c r="C4626" s="23"/>
      <c r="D4626" s="202" t="str">
        <f t="shared" si="1415"/>
        <v/>
      </c>
      <c r="E4626" s="33" t="str">
        <f t="shared" si="1409"/>
        <v/>
      </c>
      <c r="F4626" s="23"/>
      <c r="G4626" s="23"/>
      <c r="H4626" s="29"/>
      <c r="I4626" s="204" t="str">
        <f t="shared" si="1412"/>
        <v/>
      </c>
      <c r="J4626" s="188"/>
      <c r="K4626" s="29"/>
      <c r="L4626" s="24"/>
      <c r="M4626" s="22"/>
      <c r="N4626" s="22"/>
      <c r="O4626" s="22"/>
      <c r="P4626" s="202" t="str">
        <f t="shared" si="1413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410"/>
        <v/>
      </c>
      <c r="Z4626" s="196" t="str">
        <f t="shared" si="1411"/>
        <v/>
      </c>
      <c r="AA4626" s="22"/>
      <c r="AB4626" s="197" t="str">
        <f t="shared" si="1416"/>
        <v/>
      </c>
      <c r="AC4626" s="198" t="str">
        <f t="shared" si="1417"/>
        <v/>
      </c>
      <c r="AD4626" s="162"/>
      <c r="AE4626" s="199" t="str">
        <f t="shared" si="1418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5"/>
        <v>0</v>
      </c>
      <c r="AJ4626" s="200">
        <f t="shared" si="1426"/>
        <v>0</v>
      </c>
      <c r="AK4626" s="201" t="str">
        <f t="shared" si="1419"/>
        <v/>
      </c>
      <c r="AL4626" s="24"/>
      <c r="AM4626" s="24"/>
      <c r="AN4626" s="24"/>
      <c r="AO4626" s="24"/>
      <c r="AP4626" s="165" t="str">
        <f t="shared" si="1420"/>
        <v/>
      </c>
      <c r="AQ4626" s="203" t="str">
        <f t="shared" si="1421"/>
        <v/>
      </c>
      <c r="AR4626" s="206">
        <f t="shared" si="1422"/>
        <v>0</v>
      </c>
      <c r="AS4626" s="22" t="str">
        <f t="shared" si="1423"/>
        <v/>
      </c>
      <c r="AT4626" s="24" t="str">
        <f t="shared" si="1424"/>
        <v/>
      </c>
      <c r="AU4626" s="22" t="s">
        <v>3240</v>
      </c>
    </row>
    <row r="4627" spans="1:47">
      <c r="A4627" s="246" t="str">
        <f t="shared" si="1414"/>
        <v/>
      </c>
      <c r="B4627" s="23"/>
      <c r="C4627" s="23"/>
      <c r="D4627" s="202" t="str">
        <f t="shared" si="1415"/>
        <v/>
      </c>
      <c r="E4627" s="33" t="str">
        <f t="shared" si="1409"/>
        <v/>
      </c>
      <c r="F4627" s="23"/>
      <c r="G4627" s="23"/>
      <c r="H4627" s="29"/>
      <c r="I4627" s="204" t="str">
        <f t="shared" si="1412"/>
        <v/>
      </c>
      <c r="J4627" s="188"/>
      <c r="K4627" s="29"/>
      <c r="L4627" s="24"/>
      <c r="M4627" s="22"/>
      <c r="N4627" s="22"/>
      <c r="O4627" s="22"/>
      <c r="P4627" s="202" t="str">
        <f t="shared" si="1413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410"/>
        <v/>
      </c>
      <c r="Z4627" s="196" t="str">
        <f t="shared" si="1411"/>
        <v/>
      </c>
      <c r="AA4627" s="22"/>
      <c r="AB4627" s="197" t="str">
        <f t="shared" si="1416"/>
        <v/>
      </c>
      <c r="AC4627" s="198" t="str">
        <f t="shared" si="1417"/>
        <v/>
      </c>
      <c r="AD4627" s="162"/>
      <c r="AE4627" s="199" t="str">
        <f t="shared" si="1418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5"/>
        <v>0</v>
      </c>
      <c r="AJ4627" s="200">
        <f t="shared" si="1426"/>
        <v>0</v>
      </c>
      <c r="AK4627" s="201" t="str">
        <f t="shared" si="1419"/>
        <v/>
      </c>
      <c r="AL4627" s="24"/>
      <c r="AM4627" s="24"/>
      <c r="AN4627" s="24"/>
      <c r="AO4627" s="24"/>
      <c r="AP4627" s="165" t="str">
        <f t="shared" si="1420"/>
        <v/>
      </c>
      <c r="AQ4627" s="203" t="str">
        <f t="shared" si="1421"/>
        <v/>
      </c>
      <c r="AR4627" s="206">
        <f t="shared" si="1422"/>
        <v>0</v>
      </c>
      <c r="AS4627" s="22" t="str">
        <f t="shared" si="1423"/>
        <v/>
      </c>
      <c r="AT4627" s="24" t="str">
        <f t="shared" si="1424"/>
        <v/>
      </c>
      <c r="AU4627" s="22" t="s">
        <v>3240</v>
      </c>
    </row>
    <row r="4628" spans="1:47">
      <c r="A4628" s="246" t="str">
        <f t="shared" si="1414"/>
        <v/>
      </c>
      <c r="B4628" s="23"/>
      <c r="C4628" s="23"/>
      <c r="D4628" s="202" t="str">
        <f t="shared" si="1415"/>
        <v/>
      </c>
      <c r="E4628" s="33" t="str">
        <f t="shared" si="1409"/>
        <v/>
      </c>
      <c r="F4628" s="23"/>
      <c r="G4628" s="23"/>
      <c r="H4628" s="29"/>
      <c r="I4628" s="204" t="str">
        <f t="shared" si="1412"/>
        <v/>
      </c>
      <c r="J4628" s="188"/>
      <c r="K4628" s="29"/>
      <c r="L4628" s="24"/>
      <c r="M4628" s="22"/>
      <c r="N4628" s="22"/>
      <c r="O4628" s="22"/>
      <c r="P4628" s="202" t="str">
        <f t="shared" si="1413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410"/>
        <v/>
      </c>
      <c r="Z4628" s="196" t="str">
        <f t="shared" si="1411"/>
        <v/>
      </c>
      <c r="AA4628" s="22"/>
      <c r="AB4628" s="197" t="str">
        <f t="shared" si="1416"/>
        <v/>
      </c>
      <c r="AC4628" s="198" t="str">
        <f t="shared" si="1417"/>
        <v/>
      </c>
      <c r="AD4628" s="162"/>
      <c r="AE4628" s="199" t="str">
        <f t="shared" si="1418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5"/>
        <v>0</v>
      </c>
      <c r="AJ4628" s="200">
        <f t="shared" si="1426"/>
        <v>0</v>
      </c>
      <c r="AK4628" s="201" t="str">
        <f t="shared" si="1419"/>
        <v/>
      </c>
      <c r="AL4628" s="24"/>
      <c r="AM4628" s="24"/>
      <c r="AN4628" s="24"/>
      <c r="AO4628" s="24"/>
      <c r="AP4628" s="165" t="str">
        <f t="shared" si="1420"/>
        <v/>
      </c>
      <c r="AQ4628" s="203" t="str">
        <f t="shared" si="1421"/>
        <v/>
      </c>
      <c r="AR4628" s="206">
        <f t="shared" si="1422"/>
        <v>0</v>
      </c>
      <c r="AS4628" s="22" t="str">
        <f t="shared" si="1423"/>
        <v/>
      </c>
      <c r="AT4628" s="24" t="str">
        <f t="shared" si="1424"/>
        <v/>
      </c>
      <c r="AU4628" s="22" t="s">
        <v>3240</v>
      </c>
    </row>
    <row r="4629" spans="1:47">
      <c r="A4629" s="246" t="str">
        <f t="shared" si="1414"/>
        <v/>
      </c>
      <c r="B4629" s="23"/>
      <c r="C4629" s="23"/>
      <c r="D4629" s="202" t="str">
        <f t="shared" si="1415"/>
        <v/>
      </c>
      <c r="E4629" s="33" t="str">
        <f t="shared" si="1409"/>
        <v/>
      </c>
      <c r="F4629" s="23"/>
      <c r="G4629" s="23"/>
      <c r="H4629" s="29"/>
      <c r="I4629" s="204" t="str">
        <f t="shared" si="1412"/>
        <v/>
      </c>
      <c r="J4629" s="188"/>
      <c r="K4629" s="29"/>
      <c r="L4629" s="24"/>
      <c r="M4629" s="22"/>
      <c r="N4629" s="22"/>
      <c r="O4629" s="22"/>
      <c r="P4629" s="202" t="str">
        <f t="shared" si="1413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410"/>
        <v/>
      </c>
      <c r="Z4629" s="196" t="str">
        <f t="shared" si="1411"/>
        <v/>
      </c>
      <c r="AA4629" s="22"/>
      <c r="AB4629" s="197" t="str">
        <f t="shared" si="1416"/>
        <v/>
      </c>
      <c r="AC4629" s="198" t="str">
        <f t="shared" si="1417"/>
        <v/>
      </c>
      <c r="AD4629" s="162"/>
      <c r="AE4629" s="199" t="str">
        <f t="shared" si="1418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5"/>
        <v>0</v>
      </c>
      <c r="AJ4629" s="200">
        <f t="shared" si="1426"/>
        <v>0</v>
      </c>
      <c r="AK4629" s="201" t="str">
        <f t="shared" si="1419"/>
        <v/>
      </c>
      <c r="AL4629" s="24"/>
      <c r="AM4629" s="24"/>
      <c r="AN4629" s="24"/>
      <c r="AO4629" s="24"/>
      <c r="AP4629" s="165" t="str">
        <f t="shared" si="1420"/>
        <v/>
      </c>
      <c r="AQ4629" s="203" t="str">
        <f t="shared" si="1421"/>
        <v/>
      </c>
      <c r="AR4629" s="206">
        <f t="shared" si="1422"/>
        <v>0</v>
      </c>
      <c r="AS4629" s="22" t="str">
        <f t="shared" si="1423"/>
        <v/>
      </c>
      <c r="AT4629" s="24" t="str">
        <f t="shared" si="1424"/>
        <v/>
      </c>
      <c r="AU4629" s="22" t="s">
        <v>3240</v>
      </c>
    </row>
    <row r="4630" spans="1:47">
      <c r="A4630" s="246" t="str">
        <f t="shared" si="1414"/>
        <v/>
      </c>
      <c r="B4630" s="23"/>
      <c r="C4630" s="23"/>
      <c r="D4630" s="202" t="str">
        <f t="shared" si="1415"/>
        <v/>
      </c>
      <c r="E4630" s="33" t="str">
        <f t="shared" ref="E4630:E4693" si="1427">IF(G4630="Cancel","Cancel",IF(G4630="TBA","TBA",IFERROR(IF(I4630="Q4","FY "&amp;RIGHT(F4630,2)-1&amp;"/"&amp;RIGHT(F4630,2),"FY "&amp;RIGHT(F4630,2)&amp;"/"&amp;RIGHT(F4630,2)+1),"")))</f>
        <v/>
      </c>
      <c r="F4630" s="23"/>
      <c r="G4630" s="23"/>
      <c r="H4630" s="29"/>
      <c r="I4630" s="204" t="str">
        <f t="shared" si="1412"/>
        <v/>
      </c>
      <c r="J4630" s="188"/>
      <c r="K4630" s="29"/>
      <c r="L4630" s="24"/>
      <c r="M4630" s="22"/>
      <c r="N4630" s="22"/>
      <c r="O4630" s="22"/>
      <c r="P4630" s="202" t="str">
        <f t="shared" si="1413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410"/>
        <v/>
      </c>
      <c r="Z4630" s="196" t="str">
        <f t="shared" si="1411"/>
        <v/>
      </c>
      <c r="AA4630" s="22"/>
      <c r="AB4630" s="197" t="str">
        <f t="shared" si="1416"/>
        <v/>
      </c>
      <c r="AC4630" s="198" t="str">
        <f t="shared" si="1417"/>
        <v/>
      </c>
      <c r="AD4630" s="162"/>
      <c r="AE4630" s="199" t="str">
        <f t="shared" si="1418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5"/>
        <v>0</v>
      </c>
      <c r="AJ4630" s="200">
        <f t="shared" si="1426"/>
        <v>0</v>
      </c>
      <c r="AK4630" s="201" t="str">
        <f t="shared" si="1419"/>
        <v/>
      </c>
      <c r="AL4630" s="24"/>
      <c r="AM4630" s="24"/>
      <c r="AN4630" s="24"/>
      <c r="AO4630" s="24"/>
      <c r="AP4630" s="165" t="str">
        <f t="shared" si="1420"/>
        <v/>
      </c>
      <c r="AQ4630" s="203" t="str">
        <f t="shared" si="1421"/>
        <v/>
      </c>
      <c r="AR4630" s="206">
        <f t="shared" si="1422"/>
        <v>0</v>
      </c>
      <c r="AS4630" s="22" t="str">
        <f t="shared" si="1423"/>
        <v/>
      </c>
      <c r="AT4630" s="24" t="str">
        <f t="shared" si="1424"/>
        <v/>
      </c>
      <c r="AU4630" s="22" t="s">
        <v>3240</v>
      </c>
    </row>
    <row r="4631" spans="1:47">
      <c r="A4631" s="246" t="str">
        <f t="shared" si="1414"/>
        <v/>
      </c>
      <c r="B4631" s="23"/>
      <c r="C4631" s="23"/>
      <c r="D4631" s="202" t="str">
        <f t="shared" si="1415"/>
        <v/>
      </c>
      <c r="E4631" s="33" t="str">
        <f t="shared" si="1427"/>
        <v/>
      </c>
      <c r="F4631" s="23"/>
      <c r="G4631" s="23"/>
      <c r="H4631" s="29"/>
      <c r="I4631" s="204" t="str">
        <f t="shared" si="1412"/>
        <v/>
      </c>
      <c r="J4631" s="188"/>
      <c r="K4631" s="29"/>
      <c r="L4631" s="24"/>
      <c r="M4631" s="22"/>
      <c r="N4631" s="22"/>
      <c r="O4631" s="22"/>
      <c r="P4631" s="202" t="str">
        <f t="shared" si="1413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410"/>
        <v/>
      </c>
      <c r="Z4631" s="196" t="str">
        <f t="shared" si="1411"/>
        <v/>
      </c>
      <c r="AA4631" s="22"/>
      <c r="AB4631" s="197" t="str">
        <f t="shared" si="1416"/>
        <v/>
      </c>
      <c r="AC4631" s="198" t="str">
        <f t="shared" si="1417"/>
        <v/>
      </c>
      <c r="AD4631" s="162"/>
      <c r="AE4631" s="199" t="str">
        <f t="shared" si="1418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5"/>
        <v>0</v>
      </c>
      <c r="AJ4631" s="200">
        <f t="shared" si="1426"/>
        <v>0</v>
      </c>
      <c r="AK4631" s="201" t="str">
        <f t="shared" si="1419"/>
        <v/>
      </c>
      <c r="AL4631" s="24"/>
      <c r="AM4631" s="24"/>
      <c r="AN4631" s="24"/>
      <c r="AO4631" s="24"/>
      <c r="AP4631" s="165" t="str">
        <f t="shared" si="1420"/>
        <v/>
      </c>
      <c r="AQ4631" s="203" t="str">
        <f t="shared" si="1421"/>
        <v/>
      </c>
      <c r="AR4631" s="206">
        <f t="shared" si="1422"/>
        <v>0</v>
      </c>
      <c r="AS4631" s="22" t="str">
        <f t="shared" si="1423"/>
        <v/>
      </c>
      <c r="AT4631" s="24" t="str">
        <f t="shared" si="1424"/>
        <v/>
      </c>
      <c r="AU4631" s="22" t="s">
        <v>3240</v>
      </c>
    </row>
    <row r="4632" spans="1:47">
      <c r="A4632" s="246" t="str">
        <f t="shared" si="1414"/>
        <v/>
      </c>
      <c r="B4632" s="23"/>
      <c r="C4632" s="23"/>
      <c r="D4632" s="202" t="str">
        <f t="shared" si="1415"/>
        <v/>
      </c>
      <c r="E4632" s="33" t="str">
        <f t="shared" si="1427"/>
        <v/>
      </c>
      <c r="F4632" s="23"/>
      <c r="G4632" s="23"/>
      <c r="H4632" s="29"/>
      <c r="I4632" s="204" t="str">
        <f t="shared" si="1412"/>
        <v/>
      </c>
      <c r="J4632" s="188"/>
      <c r="K4632" s="29"/>
      <c r="L4632" s="24"/>
      <c r="M4632" s="22"/>
      <c r="N4632" s="22"/>
      <c r="O4632" s="22"/>
      <c r="P4632" s="202" t="str">
        <f t="shared" si="1413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410"/>
        <v/>
      </c>
      <c r="Z4632" s="196" t="str">
        <f t="shared" si="1411"/>
        <v/>
      </c>
      <c r="AA4632" s="22"/>
      <c r="AB4632" s="197" t="str">
        <f t="shared" si="1416"/>
        <v/>
      </c>
      <c r="AC4632" s="198" t="str">
        <f t="shared" si="1417"/>
        <v/>
      </c>
      <c r="AD4632" s="162"/>
      <c r="AE4632" s="199" t="str">
        <f t="shared" si="1418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5"/>
        <v>0</v>
      </c>
      <c r="AJ4632" s="200">
        <f t="shared" si="1426"/>
        <v>0</v>
      </c>
      <c r="AK4632" s="201" t="str">
        <f t="shared" si="1419"/>
        <v/>
      </c>
      <c r="AL4632" s="24"/>
      <c r="AM4632" s="24"/>
      <c r="AN4632" s="24"/>
      <c r="AO4632" s="24"/>
      <c r="AP4632" s="165" t="str">
        <f t="shared" si="1420"/>
        <v/>
      </c>
      <c r="AQ4632" s="203" t="str">
        <f t="shared" si="1421"/>
        <v/>
      </c>
      <c r="AR4632" s="206">
        <f t="shared" si="1422"/>
        <v>0</v>
      </c>
      <c r="AS4632" s="22" t="str">
        <f t="shared" si="1423"/>
        <v/>
      </c>
      <c r="AT4632" s="24" t="str">
        <f t="shared" si="1424"/>
        <v/>
      </c>
      <c r="AU4632" s="22" t="s">
        <v>3240</v>
      </c>
    </row>
    <row r="4633" spans="1:47">
      <c r="A4633" s="246" t="str">
        <f t="shared" si="1414"/>
        <v/>
      </c>
      <c r="B4633" s="23"/>
      <c r="C4633" s="23"/>
      <c r="D4633" s="202" t="str">
        <f t="shared" si="1415"/>
        <v/>
      </c>
      <c r="E4633" s="33" t="str">
        <f t="shared" si="1427"/>
        <v/>
      </c>
      <c r="F4633" s="23"/>
      <c r="G4633" s="23"/>
      <c r="H4633" s="29"/>
      <c r="I4633" s="204" t="str">
        <f t="shared" si="1412"/>
        <v/>
      </c>
      <c r="J4633" s="188"/>
      <c r="K4633" s="29"/>
      <c r="L4633" s="24"/>
      <c r="M4633" s="22"/>
      <c r="N4633" s="22"/>
      <c r="O4633" s="22"/>
      <c r="P4633" s="202" t="str">
        <f t="shared" si="1413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ref="Y4633:Y4696" si="1428">IF(W4633="","",IF(W4633="RMB","1.13", "1"))</f>
        <v/>
      </c>
      <c r="Z4633" s="196" t="str">
        <f t="shared" ref="Z4633:Z4696" si="1429">IF(X4633="","",X4633*MAX(O4633,N4633))</f>
        <v/>
      </c>
      <c r="AA4633" s="22"/>
      <c r="AB4633" s="197" t="str">
        <f t="shared" si="1416"/>
        <v/>
      </c>
      <c r="AC4633" s="198" t="str">
        <f t="shared" si="1417"/>
        <v/>
      </c>
      <c r="AD4633" s="162"/>
      <c r="AE4633" s="199" t="str">
        <f t="shared" si="1418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5"/>
        <v>0</v>
      </c>
      <c r="AJ4633" s="200">
        <f t="shared" si="1426"/>
        <v>0</v>
      </c>
      <c r="AK4633" s="201" t="str">
        <f t="shared" si="1419"/>
        <v/>
      </c>
      <c r="AL4633" s="24"/>
      <c r="AM4633" s="24"/>
      <c r="AN4633" s="24"/>
      <c r="AO4633" s="24"/>
      <c r="AP4633" s="165" t="str">
        <f t="shared" si="1420"/>
        <v/>
      </c>
      <c r="AQ4633" s="203" t="str">
        <f t="shared" si="1421"/>
        <v/>
      </c>
      <c r="AR4633" s="206">
        <f t="shared" si="1422"/>
        <v>0</v>
      </c>
      <c r="AS4633" s="22" t="str">
        <f t="shared" si="1423"/>
        <v/>
      </c>
      <c r="AT4633" s="24" t="str">
        <f t="shared" si="1424"/>
        <v/>
      </c>
      <c r="AU4633" s="22" t="s">
        <v>3240</v>
      </c>
    </row>
    <row r="4634" spans="1:47">
      <c r="A4634" s="246" t="str">
        <f t="shared" si="1414"/>
        <v/>
      </c>
      <c r="B4634" s="23"/>
      <c r="C4634" s="23"/>
      <c r="D4634" s="202" t="str">
        <f t="shared" si="1415"/>
        <v/>
      </c>
      <c r="E4634" s="33" t="str">
        <f t="shared" si="1427"/>
        <v/>
      </c>
      <c r="F4634" s="23"/>
      <c r="G4634" s="23"/>
      <c r="H4634" s="29"/>
      <c r="I4634" s="204" t="str">
        <f t="shared" si="1412"/>
        <v/>
      </c>
      <c r="J4634" s="188"/>
      <c r="K4634" s="29"/>
      <c r="L4634" s="24"/>
      <c r="M4634" s="22"/>
      <c r="N4634" s="22"/>
      <c r="O4634" s="22"/>
      <c r="P4634" s="202" t="str">
        <f t="shared" si="1413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428"/>
        <v/>
      </c>
      <c r="Z4634" s="196" t="str">
        <f t="shared" si="1429"/>
        <v/>
      </c>
      <c r="AA4634" s="22"/>
      <c r="AB4634" s="197" t="str">
        <f t="shared" si="1416"/>
        <v/>
      </c>
      <c r="AC4634" s="198" t="str">
        <f t="shared" si="1417"/>
        <v/>
      </c>
      <c r="AD4634" s="162"/>
      <c r="AE4634" s="199" t="str">
        <f t="shared" si="1418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5"/>
        <v>0</v>
      </c>
      <c r="AJ4634" s="200">
        <f t="shared" si="1426"/>
        <v>0</v>
      </c>
      <c r="AK4634" s="201" t="str">
        <f t="shared" si="1419"/>
        <v/>
      </c>
      <c r="AL4634" s="24"/>
      <c r="AM4634" s="24"/>
      <c r="AN4634" s="24"/>
      <c r="AO4634" s="24"/>
      <c r="AP4634" s="165" t="str">
        <f t="shared" si="1420"/>
        <v/>
      </c>
      <c r="AQ4634" s="203" t="str">
        <f t="shared" si="1421"/>
        <v/>
      </c>
      <c r="AR4634" s="206">
        <f t="shared" si="1422"/>
        <v>0</v>
      </c>
      <c r="AS4634" s="22" t="str">
        <f t="shared" si="1423"/>
        <v/>
      </c>
      <c r="AT4634" s="24" t="str">
        <f t="shared" si="1424"/>
        <v/>
      </c>
      <c r="AU4634" s="22" t="s">
        <v>3240</v>
      </c>
    </row>
    <row r="4635" spans="1:47">
      <c r="A4635" s="246" t="str">
        <f t="shared" si="1414"/>
        <v/>
      </c>
      <c r="B4635" s="23"/>
      <c r="C4635" s="23"/>
      <c r="D4635" s="202" t="str">
        <f t="shared" si="1415"/>
        <v/>
      </c>
      <c r="E4635" s="33" t="str">
        <f t="shared" si="1427"/>
        <v/>
      </c>
      <c r="F4635" s="23"/>
      <c r="G4635" s="23"/>
      <c r="H4635" s="29"/>
      <c r="I4635" s="204" t="str">
        <f t="shared" si="1412"/>
        <v/>
      </c>
      <c r="J4635" s="188"/>
      <c r="K4635" s="29"/>
      <c r="L4635" s="24"/>
      <c r="M4635" s="22"/>
      <c r="N4635" s="22"/>
      <c r="O4635" s="22"/>
      <c r="P4635" s="202" t="str">
        <f t="shared" si="1413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si="1428"/>
        <v/>
      </c>
      <c r="Z4635" s="196" t="str">
        <f t="shared" si="1429"/>
        <v/>
      </c>
      <c r="AA4635" s="22"/>
      <c r="AB4635" s="197" t="str">
        <f t="shared" si="1416"/>
        <v/>
      </c>
      <c r="AC4635" s="198" t="str">
        <f t="shared" si="1417"/>
        <v/>
      </c>
      <c r="AD4635" s="162"/>
      <c r="AE4635" s="199" t="str">
        <f t="shared" si="1418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5"/>
        <v>0</v>
      </c>
      <c r="AJ4635" s="200">
        <f t="shared" si="1426"/>
        <v>0</v>
      </c>
      <c r="AK4635" s="201" t="str">
        <f t="shared" si="1419"/>
        <v/>
      </c>
      <c r="AL4635" s="24"/>
      <c r="AM4635" s="24"/>
      <c r="AN4635" s="24"/>
      <c r="AO4635" s="24"/>
      <c r="AP4635" s="165" t="str">
        <f t="shared" si="1420"/>
        <v/>
      </c>
      <c r="AQ4635" s="203" t="str">
        <f t="shared" si="1421"/>
        <v/>
      </c>
      <c r="AR4635" s="206">
        <f t="shared" si="1422"/>
        <v>0</v>
      </c>
      <c r="AS4635" s="22" t="str">
        <f t="shared" si="1423"/>
        <v/>
      </c>
      <c r="AT4635" s="24" t="str">
        <f t="shared" si="1424"/>
        <v/>
      </c>
      <c r="AU4635" s="22" t="s">
        <v>3240</v>
      </c>
    </row>
    <row r="4636" spans="1:47">
      <c r="A4636" s="246" t="str">
        <f t="shared" si="1414"/>
        <v/>
      </c>
      <c r="B4636" s="23"/>
      <c r="C4636" s="23"/>
      <c r="D4636" s="202" t="str">
        <f t="shared" si="1415"/>
        <v/>
      </c>
      <c r="E4636" s="33" t="str">
        <f t="shared" si="1427"/>
        <v/>
      </c>
      <c r="F4636" s="23"/>
      <c r="G4636" s="23"/>
      <c r="H4636" s="29"/>
      <c r="I4636" s="204" t="str">
        <f t="shared" si="1412"/>
        <v/>
      </c>
      <c r="J4636" s="188"/>
      <c r="K4636" s="29"/>
      <c r="L4636" s="24"/>
      <c r="M4636" s="22"/>
      <c r="N4636" s="22"/>
      <c r="O4636" s="22"/>
      <c r="P4636" s="202" t="str">
        <f t="shared" si="1413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428"/>
        <v/>
      </c>
      <c r="Z4636" s="196" t="str">
        <f t="shared" si="1429"/>
        <v/>
      </c>
      <c r="AA4636" s="22"/>
      <c r="AB4636" s="197" t="str">
        <f t="shared" si="1416"/>
        <v/>
      </c>
      <c r="AC4636" s="198" t="str">
        <f t="shared" si="1417"/>
        <v/>
      </c>
      <c r="AD4636" s="162"/>
      <c r="AE4636" s="199" t="str">
        <f t="shared" si="1418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5"/>
        <v>0</v>
      </c>
      <c r="AJ4636" s="200">
        <f t="shared" si="1426"/>
        <v>0</v>
      </c>
      <c r="AK4636" s="201" t="str">
        <f t="shared" si="1419"/>
        <v/>
      </c>
      <c r="AL4636" s="24"/>
      <c r="AM4636" s="24"/>
      <c r="AN4636" s="24"/>
      <c r="AO4636" s="24"/>
      <c r="AP4636" s="165" t="str">
        <f t="shared" si="1420"/>
        <v/>
      </c>
      <c r="AQ4636" s="203" t="str">
        <f t="shared" si="1421"/>
        <v/>
      </c>
      <c r="AR4636" s="206">
        <f t="shared" si="1422"/>
        <v>0</v>
      </c>
      <c r="AS4636" s="22" t="str">
        <f t="shared" si="1423"/>
        <v/>
      </c>
      <c r="AT4636" s="24" t="str">
        <f t="shared" si="1424"/>
        <v/>
      </c>
      <c r="AU4636" s="22" t="s">
        <v>3240</v>
      </c>
    </row>
    <row r="4637" spans="1:47">
      <c r="A4637" s="246" t="str">
        <f t="shared" si="1414"/>
        <v/>
      </c>
      <c r="B4637" s="23"/>
      <c r="C4637" s="23"/>
      <c r="D4637" s="202" t="str">
        <f t="shared" si="1415"/>
        <v/>
      </c>
      <c r="E4637" s="33" t="str">
        <f t="shared" si="1427"/>
        <v/>
      </c>
      <c r="F4637" s="23"/>
      <c r="G4637" s="23"/>
      <c r="H4637" s="29"/>
      <c r="I4637" s="204" t="str">
        <f t="shared" si="1412"/>
        <v/>
      </c>
      <c r="J4637" s="188"/>
      <c r="K4637" s="29"/>
      <c r="L4637" s="24"/>
      <c r="M4637" s="22"/>
      <c r="N4637" s="22"/>
      <c r="O4637" s="22"/>
      <c r="P4637" s="202" t="str">
        <f t="shared" si="1413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428"/>
        <v/>
      </c>
      <c r="Z4637" s="196" t="str">
        <f t="shared" si="1429"/>
        <v/>
      </c>
      <c r="AA4637" s="22"/>
      <c r="AB4637" s="197" t="str">
        <f t="shared" si="1416"/>
        <v/>
      </c>
      <c r="AC4637" s="198" t="str">
        <f t="shared" si="1417"/>
        <v/>
      </c>
      <c r="AD4637" s="162"/>
      <c r="AE4637" s="199" t="str">
        <f t="shared" si="1418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5"/>
        <v>0</v>
      </c>
      <c r="AJ4637" s="200">
        <f t="shared" si="1426"/>
        <v>0</v>
      </c>
      <c r="AK4637" s="201" t="str">
        <f t="shared" si="1419"/>
        <v/>
      </c>
      <c r="AL4637" s="24"/>
      <c r="AM4637" s="24"/>
      <c r="AN4637" s="24"/>
      <c r="AO4637" s="24"/>
      <c r="AP4637" s="165" t="str">
        <f t="shared" si="1420"/>
        <v/>
      </c>
      <c r="AQ4637" s="203" t="str">
        <f t="shared" si="1421"/>
        <v/>
      </c>
      <c r="AR4637" s="206">
        <f t="shared" si="1422"/>
        <v>0</v>
      </c>
      <c r="AS4637" s="22" t="str">
        <f t="shared" si="1423"/>
        <v/>
      </c>
      <c r="AT4637" s="24" t="str">
        <f t="shared" si="1424"/>
        <v/>
      </c>
      <c r="AU4637" s="22" t="s">
        <v>3240</v>
      </c>
    </row>
    <row r="4638" spans="1:47">
      <c r="A4638" s="246" t="str">
        <f t="shared" si="1414"/>
        <v/>
      </c>
      <c r="B4638" s="23"/>
      <c r="C4638" s="23"/>
      <c r="D4638" s="202" t="str">
        <f t="shared" si="1415"/>
        <v/>
      </c>
      <c r="E4638" s="33" t="str">
        <f t="shared" si="1427"/>
        <v/>
      </c>
      <c r="F4638" s="23"/>
      <c r="G4638" s="23"/>
      <c r="H4638" s="29"/>
      <c r="I4638" s="204" t="str">
        <f t="shared" ref="I4638:I4701" si="1430">IFERROR(IF(F4638="","",IF(F4638="TBA","TBA",IF(F4638="Cancel","Cancel",IF(AND(G4638&gt;=10,G4638&lt;=12),"Q3",IF(AND(G4638&gt;=1,G4638&lt;=3),"Q4",IF(AND(G4638&gt;=7,G4638&lt;=9),"Q2",IF(AND(G4638&gt;=4,G4638&lt;=6),"Q1"))))))),"")</f>
        <v/>
      </c>
      <c r="J4638" s="188"/>
      <c r="K4638" s="29"/>
      <c r="L4638" s="24"/>
      <c r="M4638" s="22"/>
      <c r="N4638" s="22"/>
      <c r="O4638" s="22"/>
      <c r="P4638" s="202" t="str">
        <f t="shared" si="1413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428"/>
        <v/>
      </c>
      <c r="Z4638" s="196" t="str">
        <f t="shared" si="1429"/>
        <v/>
      </c>
      <c r="AA4638" s="22"/>
      <c r="AB4638" s="197" t="str">
        <f t="shared" si="1416"/>
        <v/>
      </c>
      <c r="AC4638" s="198" t="str">
        <f t="shared" si="1417"/>
        <v/>
      </c>
      <c r="AD4638" s="162"/>
      <c r="AE4638" s="199" t="str">
        <f t="shared" si="1418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5"/>
        <v>0</v>
      </c>
      <c r="AJ4638" s="200">
        <f t="shared" si="1426"/>
        <v>0</v>
      </c>
      <c r="AK4638" s="201" t="str">
        <f t="shared" si="1419"/>
        <v/>
      </c>
      <c r="AL4638" s="24"/>
      <c r="AM4638" s="24"/>
      <c r="AN4638" s="24"/>
      <c r="AO4638" s="24"/>
      <c r="AP4638" s="165" t="str">
        <f t="shared" si="1420"/>
        <v/>
      </c>
      <c r="AQ4638" s="203" t="str">
        <f t="shared" si="1421"/>
        <v/>
      </c>
      <c r="AR4638" s="206">
        <f t="shared" si="1422"/>
        <v>0</v>
      </c>
      <c r="AS4638" s="22" t="str">
        <f t="shared" si="1423"/>
        <v/>
      </c>
      <c r="AT4638" s="24" t="str">
        <f t="shared" si="1424"/>
        <v/>
      </c>
      <c r="AU4638" s="22" t="s">
        <v>3240</v>
      </c>
    </row>
    <row r="4639" spans="1:47">
      <c r="A4639" s="246" t="str">
        <f t="shared" si="1414"/>
        <v/>
      </c>
      <c r="B4639" s="23"/>
      <c r="C4639" s="23"/>
      <c r="D4639" s="202" t="str">
        <f t="shared" si="1415"/>
        <v/>
      </c>
      <c r="E4639" s="33" t="str">
        <f t="shared" si="1427"/>
        <v/>
      </c>
      <c r="F4639" s="23"/>
      <c r="G4639" s="23"/>
      <c r="H4639" s="29"/>
      <c r="I4639" s="204" t="str">
        <f t="shared" si="1430"/>
        <v/>
      </c>
      <c r="J4639" s="188"/>
      <c r="K4639" s="29"/>
      <c r="L4639" s="24"/>
      <c r="M4639" s="22"/>
      <c r="N4639" s="22"/>
      <c r="O4639" s="22"/>
      <c r="P4639" s="202" t="str">
        <f t="shared" ref="P4639:P4702" si="1431">IF(M4639="","",IF(AND(N4639&gt;0,L4639&lt;&gt;""),"MAIN UNIT",IF(AND(O4639&gt;0,L4639&lt;&gt;""),"SERVICE/ PARTS","C66 SERVICE/OTHERS")))</f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428"/>
        <v/>
      </c>
      <c r="Z4639" s="196" t="str">
        <f t="shared" si="1429"/>
        <v/>
      </c>
      <c r="AA4639" s="22"/>
      <c r="AB4639" s="197" t="str">
        <f t="shared" si="1416"/>
        <v/>
      </c>
      <c r="AC4639" s="198" t="str">
        <f t="shared" si="1417"/>
        <v/>
      </c>
      <c r="AD4639" s="162"/>
      <c r="AE4639" s="199" t="str">
        <f t="shared" si="1418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5"/>
        <v>0</v>
      </c>
      <c r="AJ4639" s="200">
        <f t="shared" si="1426"/>
        <v>0</v>
      </c>
      <c r="AK4639" s="201" t="str">
        <f t="shared" si="1419"/>
        <v/>
      </c>
      <c r="AL4639" s="24"/>
      <c r="AM4639" s="24"/>
      <c r="AN4639" s="24"/>
      <c r="AO4639" s="24"/>
      <c r="AP4639" s="165" t="str">
        <f t="shared" si="1420"/>
        <v/>
      </c>
      <c r="AQ4639" s="203" t="str">
        <f t="shared" si="1421"/>
        <v/>
      </c>
      <c r="AR4639" s="206">
        <f t="shared" si="1422"/>
        <v>0</v>
      </c>
      <c r="AS4639" s="22" t="str">
        <f t="shared" si="1423"/>
        <v/>
      </c>
      <c r="AT4639" s="24" t="str">
        <f t="shared" si="1424"/>
        <v/>
      </c>
      <c r="AU4639" s="22" t="s">
        <v>3240</v>
      </c>
    </row>
    <row r="4640" spans="1:47">
      <c r="A4640" s="246" t="str">
        <f t="shared" ref="A4640:A4703" si="1432">IF(C4640="cancel","cancel",IFERROR(IF(D4640="Q4","FY "&amp;RIGHT(B4640,2)-1&amp;"/"&amp;RIGHT(B4640,2),"FY "&amp;RIGHT(B4640,2)&amp;"/"&amp;RIGHT(B4640,2)+1),""))</f>
        <v/>
      </c>
      <c r="B4640" s="23"/>
      <c r="C4640" s="23"/>
      <c r="D4640" s="202" t="str">
        <f t="shared" ref="D4640:D4703" si="1433">IF(B4640="","",IF(AND(C4640&gt;=10,C4640&lt;=12),"Q3",IF(AND(C4640&gt;=1,C4640&lt;=3),"Q4",IF(AND(C4640&gt;=7,C4640&lt;=9),"Q2",IF(AND(C4640&gt;=4,C4640&lt;=6),"Q1")))))</f>
        <v/>
      </c>
      <c r="E4640" s="33" t="str">
        <f t="shared" si="1427"/>
        <v/>
      </c>
      <c r="F4640" s="23"/>
      <c r="G4640" s="23"/>
      <c r="H4640" s="29"/>
      <c r="I4640" s="204" t="str">
        <f t="shared" si="1430"/>
        <v/>
      </c>
      <c r="J4640" s="188"/>
      <c r="K4640" s="29"/>
      <c r="L4640" s="24"/>
      <c r="M4640" s="22"/>
      <c r="N4640" s="22"/>
      <c r="O4640" s="22"/>
      <c r="P4640" s="202" t="str">
        <f t="shared" si="1431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428"/>
        <v/>
      </c>
      <c r="Z4640" s="196" t="str">
        <f t="shared" si="1429"/>
        <v/>
      </c>
      <c r="AA4640" s="22"/>
      <c r="AB4640" s="197" t="str">
        <f t="shared" ref="AB4640:AB4703" si="1434">IF(AND(R4640&lt;&gt;"C66",R4640&lt;&gt;""),Z4640/Y4640*AA4640,"")</f>
        <v/>
      </c>
      <c r="AC4640" s="198" t="str">
        <f t="shared" ref="AC4640:AC4703" si="1435">IF(R4640&lt;&gt;"",AB4640*AD4640,"")</f>
        <v/>
      </c>
      <c r="AD4640" s="162"/>
      <c r="AE4640" s="199" t="str">
        <f t="shared" ref="AE4640:AE4703" si="1436">IF(Q4640="","",IF(Q4640="Yes",1,0))</f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5"/>
        <v>0</v>
      </c>
      <c r="AJ4640" s="200">
        <f t="shared" si="1426"/>
        <v>0</v>
      </c>
      <c r="AK4640" s="201" t="str">
        <f t="shared" ref="AK4640:AK4703" si="1437">IF(AJ4640&gt;0,AJ4640/AI4640,"")</f>
        <v/>
      </c>
      <c r="AL4640" s="24"/>
      <c r="AM4640" s="24"/>
      <c r="AN4640" s="24"/>
      <c r="AO4640" s="24"/>
      <c r="AP4640" s="165" t="str">
        <f t="shared" ref="AP4640:AP4703" si="1438">IF(F4640="","",F4640&amp;G4640)</f>
        <v/>
      </c>
      <c r="AQ4640" s="203" t="str">
        <f t="shared" ref="AQ4640:AQ4703" si="1439">IF(W4640="","",F4640&amp;G4640&amp;W4640)</f>
        <v/>
      </c>
      <c r="AR4640" s="206">
        <f t="shared" ref="AR4640:AR4703" si="1440">IFERROR(IF(AND(M4640="YAMAHA", R4640="C28"), "YAMAHA_Non_Mounter", IF(AND(M4640="YAMAHA", R4640="C49"), "YAMAHA_Mounter", M4640)),"")</f>
        <v>0</v>
      </c>
      <c r="AS4640" s="22" t="str">
        <f t="shared" ref="AS4640:AS4703" si="1441">IFERROR(IF(OR(G4640="TBA", G4640=""), "", DATEDIF(DATE(B4640, C4640, 1), DATE(F4640, G4640, 1), "M")),"")</f>
        <v/>
      </c>
      <c r="AT4640" s="24" t="str">
        <f t="shared" ref="AT4640:AT4703" si="1442">IF(ISNUMBER(AS4640), IF(AS4640&gt;=0, IF(AS4640&lt;=3, "0-3 months", IF(AS4640&lt;=6, "4-6 months", "&gt; 6 months"))), "")</f>
        <v/>
      </c>
      <c r="AU4640" s="22" t="s">
        <v>3240</v>
      </c>
    </row>
    <row r="4641" spans="1:47">
      <c r="A4641" s="246" t="str">
        <f t="shared" si="1432"/>
        <v/>
      </c>
      <c r="B4641" s="23"/>
      <c r="C4641" s="23"/>
      <c r="D4641" s="202" t="str">
        <f t="shared" si="1433"/>
        <v/>
      </c>
      <c r="E4641" s="33" t="str">
        <f t="shared" si="1427"/>
        <v/>
      </c>
      <c r="F4641" s="23"/>
      <c r="G4641" s="23"/>
      <c r="H4641" s="29"/>
      <c r="I4641" s="204" t="str">
        <f t="shared" si="1430"/>
        <v/>
      </c>
      <c r="J4641" s="188"/>
      <c r="K4641" s="29"/>
      <c r="L4641" s="24"/>
      <c r="M4641" s="22"/>
      <c r="N4641" s="22"/>
      <c r="O4641" s="22"/>
      <c r="P4641" s="202" t="str">
        <f t="shared" si="1431"/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428"/>
        <v/>
      </c>
      <c r="Z4641" s="196" t="str">
        <f t="shared" si="1429"/>
        <v/>
      </c>
      <c r="AA4641" s="22"/>
      <c r="AB4641" s="197" t="str">
        <f t="shared" si="1434"/>
        <v/>
      </c>
      <c r="AC4641" s="198" t="str">
        <f t="shared" si="1435"/>
        <v/>
      </c>
      <c r="AD4641" s="162"/>
      <c r="AE4641" s="199" t="str">
        <f t="shared" si="1436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5"/>
        <v>0</v>
      </c>
      <c r="AJ4641" s="200">
        <f t="shared" si="1426"/>
        <v>0</v>
      </c>
      <c r="AK4641" s="201" t="str">
        <f t="shared" si="1437"/>
        <v/>
      </c>
      <c r="AL4641" s="24"/>
      <c r="AM4641" s="24"/>
      <c r="AN4641" s="24"/>
      <c r="AO4641" s="24"/>
      <c r="AP4641" s="165" t="str">
        <f t="shared" si="1438"/>
        <v/>
      </c>
      <c r="AQ4641" s="203" t="str">
        <f t="shared" si="1439"/>
        <v/>
      </c>
      <c r="AR4641" s="206">
        <f t="shared" si="1440"/>
        <v>0</v>
      </c>
      <c r="AS4641" s="22" t="str">
        <f t="shared" si="1441"/>
        <v/>
      </c>
      <c r="AT4641" s="24" t="str">
        <f t="shared" si="1442"/>
        <v/>
      </c>
      <c r="AU4641" s="22" t="s">
        <v>3240</v>
      </c>
    </row>
    <row r="4642" spans="1:47">
      <c r="A4642" s="246" t="str">
        <f t="shared" si="1432"/>
        <v/>
      </c>
      <c r="B4642" s="23"/>
      <c r="C4642" s="23"/>
      <c r="D4642" s="202" t="str">
        <f t="shared" si="1433"/>
        <v/>
      </c>
      <c r="E4642" s="33" t="str">
        <f t="shared" si="1427"/>
        <v/>
      </c>
      <c r="F4642" s="23"/>
      <c r="G4642" s="23"/>
      <c r="H4642" s="29"/>
      <c r="I4642" s="204" t="str">
        <f t="shared" si="1430"/>
        <v/>
      </c>
      <c r="J4642" s="188"/>
      <c r="K4642" s="29"/>
      <c r="L4642" s="24"/>
      <c r="M4642" s="22"/>
      <c r="N4642" s="22"/>
      <c r="O4642" s="22"/>
      <c r="P4642" s="202" t="str">
        <f t="shared" si="1431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428"/>
        <v/>
      </c>
      <c r="Z4642" s="196" t="str">
        <f t="shared" si="1429"/>
        <v/>
      </c>
      <c r="AA4642" s="22"/>
      <c r="AB4642" s="197" t="str">
        <f t="shared" si="1434"/>
        <v/>
      </c>
      <c r="AC4642" s="198" t="str">
        <f t="shared" si="1435"/>
        <v/>
      </c>
      <c r="AD4642" s="162"/>
      <c r="AE4642" s="199" t="str">
        <f t="shared" si="1436"/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si="1425"/>
        <v>0</v>
      </c>
      <c r="AJ4642" s="200">
        <f t="shared" si="1426"/>
        <v>0</v>
      </c>
      <c r="AK4642" s="201" t="str">
        <f t="shared" si="1437"/>
        <v/>
      </c>
      <c r="AL4642" s="24"/>
      <c r="AM4642" s="24"/>
      <c r="AN4642" s="24"/>
      <c r="AO4642" s="24"/>
      <c r="AP4642" s="165" t="str">
        <f t="shared" si="1438"/>
        <v/>
      </c>
      <c r="AQ4642" s="203" t="str">
        <f t="shared" si="1439"/>
        <v/>
      </c>
      <c r="AR4642" s="206">
        <f t="shared" si="1440"/>
        <v>0</v>
      </c>
      <c r="AS4642" s="22" t="str">
        <f t="shared" si="1441"/>
        <v/>
      </c>
      <c r="AT4642" s="24" t="str">
        <f t="shared" si="1442"/>
        <v/>
      </c>
      <c r="AU4642" s="22" t="s">
        <v>3240</v>
      </c>
    </row>
    <row r="4643" spans="1:47">
      <c r="A4643" s="246" t="str">
        <f t="shared" si="1432"/>
        <v/>
      </c>
      <c r="B4643" s="23"/>
      <c r="C4643" s="23"/>
      <c r="D4643" s="202" t="str">
        <f t="shared" si="1433"/>
        <v/>
      </c>
      <c r="E4643" s="33" t="str">
        <f t="shared" si="1427"/>
        <v/>
      </c>
      <c r="F4643" s="23"/>
      <c r="G4643" s="23"/>
      <c r="H4643" s="29"/>
      <c r="I4643" s="204" t="str">
        <f t="shared" si="1430"/>
        <v/>
      </c>
      <c r="J4643" s="188"/>
      <c r="K4643" s="29"/>
      <c r="L4643" s="24"/>
      <c r="M4643" s="22"/>
      <c r="N4643" s="22"/>
      <c r="O4643" s="22"/>
      <c r="P4643" s="202" t="str">
        <f t="shared" si="1431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428"/>
        <v/>
      </c>
      <c r="Z4643" s="196" t="str">
        <f t="shared" si="1429"/>
        <v/>
      </c>
      <c r="AA4643" s="22"/>
      <c r="AB4643" s="197" t="str">
        <f t="shared" si="1434"/>
        <v/>
      </c>
      <c r="AC4643" s="198" t="str">
        <f t="shared" si="1435"/>
        <v/>
      </c>
      <c r="AD4643" s="162"/>
      <c r="AE4643" s="199" t="str">
        <f t="shared" si="1436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25"/>
        <v>0</v>
      </c>
      <c r="AJ4643" s="200">
        <f t="shared" si="1426"/>
        <v>0</v>
      </c>
      <c r="AK4643" s="201" t="str">
        <f t="shared" si="1437"/>
        <v/>
      </c>
      <c r="AL4643" s="24"/>
      <c r="AM4643" s="24"/>
      <c r="AN4643" s="24"/>
      <c r="AO4643" s="24"/>
      <c r="AP4643" s="165" t="str">
        <f t="shared" si="1438"/>
        <v/>
      </c>
      <c r="AQ4643" s="203" t="str">
        <f t="shared" si="1439"/>
        <v/>
      </c>
      <c r="AR4643" s="206">
        <f t="shared" si="1440"/>
        <v>0</v>
      </c>
      <c r="AS4643" s="22" t="str">
        <f t="shared" si="1441"/>
        <v/>
      </c>
      <c r="AT4643" s="24" t="str">
        <f t="shared" si="1442"/>
        <v/>
      </c>
      <c r="AU4643" s="22" t="s">
        <v>3240</v>
      </c>
    </row>
    <row r="4644" spans="1:47">
      <c r="A4644" s="246" t="str">
        <f t="shared" si="1432"/>
        <v/>
      </c>
      <c r="B4644" s="23"/>
      <c r="C4644" s="23"/>
      <c r="D4644" s="202" t="str">
        <f t="shared" si="1433"/>
        <v/>
      </c>
      <c r="E4644" s="33" t="str">
        <f t="shared" si="1427"/>
        <v/>
      </c>
      <c r="F4644" s="23"/>
      <c r="G4644" s="23"/>
      <c r="H4644" s="29"/>
      <c r="I4644" s="204" t="str">
        <f t="shared" si="1430"/>
        <v/>
      </c>
      <c r="J4644" s="188"/>
      <c r="K4644" s="29"/>
      <c r="L4644" s="24"/>
      <c r="M4644" s="22"/>
      <c r="N4644" s="22"/>
      <c r="O4644" s="22"/>
      <c r="P4644" s="202" t="str">
        <f t="shared" si="1431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428"/>
        <v/>
      </c>
      <c r="Z4644" s="196" t="str">
        <f t="shared" si="1429"/>
        <v/>
      </c>
      <c r="AA4644" s="22"/>
      <c r="AB4644" s="197" t="str">
        <f t="shared" si="1434"/>
        <v/>
      </c>
      <c r="AC4644" s="198" t="str">
        <f t="shared" si="1435"/>
        <v/>
      </c>
      <c r="AD4644" s="162"/>
      <c r="AE4644" s="199" t="str">
        <f t="shared" si="1436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25"/>
        <v>0</v>
      </c>
      <c r="AJ4644" s="200">
        <f t="shared" si="1426"/>
        <v>0</v>
      </c>
      <c r="AK4644" s="201" t="str">
        <f t="shared" si="1437"/>
        <v/>
      </c>
      <c r="AL4644" s="24"/>
      <c r="AM4644" s="24"/>
      <c r="AN4644" s="24"/>
      <c r="AO4644" s="24"/>
      <c r="AP4644" s="165" t="str">
        <f t="shared" si="1438"/>
        <v/>
      </c>
      <c r="AQ4644" s="203" t="str">
        <f t="shared" si="1439"/>
        <v/>
      </c>
      <c r="AR4644" s="206">
        <f t="shared" si="1440"/>
        <v>0</v>
      </c>
      <c r="AS4644" s="22" t="str">
        <f t="shared" si="1441"/>
        <v/>
      </c>
      <c r="AT4644" s="24" t="str">
        <f t="shared" si="1442"/>
        <v/>
      </c>
      <c r="AU4644" s="22" t="s">
        <v>3240</v>
      </c>
    </row>
    <row r="4645" spans="1:47">
      <c r="A4645" s="246" t="str">
        <f t="shared" si="1432"/>
        <v/>
      </c>
      <c r="B4645" s="23"/>
      <c r="C4645" s="23"/>
      <c r="D4645" s="202" t="str">
        <f t="shared" si="1433"/>
        <v/>
      </c>
      <c r="E4645" s="33" t="str">
        <f t="shared" si="1427"/>
        <v/>
      </c>
      <c r="F4645" s="23"/>
      <c r="G4645" s="23"/>
      <c r="H4645" s="29"/>
      <c r="I4645" s="204" t="str">
        <f t="shared" si="1430"/>
        <v/>
      </c>
      <c r="J4645" s="188"/>
      <c r="K4645" s="29"/>
      <c r="L4645" s="24"/>
      <c r="M4645" s="22"/>
      <c r="N4645" s="22"/>
      <c r="O4645" s="22"/>
      <c r="P4645" s="202" t="str">
        <f t="shared" si="1431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428"/>
        <v/>
      </c>
      <c r="Z4645" s="196" t="str">
        <f t="shared" si="1429"/>
        <v/>
      </c>
      <c r="AA4645" s="22"/>
      <c r="AB4645" s="197" t="str">
        <f t="shared" si="1434"/>
        <v/>
      </c>
      <c r="AC4645" s="198" t="str">
        <f t="shared" si="1435"/>
        <v/>
      </c>
      <c r="AD4645" s="162"/>
      <c r="AE4645" s="199" t="str">
        <f t="shared" si="1436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25"/>
        <v>0</v>
      </c>
      <c r="AJ4645" s="200">
        <f t="shared" si="1426"/>
        <v>0</v>
      </c>
      <c r="AK4645" s="201" t="str">
        <f t="shared" si="1437"/>
        <v/>
      </c>
      <c r="AL4645" s="24"/>
      <c r="AM4645" s="24"/>
      <c r="AN4645" s="24"/>
      <c r="AO4645" s="24"/>
      <c r="AP4645" s="165" t="str">
        <f t="shared" si="1438"/>
        <v/>
      </c>
      <c r="AQ4645" s="203" t="str">
        <f t="shared" si="1439"/>
        <v/>
      </c>
      <c r="AR4645" s="206">
        <f t="shared" si="1440"/>
        <v>0</v>
      </c>
      <c r="AS4645" s="22" t="str">
        <f t="shared" si="1441"/>
        <v/>
      </c>
      <c r="AT4645" s="24" t="str">
        <f t="shared" si="1442"/>
        <v/>
      </c>
      <c r="AU4645" s="22" t="s">
        <v>3240</v>
      </c>
    </row>
    <row r="4646" spans="1:47">
      <c r="A4646" s="246" t="str">
        <f t="shared" si="1432"/>
        <v/>
      </c>
      <c r="B4646" s="23"/>
      <c r="C4646" s="23"/>
      <c r="D4646" s="202" t="str">
        <f t="shared" si="1433"/>
        <v/>
      </c>
      <c r="E4646" s="33" t="str">
        <f t="shared" si="1427"/>
        <v/>
      </c>
      <c r="F4646" s="23"/>
      <c r="G4646" s="23"/>
      <c r="H4646" s="29"/>
      <c r="I4646" s="204" t="str">
        <f t="shared" si="1430"/>
        <v/>
      </c>
      <c r="J4646" s="188"/>
      <c r="K4646" s="29"/>
      <c r="L4646" s="24"/>
      <c r="M4646" s="22"/>
      <c r="N4646" s="22"/>
      <c r="O4646" s="22"/>
      <c r="P4646" s="202" t="str">
        <f t="shared" si="1431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428"/>
        <v/>
      </c>
      <c r="Z4646" s="196" t="str">
        <f t="shared" si="1429"/>
        <v/>
      </c>
      <c r="AA4646" s="22"/>
      <c r="AB4646" s="197" t="str">
        <f t="shared" si="1434"/>
        <v/>
      </c>
      <c r="AC4646" s="198" t="str">
        <f t="shared" si="1435"/>
        <v/>
      </c>
      <c r="AD4646" s="162"/>
      <c r="AE4646" s="199" t="str">
        <f t="shared" si="1436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25"/>
        <v>0</v>
      </c>
      <c r="AJ4646" s="200">
        <f t="shared" si="1426"/>
        <v>0</v>
      </c>
      <c r="AK4646" s="201" t="str">
        <f t="shared" si="1437"/>
        <v/>
      </c>
      <c r="AL4646" s="24"/>
      <c r="AM4646" s="24"/>
      <c r="AN4646" s="24"/>
      <c r="AO4646" s="24"/>
      <c r="AP4646" s="165" t="str">
        <f t="shared" si="1438"/>
        <v/>
      </c>
      <c r="AQ4646" s="203" t="str">
        <f t="shared" si="1439"/>
        <v/>
      </c>
      <c r="AR4646" s="206">
        <f t="shared" si="1440"/>
        <v>0</v>
      </c>
      <c r="AS4646" s="22" t="str">
        <f t="shared" si="1441"/>
        <v/>
      </c>
      <c r="AT4646" s="24" t="str">
        <f t="shared" si="1442"/>
        <v/>
      </c>
      <c r="AU4646" s="22" t="s">
        <v>3240</v>
      </c>
    </row>
    <row r="4647" spans="1:47">
      <c r="A4647" s="246" t="str">
        <f t="shared" si="1432"/>
        <v/>
      </c>
      <c r="B4647" s="23"/>
      <c r="C4647" s="23"/>
      <c r="D4647" s="202" t="str">
        <f t="shared" si="1433"/>
        <v/>
      </c>
      <c r="E4647" s="33" t="str">
        <f t="shared" si="1427"/>
        <v/>
      </c>
      <c r="F4647" s="23"/>
      <c r="G4647" s="23"/>
      <c r="H4647" s="29"/>
      <c r="I4647" s="204" t="str">
        <f t="shared" si="1430"/>
        <v/>
      </c>
      <c r="J4647" s="188"/>
      <c r="K4647" s="29"/>
      <c r="L4647" s="24"/>
      <c r="M4647" s="22"/>
      <c r="N4647" s="22"/>
      <c r="O4647" s="22"/>
      <c r="P4647" s="202" t="str">
        <f t="shared" si="1431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428"/>
        <v/>
      </c>
      <c r="Z4647" s="196" t="str">
        <f t="shared" si="1429"/>
        <v/>
      </c>
      <c r="AA4647" s="22"/>
      <c r="AB4647" s="197" t="str">
        <f t="shared" si="1434"/>
        <v/>
      </c>
      <c r="AC4647" s="198" t="str">
        <f t="shared" si="1435"/>
        <v/>
      </c>
      <c r="AD4647" s="162"/>
      <c r="AE4647" s="199" t="str">
        <f t="shared" si="1436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25"/>
        <v>0</v>
      </c>
      <c r="AJ4647" s="200">
        <f t="shared" si="1426"/>
        <v>0</v>
      </c>
      <c r="AK4647" s="201" t="str">
        <f t="shared" si="1437"/>
        <v/>
      </c>
      <c r="AL4647" s="24"/>
      <c r="AM4647" s="24"/>
      <c r="AN4647" s="24"/>
      <c r="AO4647" s="24"/>
      <c r="AP4647" s="165" t="str">
        <f t="shared" si="1438"/>
        <v/>
      </c>
      <c r="AQ4647" s="203" t="str">
        <f t="shared" si="1439"/>
        <v/>
      </c>
      <c r="AR4647" s="206">
        <f t="shared" si="1440"/>
        <v>0</v>
      </c>
      <c r="AS4647" s="22" t="str">
        <f t="shared" si="1441"/>
        <v/>
      </c>
      <c r="AT4647" s="24" t="str">
        <f t="shared" si="1442"/>
        <v/>
      </c>
      <c r="AU4647" s="22" t="s">
        <v>3240</v>
      </c>
    </row>
    <row r="4648" spans="1:47">
      <c r="A4648" s="246" t="str">
        <f t="shared" si="1432"/>
        <v/>
      </c>
      <c r="B4648" s="23"/>
      <c r="C4648" s="23"/>
      <c r="D4648" s="202" t="str">
        <f t="shared" si="1433"/>
        <v/>
      </c>
      <c r="E4648" s="33" t="str">
        <f t="shared" si="1427"/>
        <v/>
      </c>
      <c r="F4648" s="23"/>
      <c r="G4648" s="23"/>
      <c r="H4648" s="29"/>
      <c r="I4648" s="204" t="str">
        <f t="shared" si="1430"/>
        <v/>
      </c>
      <c r="J4648" s="188"/>
      <c r="K4648" s="29"/>
      <c r="L4648" s="24"/>
      <c r="M4648" s="22"/>
      <c r="N4648" s="22"/>
      <c r="O4648" s="22"/>
      <c r="P4648" s="202" t="str">
        <f t="shared" si="1431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428"/>
        <v/>
      </c>
      <c r="Z4648" s="196" t="str">
        <f t="shared" si="1429"/>
        <v/>
      </c>
      <c r="AA4648" s="22"/>
      <c r="AB4648" s="197" t="str">
        <f t="shared" si="1434"/>
        <v/>
      </c>
      <c r="AC4648" s="198" t="str">
        <f t="shared" si="1435"/>
        <v/>
      </c>
      <c r="AD4648" s="162"/>
      <c r="AE4648" s="199" t="str">
        <f t="shared" si="1436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25"/>
        <v>0</v>
      </c>
      <c r="AJ4648" s="200">
        <f t="shared" si="1426"/>
        <v>0</v>
      </c>
      <c r="AK4648" s="201" t="str">
        <f t="shared" si="1437"/>
        <v/>
      </c>
      <c r="AL4648" s="24"/>
      <c r="AM4648" s="24"/>
      <c r="AN4648" s="24"/>
      <c r="AO4648" s="24"/>
      <c r="AP4648" s="165" t="str">
        <f t="shared" si="1438"/>
        <v/>
      </c>
      <c r="AQ4648" s="203" t="str">
        <f t="shared" si="1439"/>
        <v/>
      </c>
      <c r="AR4648" s="206">
        <f t="shared" si="1440"/>
        <v>0</v>
      </c>
      <c r="AS4648" s="22" t="str">
        <f t="shared" si="1441"/>
        <v/>
      </c>
      <c r="AT4648" s="24" t="str">
        <f t="shared" si="1442"/>
        <v/>
      </c>
      <c r="AU4648" s="22" t="s">
        <v>3240</v>
      </c>
    </row>
    <row r="4649" spans="1:47">
      <c r="A4649" s="246" t="str">
        <f t="shared" si="1432"/>
        <v/>
      </c>
      <c r="B4649" s="23"/>
      <c r="C4649" s="23"/>
      <c r="D4649" s="202" t="str">
        <f t="shared" si="1433"/>
        <v/>
      </c>
      <c r="E4649" s="33" t="str">
        <f t="shared" si="1427"/>
        <v/>
      </c>
      <c r="F4649" s="23"/>
      <c r="G4649" s="23"/>
      <c r="H4649" s="29"/>
      <c r="I4649" s="204" t="str">
        <f t="shared" si="1430"/>
        <v/>
      </c>
      <c r="J4649" s="188"/>
      <c r="K4649" s="29"/>
      <c r="L4649" s="24"/>
      <c r="M4649" s="22"/>
      <c r="N4649" s="22"/>
      <c r="O4649" s="22"/>
      <c r="P4649" s="202" t="str">
        <f t="shared" si="1431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428"/>
        <v/>
      </c>
      <c r="Z4649" s="196" t="str">
        <f t="shared" si="1429"/>
        <v/>
      </c>
      <c r="AA4649" s="22"/>
      <c r="AB4649" s="197" t="str">
        <f t="shared" si="1434"/>
        <v/>
      </c>
      <c r="AC4649" s="198" t="str">
        <f t="shared" si="1435"/>
        <v/>
      </c>
      <c r="AD4649" s="162"/>
      <c r="AE4649" s="199" t="str">
        <f t="shared" si="1436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25"/>
        <v>0</v>
      </c>
      <c r="AJ4649" s="200">
        <f t="shared" si="1426"/>
        <v>0</v>
      </c>
      <c r="AK4649" s="201" t="str">
        <f t="shared" si="1437"/>
        <v/>
      </c>
      <c r="AL4649" s="24"/>
      <c r="AM4649" s="24"/>
      <c r="AN4649" s="24"/>
      <c r="AO4649" s="24"/>
      <c r="AP4649" s="165" t="str">
        <f t="shared" si="1438"/>
        <v/>
      </c>
      <c r="AQ4649" s="203" t="str">
        <f t="shared" si="1439"/>
        <v/>
      </c>
      <c r="AR4649" s="206">
        <f t="shared" si="1440"/>
        <v>0</v>
      </c>
      <c r="AS4649" s="22" t="str">
        <f t="shared" si="1441"/>
        <v/>
      </c>
      <c r="AT4649" s="24" t="str">
        <f t="shared" si="1442"/>
        <v/>
      </c>
      <c r="AU4649" s="22" t="s">
        <v>3240</v>
      </c>
    </row>
    <row r="4650" spans="1:47">
      <c r="A4650" s="246" t="str">
        <f t="shared" si="1432"/>
        <v/>
      </c>
      <c r="B4650" s="23"/>
      <c r="C4650" s="23"/>
      <c r="D4650" s="202" t="str">
        <f t="shared" si="1433"/>
        <v/>
      </c>
      <c r="E4650" s="33" t="str">
        <f t="shared" si="1427"/>
        <v/>
      </c>
      <c r="F4650" s="23"/>
      <c r="G4650" s="23"/>
      <c r="H4650" s="29"/>
      <c r="I4650" s="204" t="str">
        <f t="shared" si="1430"/>
        <v/>
      </c>
      <c r="J4650" s="188"/>
      <c r="K4650" s="29"/>
      <c r="L4650" s="24"/>
      <c r="M4650" s="22"/>
      <c r="N4650" s="22"/>
      <c r="O4650" s="22"/>
      <c r="P4650" s="202" t="str">
        <f t="shared" si="1431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428"/>
        <v/>
      </c>
      <c r="Z4650" s="196" t="str">
        <f t="shared" si="1429"/>
        <v/>
      </c>
      <c r="AA4650" s="22"/>
      <c r="AB4650" s="197" t="str">
        <f t="shared" si="1434"/>
        <v/>
      </c>
      <c r="AC4650" s="198" t="str">
        <f t="shared" si="1435"/>
        <v/>
      </c>
      <c r="AD4650" s="162"/>
      <c r="AE4650" s="199" t="str">
        <f t="shared" si="1436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25"/>
        <v>0</v>
      </c>
      <c r="AJ4650" s="200">
        <f t="shared" si="1426"/>
        <v>0</v>
      </c>
      <c r="AK4650" s="201" t="str">
        <f t="shared" si="1437"/>
        <v/>
      </c>
      <c r="AL4650" s="24"/>
      <c r="AM4650" s="24"/>
      <c r="AN4650" s="24"/>
      <c r="AO4650" s="24"/>
      <c r="AP4650" s="165" t="str">
        <f t="shared" si="1438"/>
        <v/>
      </c>
      <c r="AQ4650" s="203" t="str">
        <f t="shared" si="1439"/>
        <v/>
      </c>
      <c r="AR4650" s="206">
        <f t="shared" si="1440"/>
        <v>0</v>
      </c>
      <c r="AS4650" s="22" t="str">
        <f t="shared" si="1441"/>
        <v/>
      </c>
      <c r="AT4650" s="24" t="str">
        <f t="shared" si="1442"/>
        <v/>
      </c>
      <c r="AU4650" s="22" t="s">
        <v>3240</v>
      </c>
    </row>
    <row r="4651" spans="1:47">
      <c r="A4651" s="246" t="str">
        <f t="shared" si="1432"/>
        <v/>
      </c>
      <c r="B4651" s="23"/>
      <c r="C4651" s="23"/>
      <c r="D4651" s="202" t="str">
        <f t="shared" si="1433"/>
        <v/>
      </c>
      <c r="E4651" s="33" t="str">
        <f t="shared" si="1427"/>
        <v/>
      </c>
      <c r="F4651" s="23"/>
      <c r="G4651" s="23"/>
      <c r="H4651" s="29"/>
      <c r="I4651" s="204" t="str">
        <f t="shared" si="1430"/>
        <v/>
      </c>
      <c r="J4651" s="188"/>
      <c r="K4651" s="29"/>
      <c r="L4651" s="24"/>
      <c r="M4651" s="22"/>
      <c r="N4651" s="22"/>
      <c r="O4651" s="22"/>
      <c r="P4651" s="202" t="str">
        <f t="shared" si="1431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428"/>
        <v/>
      </c>
      <c r="Z4651" s="196" t="str">
        <f t="shared" si="1429"/>
        <v/>
      </c>
      <c r="AA4651" s="22"/>
      <c r="AB4651" s="197" t="str">
        <f t="shared" si="1434"/>
        <v/>
      </c>
      <c r="AC4651" s="198" t="str">
        <f t="shared" si="1435"/>
        <v/>
      </c>
      <c r="AD4651" s="162"/>
      <c r="AE4651" s="199" t="str">
        <f t="shared" si="1436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25"/>
        <v>0</v>
      </c>
      <c r="AJ4651" s="200">
        <f t="shared" si="1426"/>
        <v>0</v>
      </c>
      <c r="AK4651" s="201" t="str">
        <f t="shared" si="1437"/>
        <v/>
      </c>
      <c r="AL4651" s="24"/>
      <c r="AM4651" s="24"/>
      <c r="AN4651" s="24"/>
      <c r="AO4651" s="24"/>
      <c r="AP4651" s="165" t="str">
        <f t="shared" si="1438"/>
        <v/>
      </c>
      <c r="AQ4651" s="203" t="str">
        <f t="shared" si="1439"/>
        <v/>
      </c>
      <c r="AR4651" s="206">
        <f t="shared" si="1440"/>
        <v>0</v>
      </c>
      <c r="AS4651" s="22" t="str">
        <f t="shared" si="1441"/>
        <v/>
      </c>
      <c r="AT4651" s="24" t="str">
        <f t="shared" si="1442"/>
        <v/>
      </c>
      <c r="AU4651" s="22" t="s">
        <v>3240</v>
      </c>
    </row>
    <row r="4652" spans="1:47">
      <c r="A4652" s="246" t="str">
        <f t="shared" si="1432"/>
        <v/>
      </c>
      <c r="B4652" s="23"/>
      <c r="C4652" s="23"/>
      <c r="D4652" s="202" t="str">
        <f t="shared" si="1433"/>
        <v/>
      </c>
      <c r="E4652" s="33" t="str">
        <f t="shared" si="1427"/>
        <v/>
      </c>
      <c r="F4652" s="23"/>
      <c r="G4652" s="23"/>
      <c r="H4652" s="29"/>
      <c r="I4652" s="204" t="str">
        <f t="shared" si="1430"/>
        <v/>
      </c>
      <c r="J4652" s="188"/>
      <c r="K4652" s="29"/>
      <c r="L4652" s="24"/>
      <c r="M4652" s="22"/>
      <c r="N4652" s="22"/>
      <c r="O4652" s="22"/>
      <c r="P4652" s="202" t="str">
        <f t="shared" si="1431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428"/>
        <v/>
      </c>
      <c r="Z4652" s="196" t="str">
        <f t="shared" si="1429"/>
        <v/>
      </c>
      <c r="AA4652" s="22"/>
      <c r="AB4652" s="197" t="str">
        <f t="shared" si="1434"/>
        <v/>
      </c>
      <c r="AC4652" s="198" t="str">
        <f t="shared" si="1435"/>
        <v/>
      </c>
      <c r="AD4652" s="162"/>
      <c r="AE4652" s="199" t="str">
        <f t="shared" si="1436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25"/>
        <v>0</v>
      </c>
      <c r="AJ4652" s="200">
        <f t="shared" si="1426"/>
        <v>0</v>
      </c>
      <c r="AK4652" s="201" t="str">
        <f t="shared" si="1437"/>
        <v/>
      </c>
      <c r="AL4652" s="24"/>
      <c r="AM4652" s="24"/>
      <c r="AN4652" s="24"/>
      <c r="AO4652" s="24"/>
      <c r="AP4652" s="165" t="str">
        <f t="shared" si="1438"/>
        <v/>
      </c>
      <c r="AQ4652" s="203" t="str">
        <f t="shared" si="1439"/>
        <v/>
      </c>
      <c r="AR4652" s="206">
        <f t="shared" si="1440"/>
        <v>0</v>
      </c>
      <c r="AS4652" s="22" t="str">
        <f t="shared" si="1441"/>
        <v/>
      </c>
      <c r="AT4652" s="24" t="str">
        <f t="shared" si="1442"/>
        <v/>
      </c>
      <c r="AU4652" s="22" t="s">
        <v>3240</v>
      </c>
    </row>
    <row r="4653" spans="1:47">
      <c r="A4653" s="246" t="str">
        <f t="shared" si="1432"/>
        <v/>
      </c>
      <c r="B4653" s="23"/>
      <c r="C4653" s="23"/>
      <c r="D4653" s="202" t="str">
        <f t="shared" si="1433"/>
        <v/>
      </c>
      <c r="E4653" s="33" t="str">
        <f t="shared" si="1427"/>
        <v/>
      </c>
      <c r="F4653" s="23"/>
      <c r="G4653" s="23"/>
      <c r="H4653" s="29"/>
      <c r="I4653" s="204" t="str">
        <f t="shared" si="1430"/>
        <v/>
      </c>
      <c r="J4653" s="188"/>
      <c r="K4653" s="29"/>
      <c r="L4653" s="24"/>
      <c r="M4653" s="22"/>
      <c r="N4653" s="22"/>
      <c r="O4653" s="22"/>
      <c r="P4653" s="202" t="str">
        <f t="shared" si="1431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428"/>
        <v/>
      </c>
      <c r="Z4653" s="196" t="str">
        <f t="shared" si="1429"/>
        <v/>
      </c>
      <c r="AA4653" s="22"/>
      <c r="AB4653" s="197" t="str">
        <f t="shared" si="1434"/>
        <v/>
      </c>
      <c r="AC4653" s="198" t="str">
        <f t="shared" si="1435"/>
        <v/>
      </c>
      <c r="AD4653" s="162"/>
      <c r="AE4653" s="199" t="str">
        <f t="shared" si="1436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25"/>
        <v>0</v>
      </c>
      <c r="AJ4653" s="200">
        <f t="shared" si="1426"/>
        <v>0</v>
      </c>
      <c r="AK4653" s="201" t="str">
        <f t="shared" si="1437"/>
        <v/>
      </c>
      <c r="AL4653" s="24"/>
      <c r="AM4653" s="24"/>
      <c r="AN4653" s="24"/>
      <c r="AO4653" s="24"/>
      <c r="AP4653" s="165" t="str">
        <f t="shared" si="1438"/>
        <v/>
      </c>
      <c r="AQ4653" s="203" t="str">
        <f t="shared" si="1439"/>
        <v/>
      </c>
      <c r="AR4653" s="206">
        <f t="shared" si="1440"/>
        <v>0</v>
      </c>
      <c r="AS4653" s="22" t="str">
        <f t="shared" si="1441"/>
        <v/>
      </c>
      <c r="AT4653" s="24" t="str">
        <f t="shared" si="1442"/>
        <v/>
      </c>
      <c r="AU4653" s="22" t="s">
        <v>3240</v>
      </c>
    </row>
    <row r="4654" spans="1:47">
      <c r="A4654" s="246" t="str">
        <f t="shared" si="1432"/>
        <v/>
      </c>
      <c r="B4654" s="23"/>
      <c r="C4654" s="23"/>
      <c r="D4654" s="202" t="str">
        <f t="shared" si="1433"/>
        <v/>
      </c>
      <c r="E4654" s="33" t="str">
        <f t="shared" si="1427"/>
        <v/>
      </c>
      <c r="F4654" s="23"/>
      <c r="G4654" s="23"/>
      <c r="H4654" s="29"/>
      <c r="I4654" s="204" t="str">
        <f t="shared" si="1430"/>
        <v/>
      </c>
      <c r="J4654" s="188"/>
      <c r="K4654" s="29"/>
      <c r="L4654" s="24"/>
      <c r="M4654" s="22"/>
      <c r="N4654" s="22"/>
      <c r="O4654" s="22"/>
      <c r="P4654" s="202" t="str">
        <f t="shared" si="1431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428"/>
        <v/>
      </c>
      <c r="Z4654" s="196" t="str">
        <f t="shared" si="1429"/>
        <v/>
      </c>
      <c r="AA4654" s="22"/>
      <c r="AB4654" s="197" t="str">
        <f t="shared" si="1434"/>
        <v/>
      </c>
      <c r="AC4654" s="198" t="str">
        <f t="shared" si="1435"/>
        <v/>
      </c>
      <c r="AD4654" s="162"/>
      <c r="AE4654" s="199" t="str">
        <f t="shared" si="1436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25"/>
        <v>0</v>
      </c>
      <c r="AJ4654" s="200">
        <f t="shared" si="1426"/>
        <v>0</v>
      </c>
      <c r="AK4654" s="201" t="str">
        <f t="shared" si="1437"/>
        <v/>
      </c>
      <c r="AL4654" s="24"/>
      <c r="AM4654" s="24"/>
      <c r="AN4654" s="24"/>
      <c r="AO4654" s="24"/>
      <c r="AP4654" s="165" t="str">
        <f t="shared" si="1438"/>
        <v/>
      </c>
      <c r="AQ4654" s="203" t="str">
        <f t="shared" si="1439"/>
        <v/>
      </c>
      <c r="AR4654" s="206">
        <f t="shared" si="1440"/>
        <v>0</v>
      </c>
      <c r="AS4654" s="22" t="str">
        <f t="shared" si="1441"/>
        <v/>
      </c>
      <c r="AT4654" s="24" t="str">
        <f t="shared" si="1442"/>
        <v/>
      </c>
      <c r="AU4654" s="22" t="s">
        <v>3240</v>
      </c>
    </row>
    <row r="4655" spans="1:47">
      <c r="A4655" s="246" t="str">
        <f t="shared" si="1432"/>
        <v/>
      </c>
      <c r="B4655" s="23"/>
      <c r="C4655" s="23"/>
      <c r="D4655" s="202" t="str">
        <f t="shared" si="1433"/>
        <v/>
      </c>
      <c r="E4655" s="33" t="str">
        <f t="shared" si="1427"/>
        <v/>
      </c>
      <c r="F4655" s="23"/>
      <c r="G4655" s="23"/>
      <c r="H4655" s="29"/>
      <c r="I4655" s="204" t="str">
        <f t="shared" si="1430"/>
        <v/>
      </c>
      <c r="J4655" s="188"/>
      <c r="K4655" s="29"/>
      <c r="L4655" s="24"/>
      <c r="M4655" s="22"/>
      <c r="N4655" s="22"/>
      <c r="O4655" s="22"/>
      <c r="P4655" s="202" t="str">
        <f t="shared" si="1431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428"/>
        <v/>
      </c>
      <c r="Z4655" s="196" t="str">
        <f t="shared" si="1429"/>
        <v/>
      </c>
      <c r="AA4655" s="22"/>
      <c r="AB4655" s="197" t="str">
        <f t="shared" si="1434"/>
        <v/>
      </c>
      <c r="AC4655" s="198" t="str">
        <f t="shared" si="1435"/>
        <v/>
      </c>
      <c r="AD4655" s="162"/>
      <c r="AE4655" s="199" t="str">
        <f t="shared" si="1436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25"/>
        <v>0</v>
      </c>
      <c r="AJ4655" s="200">
        <f t="shared" si="1426"/>
        <v>0</v>
      </c>
      <c r="AK4655" s="201" t="str">
        <f t="shared" si="1437"/>
        <v/>
      </c>
      <c r="AL4655" s="24"/>
      <c r="AM4655" s="24"/>
      <c r="AN4655" s="24"/>
      <c r="AO4655" s="24"/>
      <c r="AP4655" s="165" t="str">
        <f t="shared" si="1438"/>
        <v/>
      </c>
      <c r="AQ4655" s="203" t="str">
        <f t="shared" si="1439"/>
        <v/>
      </c>
      <c r="AR4655" s="206">
        <f t="shared" si="1440"/>
        <v>0</v>
      </c>
      <c r="AS4655" s="22" t="str">
        <f t="shared" si="1441"/>
        <v/>
      </c>
      <c r="AT4655" s="24" t="str">
        <f t="shared" si="1442"/>
        <v/>
      </c>
      <c r="AU4655" s="22" t="s">
        <v>3240</v>
      </c>
    </row>
    <row r="4656" spans="1:47">
      <c r="A4656" s="246" t="str">
        <f t="shared" si="1432"/>
        <v/>
      </c>
      <c r="B4656" s="23"/>
      <c r="C4656" s="23"/>
      <c r="D4656" s="202" t="str">
        <f t="shared" si="1433"/>
        <v/>
      </c>
      <c r="E4656" s="33" t="str">
        <f t="shared" si="1427"/>
        <v/>
      </c>
      <c r="F4656" s="23"/>
      <c r="G4656" s="23"/>
      <c r="H4656" s="29"/>
      <c r="I4656" s="204" t="str">
        <f t="shared" si="1430"/>
        <v/>
      </c>
      <c r="J4656" s="188"/>
      <c r="K4656" s="29"/>
      <c r="L4656" s="24"/>
      <c r="M4656" s="22"/>
      <c r="N4656" s="22"/>
      <c r="O4656" s="22"/>
      <c r="P4656" s="202" t="str">
        <f t="shared" si="1431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428"/>
        <v/>
      </c>
      <c r="Z4656" s="196" t="str">
        <f t="shared" si="1429"/>
        <v/>
      </c>
      <c r="AA4656" s="22"/>
      <c r="AB4656" s="197" t="str">
        <f t="shared" si="1434"/>
        <v/>
      </c>
      <c r="AC4656" s="198" t="str">
        <f t="shared" si="1435"/>
        <v/>
      </c>
      <c r="AD4656" s="162"/>
      <c r="AE4656" s="199" t="str">
        <f t="shared" si="1436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25"/>
        <v>0</v>
      </c>
      <c r="AJ4656" s="200">
        <f t="shared" si="1426"/>
        <v>0</v>
      </c>
      <c r="AK4656" s="201" t="str">
        <f t="shared" si="1437"/>
        <v/>
      </c>
      <c r="AL4656" s="24"/>
      <c r="AM4656" s="24"/>
      <c r="AN4656" s="24"/>
      <c r="AO4656" s="24"/>
      <c r="AP4656" s="165" t="str">
        <f t="shared" si="1438"/>
        <v/>
      </c>
      <c r="AQ4656" s="203" t="str">
        <f t="shared" si="1439"/>
        <v/>
      </c>
      <c r="AR4656" s="206">
        <f t="shared" si="1440"/>
        <v>0</v>
      </c>
      <c r="AS4656" s="22" t="str">
        <f t="shared" si="1441"/>
        <v/>
      </c>
      <c r="AT4656" s="24" t="str">
        <f t="shared" si="1442"/>
        <v/>
      </c>
      <c r="AU4656" s="22" t="s">
        <v>3240</v>
      </c>
    </row>
    <row r="4657" spans="1:47">
      <c r="A4657" s="246" t="str">
        <f t="shared" si="1432"/>
        <v/>
      </c>
      <c r="B4657" s="23"/>
      <c r="C4657" s="23"/>
      <c r="D4657" s="202" t="str">
        <f t="shared" si="1433"/>
        <v/>
      </c>
      <c r="E4657" s="33" t="str">
        <f t="shared" si="1427"/>
        <v/>
      </c>
      <c r="F4657" s="23"/>
      <c r="G4657" s="23"/>
      <c r="H4657" s="29"/>
      <c r="I4657" s="204" t="str">
        <f t="shared" si="1430"/>
        <v/>
      </c>
      <c r="J4657" s="188"/>
      <c r="K4657" s="29"/>
      <c r="L4657" s="24"/>
      <c r="M4657" s="22"/>
      <c r="N4657" s="22"/>
      <c r="O4657" s="22"/>
      <c r="P4657" s="202" t="str">
        <f t="shared" si="1431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428"/>
        <v/>
      </c>
      <c r="Z4657" s="196" t="str">
        <f t="shared" si="1429"/>
        <v/>
      </c>
      <c r="AA4657" s="22"/>
      <c r="AB4657" s="197" t="str">
        <f t="shared" si="1434"/>
        <v/>
      </c>
      <c r="AC4657" s="198" t="str">
        <f t="shared" si="1435"/>
        <v/>
      </c>
      <c r="AD4657" s="162"/>
      <c r="AE4657" s="199" t="str">
        <f t="shared" si="1436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25"/>
        <v>0</v>
      </c>
      <c r="AJ4657" s="200">
        <f t="shared" si="1426"/>
        <v>0</v>
      </c>
      <c r="AK4657" s="201" t="str">
        <f t="shared" si="1437"/>
        <v/>
      </c>
      <c r="AL4657" s="24"/>
      <c r="AM4657" s="24"/>
      <c r="AN4657" s="24"/>
      <c r="AO4657" s="24"/>
      <c r="AP4657" s="165" t="str">
        <f t="shared" si="1438"/>
        <v/>
      </c>
      <c r="AQ4657" s="203" t="str">
        <f t="shared" si="1439"/>
        <v/>
      </c>
      <c r="AR4657" s="206">
        <f t="shared" si="1440"/>
        <v>0</v>
      </c>
      <c r="AS4657" s="22" t="str">
        <f t="shared" si="1441"/>
        <v/>
      </c>
      <c r="AT4657" s="24" t="str">
        <f t="shared" si="1442"/>
        <v/>
      </c>
      <c r="AU4657" s="22" t="s">
        <v>3240</v>
      </c>
    </row>
    <row r="4658" spans="1:47">
      <c r="A4658" s="246" t="str">
        <f t="shared" si="1432"/>
        <v/>
      </c>
      <c r="B4658" s="23"/>
      <c r="C4658" s="23"/>
      <c r="D4658" s="202" t="str">
        <f t="shared" si="1433"/>
        <v/>
      </c>
      <c r="E4658" s="33" t="str">
        <f t="shared" si="1427"/>
        <v/>
      </c>
      <c r="F4658" s="23"/>
      <c r="G4658" s="23"/>
      <c r="H4658" s="29"/>
      <c r="I4658" s="204" t="str">
        <f t="shared" si="1430"/>
        <v/>
      </c>
      <c r="J4658" s="188"/>
      <c r="K4658" s="29"/>
      <c r="L4658" s="24"/>
      <c r="M4658" s="22"/>
      <c r="N4658" s="22"/>
      <c r="O4658" s="22"/>
      <c r="P4658" s="202" t="str">
        <f t="shared" si="1431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428"/>
        <v/>
      </c>
      <c r="Z4658" s="196" t="str">
        <f t="shared" si="1429"/>
        <v/>
      </c>
      <c r="AA4658" s="22"/>
      <c r="AB4658" s="197" t="str">
        <f t="shared" si="1434"/>
        <v/>
      </c>
      <c r="AC4658" s="198" t="str">
        <f t="shared" si="1435"/>
        <v/>
      </c>
      <c r="AD4658" s="162"/>
      <c r="AE4658" s="199" t="str">
        <f t="shared" si="1436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25"/>
        <v>0</v>
      </c>
      <c r="AJ4658" s="200">
        <f t="shared" si="1426"/>
        <v>0</v>
      </c>
      <c r="AK4658" s="201" t="str">
        <f t="shared" si="1437"/>
        <v/>
      </c>
      <c r="AL4658" s="24"/>
      <c r="AM4658" s="24"/>
      <c r="AN4658" s="24"/>
      <c r="AO4658" s="24"/>
      <c r="AP4658" s="165" t="str">
        <f t="shared" si="1438"/>
        <v/>
      </c>
      <c r="AQ4658" s="203" t="str">
        <f t="shared" si="1439"/>
        <v/>
      </c>
      <c r="AR4658" s="206">
        <f t="shared" si="1440"/>
        <v>0</v>
      </c>
      <c r="AS4658" s="22" t="str">
        <f t="shared" si="1441"/>
        <v/>
      </c>
      <c r="AT4658" s="24" t="str">
        <f t="shared" si="1442"/>
        <v/>
      </c>
      <c r="AU4658" s="22" t="s">
        <v>3240</v>
      </c>
    </row>
    <row r="4659" spans="1:47">
      <c r="A4659" s="246" t="str">
        <f t="shared" si="1432"/>
        <v/>
      </c>
      <c r="B4659" s="23"/>
      <c r="C4659" s="23"/>
      <c r="D4659" s="202" t="str">
        <f t="shared" si="1433"/>
        <v/>
      </c>
      <c r="E4659" s="33" t="str">
        <f t="shared" si="1427"/>
        <v/>
      </c>
      <c r="F4659" s="23"/>
      <c r="G4659" s="23"/>
      <c r="H4659" s="29"/>
      <c r="I4659" s="204" t="str">
        <f t="shared" si="1430"/>
        <v/>
      </c>
      <c r="J4659" s="188"/>
      <c r="K4659" s="29"/>
      <c r="L4659" s="24"/>
      <c r="M4659" s="22"/>
      <c r="N4659" s="22"/>
      <c r="O4659" s="22"/>
      <c r="P4659" s="202" t="str">
        <f t="shared" si="1431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428"/>
        <v/>
      </c>
      <c r="Z4659" s="196" t="str">
        <f t="shared" si="1429"/>
        <v/>
      </c>
      <c r="AA4659" s="22"/>
      <c r="AB4659" s="197" t="str">
        <f t="shared" si="1434"/>
        <v/>
      </c>
      <c r="AC4659" s="198" t="str">
        <f t="shared" si="1435"/>
        <v/>
      </c>
      <c r="AD4659" s="162"/>
      <c r="AE4659" s="199" t="str">
        <f t="shared" si="1436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25"/>
        <v>0</v>
      </c>
      <c r="AJ4659" s="200">
        <f t="shared" si="1426"/>
        <v>0</v>
      </c>
      <c r="AK4659" s="201" t="str">
        <f t="shared" si="1437"/>
        <v/>
      </c>
      <c r="AL4659" s="24"/>
      <c r="AM4659" s="24"/>
      <c r="AN4659" s="24"/>
      <c r="AO4659" s="24"/>
      <c r="AP4659" s="165" t="str">
        <f t="shared" si="1438"/>
        <v/>
      </c>
      <c r="AQ4659" s="203" t="str">
        <f t="shared" si="1439"/>
        <v/>
      </c>
      <c r="AR4659" s="206">
        <f t="shared" si="1440"/>
        <v>0</v>
      </c>
      <c r="AS4659" s="22" t="str">
        <f t="shared" si="1441"/>
        <v/>
      </c>
      <c r="AT4659" s="24" t="str">
        <f t="shared" si="1442"/>
        <v/>
      </c>
      <c r="AU4659" s="22" t="s">
        <v>3240</v>
      </c>
    </row>
    <row r="4660" spans="1:47">
      <c r="A4660" s="246" t="str">
        <f t="shared" si="1432"/>
        <v/>
      </c>
      <c r="B4660" s="23"/>
      <c r="C4660" s="23"/>
      <c r="D4660" s="202" t="str">
        <f t="shared" si="1433"/>
        <v/>
      </c>
      <c r="E4660" s="33" t="str">
        <f t="shared" si="1427"/>
        <v/>
      </c>
      <c r="F4660" s="23"/>
      <c r="G4660" s="23"/>
      <c r="H4660" s="29"/>
      <c r="I4660" s="204" t="str">
        <f t="shared" si="1430"/>
        <v/>
      </c>
      <c r="J4660" s="188"/>
      <c r="K4660" s="29"/>
      <c r="L4660" s="24"/>
      <c r="M4660" s="22"/>
      <c r="N4660" s="22"/>
      <c r="O4660" s="22"/>
      <c r="P4660" s="202" t="str">
        <f t="shared" si="1431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428"/>
        <v/>
      </c>
      <c r="Z4660" s="196" t="str">
        <f t="shared" si="1429"/>
        <v/>
      </c>
      <c r="AA4660" s="22"/>
      <c r="AB4660" s="197" t="str">
        <f t="shared" si="1434"/>
        <v/>
      </c>
      <c r="AC4660" s="198" t="str">
        <f t="shared" si="1435"/>
        <v/>
      </c>
      <c r="AD4660" s="162"/>
      <c r="AE4660" s="199" t="str">
        <f t="shared" si="1436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25"/>
        <v>0</v>
      </c>
      <c r="AJ4660" s="200">
        <f t="shared" si="1426"/>
        <v>0</v>
      </c>
      <c r="AK4660" s="201" t="str">
        <f t="shared" si="1437"/>
        <v/>
      </c>
      <c r="AL4660" s="24"/>
      <c r="AM4660" s="24"/>
      <c r="AN4660" s="24"/>
      <c r="AO4660" s="24"/>
      <c r="AP4660" s="165" t="str">
        <f t="shared" si="1438"/>
        <v/>
      </c>
      <c r="AQ4660" s="203" t="str">
        <f t="shared" si="1439"/>
        <v/>
      </c>
      <c r="AR4660" s="206">
        <f t="shared" si="1440"/>
        <v>0</v>
      </c>
      <c r="AS4660" s="22" t="str">
        <f t="shared" si="1441"/>
        <v/>
      </c>
      <c r="AT4660" s="24" t="str">
        <f t="shared" si="1442"/>
        <v/>
      </c>
      <c r="AU4660" s="22" t="s">
        <v>3240</v>
      </c>
    </row>
    <row r="4661" spans="1:47">
      <c r="A4661" s="246" t="str">
        <f t="shared" si="1432"/>
        <v/>
      </c>
      <c r="B4661" s="23"/>
      <c r="C4661" s="23"/>
      <c r="D4661" s="202" t="str">
        <f t="shared" si="1433"/>
        <v/>
      </c>
      <c r="E4661" s="33" t="str">
        <f t="shared" si="1427"/>
        <v/>
      </c>
      <c r="F4661" s="23"/>
      <c r="G4661" s="23"/>
      <c r="H4661" s="29"/>
      <c r="I4661" s="204" t="str">
        <f t="shared" si="1430"/>
        <v/>
      </c>
      <c r="J4661" s="188"/>
      <c r="K4661" s="29"/>
      <c r="L4661" s="24"/>
      <c r="M4661" s="22"/>
      <c r="N4661" s="22"/>
      <c r="O4661" s="22"/>
      <c r="P4661" s="202" t="str">
        <f t="shared" si="1431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428"/>
        <v/>
      </c>
      <c r="Z4661" s="196" t="str">
        <f t="shared" si="1429"/>
        <v/>
      </c>
      <c r="AA4661" s="22"/>
      <c r="AB4661" s="197" t="str">
        <f t="shared" si="1434"/>
        <v/>
      </c>
      <c r="AC4661" s="198" t="str">
        <f t="shared" si="1435"/>
        <v/>
      </c>
      <c r="AD4661" s="162"/>
      <c r="AE4661" s="199" t="str">
        <f t="shared" si="1436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25"/>
        <v>0</v>
      </c>
      <c r="AJ4661" s="200">
        <f t="shared" si="1426"/>
        <v>0</v>
      </c>
      <c r="AK4661" s="201" t="str">
        <f t="shared" si="1437"/>
        <v/>
      </c>
      <c r="AL4661" s="24"/>
      <c r="AM4661" s="24"/>
      <c r="AN4661" s="24"/>
      <c r="AO4661" s="24"/>
      <c r="AP4661" s="165" t="str">
        <f t="shared" si="1438"/>
        <v/>
      </c>
      <c r="AQ4661" s="203" t="str">
        <f t="shared" si="1439"/>
        <v/>
      </c>
      <c r="AR4661" s="206">
        <f t="shared" si="1440"/>
        <v>0</v>
      </c>
      <c r="AS4661" s="22" t="str">
        <f t="shared" si="1441"/>
        <v/>
      </c>
      <c r="AT4661" s="24" t="str">
        <f t="shared" si="1442"/>
        <v/>
      </c>
      <c r="AU4661" s="22" t="s">
        <v>3240</v>
      </c>
    </row>
    <row r="4662" spans="1:47">
      <c r="A4662" s="246" t="str">
        <f t="shared" si="1432"/>
        <v/>
      </c>
      <c r="B4662" s="23"/>
      <c r="C4662" s="23"/>
      <c r="D4662" s="202" t="str">
        <f t="shared" si="1433"/>
        <v/>
      </c>
      <c r="E4662" s="33" t="str">
        <f t="shared" si="1427"/>
        <v/>
      </c>
      <c r="F4662" s="23"/>
      <c r="G4662" s="23"/>
      <c r="H4662" s="29"/>
      <c r="I4662" s="204" t="str">
        <f t="shared" si="1430"/>
        <v/>
      </c>
      <c r="J4662" s="188"/>
      <c r="K4662" s="29"/>
      <c r="L4662" s="24"/>
      <c r="M4662" s="22"/>
      <c r="N4662" s="22"/>
      <c r="O4662" s="22"/>
      <c r="P4662" s="202" t="str">
        <f t="shared" si="1431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428"/>
        <v/>
      </c>
      <c r="Z4662" s="196" t="str">
        <f t="shared" si="1429"/>
        <v/>
      </c>
      <c r="AA4662" s="22"/>
      <c r="AB4662" s="197" t="str">
        <f t="shared" si="1434"/>
        <v/>
      </c>
      <c r="AC4662" s="198" t="str">
        <f t="shared" si="1435"/>
        <v/>
      </c>
      <c r="AD4662" s="162"/>
      <c r="AE4662" s="199" t="str">
        <f t="shared" si="1436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25"/>
        <v>0</v>
      </c>
      <c r="AJ4662" s="200">
        <f t="shared" si="1426"/>
        <v>0</v>
      </c>
      <c r="AK4662" s="201" t="str">
        <f t="shared" si="1437"/>
        <v/>
      </c>
      <c r="AL4662" s="24"/>
      <c r="AM4662" s="24"/>
      <c r="AN4662" s="24"/>
      <c r="AO4662" s="24"/>
      <c r="AP4662" s="165" t="str">
        <f t="shared" si="1438"/>
        <v/>
      </c>
      <c r="AQ4662" s="203" t="str">
        <f t="shared" si="1439"/>
        <v/>
      </c>
      <c r="AR4662" s="206">
        <f t="shared" si="1440"/>
        <v>0</v>
      </c>
      <c r="AS4662" s="22" t="str">
        <f t="shared" si="1441"/>
        <v/>
      </c>
      <c r="AT4662" s="24" t="str">
        <f t="shared" si="1442"/>
        <v/>
      </c>
      <c r="AU4662" s="22" t="s">
        <v>3240</v>
      </c>
    </row>
    <row r="4663" spans="1:47">
      <c r="A4663" s="246" t="str">
        <f t="shared" si="1432"/>
        <v/>
      </c>
      <c r="B4663" s="23"/>
      <c r="C4663" s="23"/>
      <c r="D4663" s="202" t="str">
        <f t="shared" si="1433"/>
        <v/>
      </c>
      <c r="E4663" s="33" t="str">
        <f t="shared" si="1427"/>
        <v/>
      </c>
      <c r="F4663" s="23"/>
      <c r="G4663" s="23"/>
      <c r="H4663" s="29"/>
      <c r="I4663" s="204" t="str">
        <f t="shared" si="1430"/>
        <v/>
      </c>
      <c r="J4663" s="188"/>
      <c r="K4663" s="29"/>
      <c r="L4663" s="24"/>
      <c r="M4663" s="22"/>
      <c r="N4663" s="22"/>
      <c r="O4663" s="22"/>
      <c r="P4663" s="202" t="str">
        <f t="shared" si="1431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428"/>
        <v/>
      </c>
      <c r="Z4663" s="196" t="str">
        <f t="shared" si="1429"/>
        <v/>
      </c>
      <c r="AA4663" s="22"/>
      <c r="AB4663" s="197" t="str">
        <f t="shared" si="1434"/>
        <v/>
      </c>
      <c r="AC4663" s="198" t="str">
        <f t="shared" si="1435"/>
        <v/>
      </c>
      <c r="AD4663" s="162"/>
      <c r="AE4663" s="199" t="str">
        <f t="shared" si="1436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25"/>
        <v>0</v>
      </c>
      <c r="AJ4663" s="200">
        <f t="shared" si="1426"/>
        <v>0</v>
      </c>
      <c r="AK4663" s="201" t="str">
        <f t="shared" si="1437"/>
        <v/>
      </c>
      <c r="AL4663" s="24"/>
      <c r="AM4663" s="24"/>
      <c r="AN4663" s="24"/>
      <c r="AO4663" s="24"/>
      <c r="AP4663" s="165" t="str">
        <f t="shared" si="1438"/>
        <v/>
      </c>
      <c r="AQ4663" s="203" t="str">
        <f t="shared" si="1439"/>
        <v/>
      </c>
      <c r="AR4663" s="206">
        <f t="shared" si="1440"/>
        <v>0</v>
      </c>
      <c r="AS4663" s="22" t="str">
        <f t="shared" si="1441"/>
        <v/>
      </c>
      <c r="AT4663" s="24" t="str">
        <f t="shared" si="1442"/>
        <v/>
      </c>
      <c r="AU4663" s="22" t="s">
        <v>3240</v>
      </c>
    </row>
    <row r="4664" spans="1:47">
      <c r="A4664" s="246" t="str">
        <f t="shared" si="1432"/>
        <v/>
      </c>
      <c r="B4664" s="23"/>
      <c r="C4664" s="23"/>
      <c r="D4664" s="202" t="str">
        <f t="shared" si="1433"/>
        <v/>
      </c>
      <c r="E4664" s="33" t="str">
        <f t="shared" si="1427"/>
        <v/>
      </c>
      <c r="F4664" s="23"/>
      <c r="G4664" s="23"/>
      <c r="H4664" s="29"/>
      <c r="I4664" s="204" t="str">
        <f t="shared" si="1430"/>
        <v/>
      </c>
      <c r="J4664" s="188"/>
      <c r="K4664" s="29"/>
      <c r="L4664" s="24"/>
      <c r="M4664" s="22"/>
      <c r="N4664" s="22"/>
      <c r="O4664" s="22"/>
      <c r="P4664" s="202" t="str">
        <f t="shared" si="1431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428"/>
        <v/>
      </c>
      <c r="Z4664" s="196" t="str">
        <f t="shared" si="1429"/>
        <v/>
      </c>
      <c r="AA4664" s="22"/>
      <c r="AB4664" s="197" t="str">
        <f t="shared" si="1434"/>
        <v/>
      </c>
      <c r="AC4664" s="198" t="str">
        <f t="shared" si="1435"/>
        <v/>
      </c>
      <c r="AD4664" s="162"/>
      <c r="AE4664" s="199" t="str">
        <f t="shared" si="1436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25"/>
        <v>0</v>
      </c>
      <c r="AJ4664" s="200">
        <f t="shared" si="1426"/>
        <v>0</v>
      </c>
      <c r="AK4664" s="201" t="str">
        <f t="shared" si="1437"/>
        <v/>
      </c>
      <c r="AL4664" s="24"/>
      <c r="AM4664" s="24"/>
      <c r="AN4664" s="24"/>
      <c r="AO4664" s="24"/>
      <c r="AP4664" s="165" t="str">
        <f t="shared" si="1438"/>
        <v/>
      </c>
      <c r="AQ4664" s="203" t="str">
        <f t="shared" si="1439"/>
        <v/>
      </c>
      <c r="AR4664" s="206">
        <f t="shared" si="1440"/>
        <v>0</v>
      </c>
      <c r="AS4664" s="22" t="str">
        <f t="shared" si="1441"/>
        <v/>
      </c>
      <c r="AT4664" s="24" t="str">
        <f t="shared" si="1442"/>
        <v/>
      </c>
      <c r="AU4664" s="22" t="s">
        <v>3240</v>
      </c>
    </row>
    <row r="4665" spans="1:47">
      <c r="A4665" s="246" t="str">
        <f t="shared" si="1432"/>
        <v/>
      </c>
      <c r="B4665" s="23"/>
      <c r="C4665" s="23"/>
      <c r="D4665" s="202" t="str">
        <f t="shared" si="1433"/>
        <v/>
      </c>
      <c r="E4665" s="33" t="str">
        <f t="shared" si="1427"/>
        <v/>
      </c>
      <c r="F4665" s="23"/>
      <c r="G4665" s="23"/>
      <c r="H4665" s="29"/>
      <c r="I4665" s="204" t="str">
        <f t="shared" si="1430"/>
        <v/>
      </c>
      <c r="J4665" s="188"/>
      <c r="K4665" s="29"/>
      <c r="L4665" s="24"/>
      <c r="M4665" s="22"/>
      <c r="N4665" s="22"/>
      <c r="O4665" s="22"/>
      <c r="P4665" s="202" t="str">
        <f t="shared" si="1431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428"/>
        <v/>
      </c>
      <c r="Z4665" s="196" t="str">
        <f t="shared" si="1429"/>
        <v/>
      </c>
      <c r="AA4665" s="22"/>
      <c r="AB4665" s="197" t="str">
        <f t="shared" si="1434"/>
        <v/>
      </c>
      <c r="AC4665" s="198" t="str">
        <f t="shared" si="1435"/>
        <v/>
      </c>
      <c r="AD4665" s="162"/>
      <c r="AE4665" s="199" t="str">
        <f t="shared" si="1436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25"/>
        <v>0</v>
      </c>
      <c r="AJ4665" s="200">
        <f t="shared" si="1426"/>
        <v>0</v>
      </c>
      <c r="AK4665" s="201" t="str">
        <f t="shared" si="1437"/>
        <v/>
      </c>
      <c r="AL4665" s="24"/>
      <c r="AM4665" s="24"/>
      <c r="AN4665" s="24"/>
      <c r="AO4665" s="24"/>
      <c r="AP4665" s="165" t="str">
        <f t="shared" si="1438"/>
        <v/>
      </c>
      <c r="AQ4665" s="203" t="str">
        <f t="shared" si="1439"/>
        <v/>
      </c>
      <c r="AR4665" s="206">
        <f t="shared" si="1440"/>
        <v>0</v>
      </c>
      <c r="AS4665" s="22" t="str">
        <f t="shared" si="1441"/>
        <v/>
      </c>
      <c r="AT4665" s="24" t="str">
        <f t="shared" si="1442"/>
        <v/>
      </c>
      <c r="AU4665" s="22" t="s">
        <v>3240</v>
      </c>
    </row>
    <row r="4666" spans="1:47">
      <c r="A4666" s="246" t="str">
        <f t="shared" si="1432"/>
        <v/>
      </c>
      <c r="B4666" s="23"/>
      <c r="C4666" s="23"/>
      <c r="D4666" s="202" t="str">
        <f t="shared" si="1433"/>
        <v/>
      </c>
      <c r="E4666" s="33" t="str">
        <f t="shared" si="1427"/>
        <v/>
      </c>
      <c r="F4666" s="23"/>
      <c r="G4666" s="23"/>
      <c r="H4666" s="29"/>
      <c r="I4666" s="204" t="str">
        <f t="shared" si="1430"/>
        <v/>
      </c>
      <c r="J4666" s="188"/>
      <c r="K4666" s="29"/>
      <c r="L4666" s="24"/>
      <c r="M4666" s="22"/>
      <c r="N4666" s="22"/>
      <c r="O4666" s="22"/>
      <c r="P4666" s="202" t="str">
        <f t="shared" si="1431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428"/>
        <v/>
      </c>
      <c r="Z4666" s="196" t="str">
        <f t="shared" si="1429"/>
        <v/>
      </c>
      <c r="AA4666" s="22"/>
      <c r="AB4666" s="197" t="str">
        <f t="shared" si="1434"/>
        <v/>
      </c>
      <c r="AC4666" s="198" t="str">
        <f t="shared" si="1435"/>
        <v/>
      </c>
      <c r="AD4666" s="162"/>
      <c r="AE4666" s="199" t="str">
        <f t="shared" si="1436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25"/>
        <v>0</v>
      </c>
      <c r="AJ4666" s="200">
        <f t="shared" si="1426"/>
        <v>0</v>
      </c>
      <c r="AK4666" s="201" t="str">
        <f t="shared" si="1437"/>
        <v/>
      </c>
      <c r="AL4666" s="24"/>
      <c r="AM4666" s="24"/>
      <c r="AN4666" s="24"/>
      <c r="AO4666" s="24"/>
      <c r="AP4666" s="165" t="str">
        <f t="shared" si="1438"/>
        <v/>
      </c>
      <c r="AQ4666" s="203" t="str">
        <f t="shared" si="1439"/>
        <v/>
      </c>
      <c r="AR4666" s="206">
        <f t="shared" si="1440"/>
        <v>0</v>
      </c>
      <c r="AS4666" s="22" t="str">
        <f t="shared" si="1441"/>
        <v/>
      </c>
      <c r="AT4666" s="24" t="str">
        <f t="shared" si="1442"/>
        <v/>
      </c>
      <c r="AU4666" s="22" t="s">
        <v>3240</v>
      </c>
    </row>
    <row r="4667" spans="1:47">
      <c r="A4667" s="246" t="str">
        <f t="shared" si="1432"/>
        <v/>
      </c>
      <c r="B4667" s="23"/>
      <c r="C4667" s="23"/>
      <c r="D4667" s="202" t="str">
        <f t="shared" si="1433"/>
        <v/>
      </c>
      <c r="E4667" s="33" t="str">
        <f t="shared" si="1427"/>
        <v/>
      </c>
      <c r="F4667" s="23"/>
      <c r="G4667" s="23"/>
      <c r="H4667" s="29"/>
      <c r="I4667" s="204" t="str">
        <f t="shared" si="1430"/>
        <v/>
      </c>
      <c r="J4667" s="188"/>
      <c r="K4667" s="29"/>
      <c r="L4667" s="24"/>
      <c r="M4667" s="22"/>
      <c r="N4667" s="22"/>
      <c r="O4667" s="22"/>
      <c r="P4667" s="202" t="str">
        <f t="shared" si="1431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428"/>
        <v/>
      </c>
      <c r="Z4667" s="196" t="str">
        <f t="shared" si="1429"/>
        <v/>
      </c>
      <c r="AA4667" s="22"/>
      <c r="AB4667" s="197" t="str">
        <f t="shared" si="1434"/>
        <v/>
      </c>
      <c r="AC4667" s="198" t="str">
        <f t="shared" si="1435"/>
        <v/>
      </c>
      <c r="AD4667" s="162"/>
      <c r="AE4667" s="199" t="str">
        <f t="shared" si="1436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25"/>
        <v>0</v>
      </c>
      <c r="AJ4667" s="200">
        <f t="shared" si="1426"/>
        <v>0</v>
      </c>
      <c r="AK4667" s="201" t="str">
        <f t="shared" si="1437"/>
        <v/>
      </c>
      <c r="AL4667" s="24"/>
      <c r="AM4667" s="24"/>
      <c r="AN4667" s="24"/>
      <c r="AO4667" s="24"/>
      <c r="AP4667" s="165" t="str">
        <f t="shared" si="1438"/>
        <v/>
      </c>
      <c r="AQ4667" s="203" t="str">
        <f t="shared" si="1439"/>
        <v/>
      </c>
      <c r="AR4667" s="206">
        <f t="shared" si="1440"/>
        <v>0</v>
      </c>
      <c r="AS4667" s="22" t="str">
        <f t="shared" si="1441"/>
        <v/>
      </c>
      <c r="AT4667" s="24" t="str">
        <f t="shared" si="1442"/>
        <v/>
      </c>
      <c r="AU4667" s="22" t="s">
        <v>3240</v>
      </c>
    </row>
    <row r="4668" spans="1:47">
      <c r="A4668" s="246" t="str">
        <f t="shared" si="1432"/>
        <v/>
      </c>
      <c r="B4668" s="23"/>
      <c r="C4668" s="23"/>
      <c r="D4668" s="202" t="str">
        <f t="shared" si="1433"/>
        <v/>
      </c>
      <c r="E4668" s="33" t="str">
        <f t="shared" si="1427"/>
        <v/>
      </c>
      <c r="F4668" s="23"/>
      <c r="G4668" s="23"/>
      <c r="H4668" s="29"/>
      <c r="I4668" s="204" t="str">
        <f t="shared" si="1430"/>
        <v/>
      </c>
      <c r="J4668" s="188"/>
      <c r="K4668" s="29"/>
      <c r="L4668" s="24"/>
      <c r="M4668" s="22"/>
      <c r="N4668" s="22"/>
      <c r="O4668" s="22"/>
      <c r="P4668" s="202" t="str">
        <f t="shared" si="1431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428"/>
        <v/>
      </c>
      <c r="Z4668" s="196" t="str">
        <f t="shared" si="1429"/>
        <v/>
      </c>
      <c r="AA4668" s="22"/>
      <c r="AB4668" s="197" t="str">
        <f t="shared" si="1434"/>
        <v/>
      </c>
      <c r="AC4668" s="198" t="str">
        <f t="shared" si="1435"/>
        <v/>
      </c>
      <c r="AD4668" s="162"/>
      <c r="AE4668" s="199" t="str">
        <f t="shared" si="1436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25"/>
        <v>0</v>
      </c>
      <c r="AJ4668" s="200">
        <f t="shared" si="1426"/>
        <v>0</v>
      </c>
      <c r="AK4668" s="201" t="str">
        <f t="shared" si="1437"/>
        <v/>
      </c>
      <c r="AL4668" s="24"/>
      <c r="AM4668" s="24"/>
      <c r="AN4668" s="24"/>
      <c r="AO4668" s="24"/>
      <c r="AP4668" s="165" t="str">
        <f t="shared" si="1438"/>
        <v/>
      </c>
      <c r="AQ4668" s="203" t="str">
        <f t="shared" si="1439"/>
        <v/>
      </c>
      <c r="AR4668" s="206">
        <f t="shared" si="1440"/>
        <v>0</v>
      </c>
      <c r="AS4668" s="22" t="str">
        <f t="shared" si="1441"/>
        <v/>
      </c>
      <c r="AT4668" s="24" t="str">
        <f t="shared" si="1442"/>
        <v/>
      </c>
      <c r="AU4668" s="22" t="s">
        <v>3240</v>
      </c>
    </row>
    <row r="4669" spans="1:47">
      <c r="A4669" s="246" t="str">
        <f t="shared" si="1432"/>
        <v/>
      </c>
      <c r="B4669" s="23"/>
      <c r="C4669" s="23"/>
      <c r="D4669" s="202" t="str">
        <f t="shared" si="1433"/>
        <v/>
      </c>
      <c r="E4669" s="33" t="str">
        <f t="shared" si="1427"/>
        <v/>
      </c>
      <c r="F4669" s="23"/>
      <c r="G4669" s="23"/>
      <c r="H4669" s="29"/>
      <c r="I4669" s="204" t="str">
        <f t="shared" si="1430"/>
        <v/>
      </c>
      <c r="J4669" s="188"/>
      <c r="K4669" s="29"/>
      <c r="L4669" s="24"/>
      <c r="M4669" s="22"/>
      <c r="N4669" s="22"/>
      <c r="O4669" s="22"/>
      <c r="P4669" s="202" t="str">
        <f t="shared" si="1431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428"/>
        <v/>
      </c>
      <c r="Z4669" s="196" t="str">
        <f t="shared" si="1429"/>
        <v/>
      </c>
      <c r="AA4669" s="22"/>
      <c r="AB4669" s="197" t="str">
        <f t="shared" si="1434"/>
        <v/>
      </c>
      <c r="AC4669" s="198" t="str">
        <f t="shared" si="1435"/>
        <v/>
      </c>
      <c r="AD4669" s="162"/>
      <c r="AE4669" s="199" t="str">
        <f t="shared" si="1436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25"/>
        <v>0</v>
      </c>
      <c r="AJ4669" s="200">
        <f t="shared" si="1426"/>
        <v>0</v>
      </c>
      <c r="AK4669" s="201" t="str">
        <f t="shared" si="1437"/>
        <v/>
      </c>
      <c r="AL4669" s="24"/>
      <c r="AM4669" s="24"/>
      <c r="AN4669" s="24"/>
      <c r="AO4669" s="24"/>
      <c r="AP4669" s="165" t="str">
        <f t="shared" si="1438"/>
        <v/>
      </c>
      <c r="AQ4669" s="203" t="str">
        <f t="shared" si="1439"/>
        <v/>
      </c>
      <c r="AR4669" s="206">
        <f t="shared" si="1440"/>
        <v>0</v>
      </c>
      <c r="AS4669" s="22" t="str">
        <f t="shared" si="1441"/>
        <v/>
      </c>
      <c r="AT4669" s="24" t="str">
        <f t="shared" si="1442"/>
        <v/>
      </c>
      <c r="AU4669" s="22" t="s">
        <v>3240</v>
      </c>
    </row>
    <row r="4670" spans="1:47">
      <c r="A4670" s="246" t="str">
        <f t="shared" si="1432"/>
        <v/>
      </c>
      <c r="B4670" s="23"/>
      <c r="C4670" s="23"/>
      <c r="D4670" s="202" t="str">
        <f t="shared" si="1433"/>
        <v/>
      </c>
      <c r="E4670" s="33" t="str">
        <f t="shared" si="1427"/>
        <v/>
      </c>
      <c r="F4670" s="23"/>
      <c r="G4670" s="23"/>
      <c r="H4670" s="29"/>
      <c r="I4670" s="204" t="str">
        <f t="shared" si="1430"/>
        <v/>
      </c>
      <c r="J4670" s="188"/>
      <c r="K4670" s="29"/>
      <c r="L4670" s="24"/>
      <c r="M4670" s="22"/>
      <c r="N4670" s="22"/>
      <c r="O4670" s="22"/>
      <c r="P4670" s="202" t="str">
        <f t="shared" si="1431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428"/>
        <v/>
      </c>
      <c r="Z4670" s="196" t="str">
        <f t="shared" si="1429"/>
        <v/>
      </c>
      <c r="AA4670" s="22"/>
      <c r="AB4670" s="197" t="str">
        <f t="shared" si="1434"/>
        <v/>
      </c>
      <c r="AC4670" s="198" t="str">
        <f t="shared" si="1435"/>
        <v/>
      </c>
      <c r="AD4670" s="162"/>
      <c r="AE4670" s="199" t="str">
        <f t="shared" si="1436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25"/>
        <v>0</v>
      </c>
      <c r="AJ4670" s="200">
        <f t="shared" si="1426"/>
        <v>0</v>
      </c>
      <c r="AK4670" s="201" t="str">
        <f t="shared" si="1437"/>
        <v/>
      </c>
      <c r="AL4670" s="24"/>
      <c r="AM4670" s="24"/>
      <c r="AN4670" s="24"/>
      <c r="AO4670" s="24"/>
      <c r="AP4670" s="165" t="str">
        <f t="shared" si="1438"/>
        <v/>
      </c>
      <c r="AQ4670" s="203" t="str">
        <f t="shared" si="1439"/>
        <v/>
      </c>
      <c r="AR4670" s="206">
        <f t="shared" si="1440"/>
        <v>0</v>
      </c>
      <c r="AS4670" s="22" t="str">
        <f t="shared" si="1441"/>
        <v/>
      </c>
      <c r="AT4670" s="24" t="str">
        <f t="shared" si="1442"/>
        <v/>
      </c>
      <c r="AU4670" s="22" t="s">
        <v>3240</v>
      </c>
    </row>
    <row r="4671" spans="1:47">
      <c r="A4671" s="246" t="str">
        <f t="shared" si="1432"/>
        <v/>
      </c>
      <c r="B4671" s="23"/>
      <c r="C4671" s="23"/>
      <c r="D4671" s="202" t="str">
        <f t="shared" si="1433"/>
        <v/>
      </c>
      <c r="E4671" s="33" t="str">
        <f t="shared" si="1427"/>
        <v/>
      </c>
      <c r="F4671" s="23"/>
      <c r="G4671" s="23"/>
      <c r="H4671" s="29"/>
      <c r="I4671" s="204" t="str">
        <f t="shared" si="1430"/>
        <v/>
      </c>
      <c r="J4671" s="188"/>
      <c r="K4671" s="29"/>
      <c r="L4671" s="24"/>
      <c r="M4671" s="22"/>
      <c r="N4671" s="22"/>
      <c r="O4671" s="22"/>
      <c r="P4671" s="202" t="str">
        <f t="shared" si="1431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428"/>
        <v/>
      </c>
      <c r="Z4671" s="196" t="str">
        <f t="shared" si="1429"/>
        <v/>
      </c>
      <c r="AA4671" s="22"/>
      <c r="AB4671" s="197" t="str">
        <f t="shared" si="1434"/>
        <v/>
      </c>
      <c r="AC4671" s="198" t="str">
        <f t="shared" si="1435"/>
        <v/>
      </c>
      <c r="AD4671" s="162"/>
      <c r="AE4671" s="199" t="str">
        <f t="shared" si="1436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25"/>
        <v>0</v>
      </c>
      <c r="AJ4671" s="200">
        <f t="shared" si="1426"/>
        <v>0</v>
      </c>
      <c r="AK4671" s="201" t="str">
        <f t="shared" si="1437"/>
        <v/>
      </c>
      <c r="AL4671" s="24"/>
      <c r="AM4671" s="24"/>
      <c r="AN4671" s="24"/>
      <c r="AO4671" s="24"/>
      <c r="AP4671" s="165" t="str">
        <f t="shared" si="1438"/>
        <v/>
      </c>
      <c r="AQ4671" s="203" t="str">
        <f t="shared" si="1439"/>
        <v/>
      </c>
      <c r="AR4671" s="206">
        <f t="shared" si="1440"/>
        <v>0</v>
      </c>
      <c r="AS4671" s="22" t="str">
        <f t="shared" si="1441"/>
        <v/>
      </c>
      <c r="AT4671" s="24" t="str">
        <f t="shared" si="1442"/>
        <v/>
      </c>
      <c r="AU4671" s="22" t="s">
        <v>3240</v>
      </c>
    </row>
    <row r="4672" spans="1:47">
      <c r="A4672" s="246" t="str">
        <f t="shared" si="1432"/>
        <v/>
      </c>
      <c r="B4672" s="23"/>
      <c r="C4672" s="23"/>
      <c r="D4672" s="202" t="str">
        <f t="shared" si="1433"/>
        <v/>
      </c>
      <c r="E4672" s="33" t="str">
        <f t="shared" si="1427"/>
        <v/>
      </c>
      <c r="F4672" s="23"/>
      <c r="G4672" s="23"/>
      <c r="H4672" s="29"/>
      <c r="I4672" s="204" t="str">
        <f t="shared" si="1430"/>
        <v/>
      </c>
      <c r="J4672" s="188"/>
      <c r="K4672" s="29"/>
      <c r="L4672" s="24"/>
      <c r="M4672" s="22"/>
      <c r="N4672" s="22"/>
      <c r="O4672" s="22"/>
      <c r="P4672" s="202" t="str">
        <f t="shared" si="1431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428"/>
        <v/>
      </c>
      <c r="Z4672" s="196" t="str">
        <f t="shared" si="1429"/>
        <v/>
      </c>
      <c r="AA4672" s="22"/>
      <c r="AB4672" s="197" t="str">
        <f t="shared" si="1434"/>
        <v/>
      </c>
      <c r="AC4672" s="198" t="str">
        <f t="shared" si="1435"/>
        <v/>
      </c>
      <c r="AD4672" s="162"/>
      <c r="AE4672" s="199" t="str">
        <f t="shared" si="1436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25"/>
        <v>0</v>
      </c>
      <c r="AJ4672" s="200">
        <f t="shared" si="1426"/>
        <v>0</v>
      </c>
      <c r="AK4672" s="201" t="str">
        <f t="shared" si="1437"/>
        <v/>
      </c>
      <c r="AL4672" s="24"/>
      <c r="AM4672" s="24"/>
      <c r="AN4672" s="24"/>
      <c r="AO4672" s="24"/>
      <c r="AP4672" s="165" t="str">
        <f t="shared" si="1438"/>
        <v/>
      </c>
      <c r="AQ4672" s="203" t="str">
        <f t="shared" si="1439"/>
        <v/>
      </c>
      <c r="AR4672" s="206">
        <f t="shared" si="1440"/>
        <v>0</v>
      </c>
      <c r="AS4672" s="22" t="str">
        <f t="shared" si="1441"/>
        <v/>
      </c>
      <c r="AT4672" s="24" t="str">
        <f t="shared" si="1442"/>
        <v/>
      </c>
      <c r="AU4672" s="22" t="s">
        <v>3240</v>
      </c>
    </row>
    <row r="4673" spans="1:47">
      <c r="A4673" s="246" t="str">
        <f t="shared" si="1432"/>
        <v/>
      </c>
      <c r="B4673" s="23"/>
      <c r="C4673" s="23"/>
      <c r="D4673" s="202" t="str">
        <f t="shared" si="1433"/>
        <v/>
      </c>
      <c r="E4673" s="33" t="str">
        <f t="shared" si="1427"/>
        <v/>
      </c>
      <c r="F4673" s="23"/>
      <c r="G4673" s="23"/>
      <c r="H4673" s="29"/>
      <c r="I4673" s="204" t="str">
        <f t="shared" si="1430"/>
        <v/>
      </c>
      <c r="J4673" s="188"/>
      <c r="K4673" s="29"/>
      <c r="L4673" s="24"/>
      <c r="M4673" s="22"/>
      <c r="N4673" s="22"/>
      <c r="O4673" s="22"/>
      <c r="P4673" s="202" t="str">
        <f t="shared" si="1431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428"/>
        <v/>
      </c>
      <c r="Z4673" s="196" t="str">
        <f t="shared" si="1429"/>
        <v/>
      </c>
      <c r="AA4673" s="22"/>
      <c r="AB4673" s="197" t="str">
        <f t="shared" si="1434"/>
        <v/>
      </c>
      <c r="AC4673" s="198" t="str">
        <f t="shared" si="1435"/>
        <v/>
      </c>
      <c r="AD4673" s="162"/>
      <c r="AE4673" s="199" t="str">
        <f t="shared" si="1436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25"/>
        <v>0</v>
      </c>
      <c r="AJ4673" s="200">
        <f t="shared" si="1426"/>
        <v>0</v>
      </c>
      <c r="AK4673" s="201" t="str">
        <f t="shared" si="1437"/>
        <v/>
      </c>
      <c r="AL4673" s="24"/>
      <c r="AM4673" s="24"/>
      <c r="AN4673" s="24"/>
      <c r="AO4673" s="24"/>
      <c r="AP4673" s="165" t="str">
        <f t="shared" si="1438"/>
        <v/>
      </c>
      <c r="AQ4673" s="203" t="str">
        <f t="shared" si="1439"/>
        <v/>
      </c>
      <c r="AR4673" s="206">
        <f t="shared" si="1440"/>
        <v>0</v>
      </c>
      <c r="AS4673" s="22" t="str">
        <f t="shared" si="1441"/>
        <v/>
      </c>
      <c r="AT4673" s="24" t="str">
        <f t="shared" si="1442"/>
        <v/>
      </c>
      <c r="AU4673" s="22" t="s">
        <v>3240</v>
      </c>
    </row>
    <row r="4674" spans="1:47">
      <c r="A4674" s="246" t="str">
        <f t="shared" si="1432"/>
        <v/>
      </c>
      <c r="B4674" s="23"/>
      <c r="C4674" s="23"/>
      <c r="D4674" s="202" t="str">
        <f t="shared" si="1433"/>
        <v/>
      </c>
      <c r="E4674" s="33" t="str">
        <f t="shared" si="1427"/>
        <v/>
      </c>
      <c r="F4674" s="23"/>
      <c r="G4674" s="23"/>
      <c r="H4674" s="29"/>
      <c r="I4674" s="204" t="str">
        <f t="shared" si="1430"/>
        <v/>
      </c>
      <c r="J4674" s="188"/>
      <c r="K4674" s="29"/>
      <c r="L4674" s="24"/>
      <c r="M4674" s="22"/>
      <c r="N4674" s="22"/>
      <c r="O4674" s="22"/>
      <c r="P4674" s="202" t="str">
        <f t="shared" si="1431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428"/>
        <v/>
      </c>
      <c r="Z4674" s="196" t="str">
        <f t="shared" si="1429"/>
        <v/>
      </c>
      <c r="AA4674" s="22"/>
      <c r="AB4674" s="197" t="str">
        <f t="shared" si="1434"/>
        <v/>
      </c>
      <c r="AC4674" s="198" t="str">
        <f t="shared" si="1435"/>
        <v/>
      </c>
      <c r="AD4674" s="162"/>
      <c r="AE4674" s="199" t="str">
        <f t="shared" si="1436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25"/>
        <v>0</v>
      </c>
      <c r="AJ4674" s="200">
        <f t="shared" si="1426"/>
        <v>0</v>
      </c>
      <c r="AK4674" s="201" t="str">
        <f t="shared" si="1437"/>
        <v/>
      </c>
      <c r="AL4674" s="24"/>
      <c r="AM4674" s="24"/>
      <c r="AN4674" s="24"/>
      <c r="AO4674" s="24"/>
      <c r="AP4674" s="165" t="str">
        <f t="shared" si="1438"/>
        <v/>
      </c>
      <c r="AQ4674" s="203" t="str">
        <f t="shared" si="1439"/>
        <v/>
      </c>
      <c r="AR4674" s="206">
        <f t="shared" si="1440"/>
        <v>0</v>
      </c>
      <c r="AS4674" s="22" t="str">
        <f t="shared" si="1441"/>
        <v/>
      </c>
      <c r="AT4674" s="24" t="str">
        <f t="shared" si="1442"/>
        <v/>
      </c>
      <c r="AU4674" s="22" t="s">
        <v>3240</v>
      </c>
    </row>
    <row r="4675" spans="1:47">
      <c r="A4675" s="246" t="str">
        <f t="shared" si="1432"/>
        <v/>
      </c>
      <c r="B4675" s="23"/>
      <c r="C4675" s="23"/>
      <c r="D4675" s="202" t="str">
        <f t="shared" si="1433"/>
        <v/>
      </c>
      <c r="E4675" s="33" t="str">
        <f t="shared" si="1427"/>
        <v/>
      </c>
      <c r="F4675" s="23"/>
      <c r="G4675" s="23"/>
      <c r="H4675" s="29"/>
      <c r="I4675" s="204" t="str">
        <f t="shared" si="1430"/>
        <v/>
      </c>
      <c r="J4675" s="188"/>
      <c r="K4675" s="29"/>
      <c r="L4675" s="24"/>
      <c r="M4675" s="22"/>
      <c r="N4675" s="22"/>
      <c r="O4675" s="22"/>
      <c r="P4675" s="202" t="str">
        <f t="shared" si="1431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428"/>
        <v/>
      </c>
      <c r="Z4675" s="196" t="str">
        <f t="shared" si="1429"/>
        <v/>
      </c>
      <c r="AA4675" s="22"/>
      <c r="AB4675" s="197" t="str">
        <f t="shared" si="1434"/>
        <v/>
      </c>
      <c r="AC4675" s="198" t="str">
        <f t="shared" si="1435"/>
        <v/>
      </c>
      <c r="AD4675" s="162"/>
      <c r="AE4675" s="199" t="str">
        <f t="shared" si="1436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25"/>
        <v>0</v>
      </c>
      <c r="AJ4675" s="200">
        <f t="shared" si="1426"/>
        <v>0</v>
      </c>
      <c r="AK4675" s="201" t="str">
        <f t="shared" si="1437"/>
        <v/>
      </c>
      <c r="AL4675" s="24"/>
      <c r="AM4675" s="24"/>
      <c r="AN4675" s="24"/>
      <c r="AO4675" s="24"/>
      <c r="AP4675" s="165" t="str">
        <f t="shared" si="1438"/>
        <v/>
      </c>
      <c r="AQ4675" s="203" t="str">
        <f t="shared" si="1439"/>
        <v/>
      </c>
      <c r="AR4675" s="206">
        <f t="shared" si="1440"/>
        <v>0</v>
      </c>
      <c r="AS4675" s="22" t="str">
        <f t="shared" si="1441"/>
        <v/>
      </c>
      <c r="AT4675" s="24" t="str">
        <f t="shared" si="1442"/>
        <v/>
      </c>
      <c r="AU4675" s="22" t="s">
        <v>3240</v>
      </c>
    </row>
    <row r="4676" spans="1:47">
      <c r="A4676" s="246" t="str">
        <f t="shared" si="1432"/>
        <v/>
      </c>
      <c r="B4676" s="23"/>
      <c r="C4676" s="23"/>
      <c r="D4676" s="202" t="str">
        <f t="shared" si="1433"/>
        <v/>
      </c>
      <c r="E4676" s="33" t="str">
        <f t="shared" si="1427"/>
        <v/>
      </c>
      <c r="F4676" s="23"/>
      <c r="G4676" s="23"/>
      <c r="H4676" s="29"/>
      <c r="I4676" s="204" t="str">
        <f t="shared" si="1430"/>
        <v/>
      </c>
      <c r="J4676" s="188"/>
      <c r="K4676" s="29"/>
      <c r="L4676" s="24"/>
      <c r="M4676" s="22"/>
      <c r="N4676" s="22"/>
      <c r="O4676" s="22"/>
      <c r="P4676" s="202" t="str">
        <f t="shared" si="1431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428"/>
        <v/>
      </c>
      <c r="Z4676" s="196" t="str">
        <f t="shared" si="1429"/>
        <v/>
      </c>
      <c r="AA4676" s="22"/>
      <c r="AB4676" s="197" t="str">
        <f t="shared" si="1434"/>
        <v/>
      </c>
      <c r="AC4676" s="198" t="str">
        <f t="shared" si="1435"/>
        <v/>
      </c>
      <c r="AD4676" s="162"/>
      <c r="AE4676" s="199" t="str">
        <f t="shared" si="1436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25"/>
        <v>0</v>
      </c>
      <c r="AJ4676" s="200">
        <f t="shared" si="1426"/>
        <v>0</v>
      </c>
      <c r="AK4676" s="201" t="str">
        <f t="shared" si="1437"/>
        <v/>
      </c>
      <c r="AL4676" s="24"/>
      <c r="AM4676" s="24"/>
      <c r="AN4676" s="24"/>
      <c r="AO4676" s="24"/>
      <c r="AP4676" s="165" t="str">
        <f t="shared" si="1438"/>
        <v/>
      </c>
      <c r="AQ4676" s="203" t="str">
        <f t="shared" si="1439"/>
        <v/>
      </c>
      <c r="AR4676" s="206">
        <f t="shared" si="1440"/>
        <v>0</v>
      </c>
      <c r="AS4676" s="22" t="str">
        <f t="shared" si="1441"/>
        <v/>
      </c>
      <c r="AT4676" s="24" t="str">
        <f t="shared" si="1442"/>
        <v/>
      </c>
      <c r="AU4676" s="22" t="s">
        <v>3240</v>
      </c>
    </row>
    <row r="4677" spans="1:47">
      <c r="A4677" s="246" t="str">
        <f t="shared" si="1432"/>
        <v/>
      </c>
      <c r="B4677" s="23"/>
      <c r="C4677" s="23"/>
      <c r="D4677" s="202" t="str">
        <f t="shared" si="1433"/>
        <v/>
      </c>
      <c r="E4677" s="33" t="str">
        <f t="shared" si="1427"/>
        <v/>
      </c>
      <c r="F4677" s="23"/>
      <c r="G4677" s="23"/>
      <c r="H4677" s="29"/>
      <c r="I4677" s="204" t="str">
        <f t="shared" si="1430"/>
        <v/>
      </c>
      <c r="J4677" s="188"/>
      <c r="K4677" s="29"/>
      <c r="L4677" s="24"/>
      <c r="M4677" s="22"/>
      <c r="N4677" s="22"/>
      <c r="O4677" s="22"/>
      <c r="P4677" s="202" t="str">
        <f t="shared" si="1431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428"/>
        <v/>
      </c>
      <c r="Z4677" s="196" t="str">
        <f t="shared" si="1429"/>
        <v/>
      </c>
      <c r="AA4677" s="22"/>
      <c r="AB4677" s="197" t="str">
        <f t="shared" si="1434"/>
        <v/>
      </c>
      <c r="AC4677" s="198" t="str">
        <f t="shared" si="1435"/>
        <v/>
      </c>
      <c r="AD4677" s="162"/>
      <c r="AE4677" s="199" t="str">
        <f t="shared" si="1436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25"/>
        <v>0</v>
      </c>
      <c r="AJ4677" s="200">
        <f t="shared" si="1426"/>
        <v>0</v>
      </c>
      <c r="AK4677" s="201" t="str">
        <f t="shared" si="1437"/>
        <v/>
      </c>
      <c r="AL4677" s="24"/>
      <c r="AM4677" s="24"/>
      <c r="AN4677" s="24"/>
      <c r="AO4677" s="24"/>
      <c r="AP4677" s="165" t="str">
        <f t="shared" si="1438"/>
        <v/>
      </c>
      <c r="AQ4677" s="203" t="str">
        <f t="shared" si="1439"/>
        <v/>
      </c>
      <c r="AR4677" s="206">
        <f t="shared" si="1440"/>
        <v>0</v>
      </c>
      <c r="AS4677" s="22" t="str">
        <f t="shared" si="1441"/>
        <v/>
      </c>
      <c r="AT4677" s="24" t="str">
        <f t="shared" si="1442"/>
        <v/>
      </c>
      <c r="AU4677" s="22" t="s">
        <v>3240</v>
      </c>
    </row>
    <row r="4678" spans="1:47">
      <c r="A4678" s="246" t="str">
        <f t="shared" si="1432"/>
        <v/>
      </c>
      <c r="B4678" s="23"/>
      <c r="C4678" s="23"/>
      <c r="D4678" s="202" t="str">
        <f t="shared" si="1433"/>
        <v/>
      </c>
      <c r="E4678" s="33" t="str">
        <f t="shared" si="1427"/>
        <v/>
      </c>
      <c r="F4678" s="23"/>
      <c r="G4678" s="23"/>
      <c r="H4678" s="29"/>
      <c r="I4678" s="204" t="str">
        <f t="shared" si="1430"/>
        <v/>
      </c>
      <c r="J4678" s="188"/>
      <c r="K4678" s="29"/>
      <c r="L4678" s="24"/>
      <c r="M4678" s="22"/>
      <c r="N4678" s="22"/>
      <c r="O4678" s="22"/>
      <c r="P4678" s="202" t="str">
        <f t="shared" si="1431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428"/>
        <v/>
      </c>
      <c r="Z4678" s="196" t="str">
        <f t="shared" si="1429"/>
        <v/>
      </c>
      <c r="AA4678" s="22"/>
      <c r="AB4678" s="197" t="str">
        <f t="shared" si="1434"/>
        <v/>
      </c>
      <c r="AC4678" s="198" t="str">
        <f t="shared" si="1435"/>
        <v/>
      </c>
      <c r="AD4678" s="162"/>
      <c r="AE4678" s="199" t="str">
        <f t="shared" si="1436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25"/>
        <v>0</v>
      </c>
      <c r="AJ4678" s="200">
        <f t="shared" si="1426"/>
        <v>0</v>
      </c>
      <c r="AK4678" s="201" t="str">
        <f t="shared" si="1437"/>
        <v/>
      </c>
      <c r="AL4678" s="24"/>
      <c r="AM4678" s="24"/>
      <c r="AN4678" s="24"/>
      <c r="AO4678" s="24"/>
      <c r="AP4678" s="165" t="str">
        <f t="shared" si="1438"/>
        <v/>
      </c>
      <c r="AQ4678" s="203" t="str">
        <f t="shared" si="1439"/>
        <v/>
      </c>
      <c r="AR4678" s="206">
        <f t="shared" si="1440"/>
        <v>0</v>
      </c>
      <c r="AS4678" s="22" t="str">
        <f t="shared" si="1441"/>
        <v/>
      </c>
      <c r="AT4678" s="24" t="str">
        <f t="shared" si="1442"/>
        <v/>
      </c>
      <c r="AU4678" s="22" t="s">
        <v>3240</v>
      </c>
    </row>
    <row r="4679" spans="1:47">
      <c r="A4679" s="246" t="str">
        <f t="shared" si="1432"/>
        <v/>
      </c>
      <c r="B4679" s="23"/>
      <c r="C4679" s="23"/>
      <c r="D4679" s="202" t="str">
        <f t="shared" si="1433"/>
        <v/>
      </c>
      <c r="E4679" s="33" t="str">
        <f t="shared" si="1427"/>
        <v/>
      </c>
      <c r="F4679" s="23"/>
      <c r="G4679" s="23"/>
      <c r="H4679" s="29"/>
      <c r="I4679" s="204" t="str">
        <f t="shared" si="1430"/>
        <v/>
      </c>
      <c r="J4679" s="188"/>
      <c r="K4679" s="29"/>
      <c r="L4679" s="24"/>
      <c r="M4679" s="22"/>
      <c r="N4679" s="22"/>
      <c r="O4679" s="22"/>
      <c r="P4679" s="202" t="str">
        <f t="shared" si="1431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428"/>
        <v/>
      </c>
      <c r="Z4679" s="196" t="str">
        <f t="shared" si="1429"/>
        <v/>
      </c>
      <c r="AA4679" s="22"/>
      <c r="AB4679" s="197" t="str">
        <f t="shared" si="1434"/>
        <v/>
      </c>
      <c r="AC4679" s="198" t="str">
        <f t="shared" si="1435"/>
        <v/>
      </c>
      <c r="AD4679" s="162"/>
      <c r="AE4679" s="199" t="str">
        <f t="shared" si="1436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25"/>
        <v>0</v>
      </c>
      <c r="AJ4679" s="200">
        <f t="shared" si="1426"/>
        <v>0</v>
      </c>
      <c r="AK4679" s="201" t="str">
        <f t="shared" si="1437"/>
        <v/>
      </c>
      <c r="AL4679" s="24"/>
      <c r="AM4679" s="24"/>
      <c r="AN4679" s="24"/>
      <c r="AO4679" s="24"/>
      <c r="AP4679" s="165" t="str">
        <f t="shared" si="1438"/>
        <v/>
      </c>
      <c r="AQ4679" s="203" t="str">
        <f t="shared" si="1439"/>
        <v/>
      </c>
      <c r="AR4679" s="206">
        <f t="shared" si="1440"/>
        <v>0</v>
      </c>
      <c r="AS4679" s="22" t="str">
        <f t="shared" si="1441"/>
        <v/>
      </c>
      <c r="AT4679" s="24" t="str">
        <f t="shared" si="1442"/>
        <v/>
      </c>
      <c r="AU4679" s="22" t="s">
        <v>3240</v>
      </c>
    </row>
    <row r="4680" spans="1:47">
      <c r="A4680" s="246" t="str">
        <f t="shared" si="1432"/>
        <v/>
      </c>
      <c r="B4680" s="23"/>
      <c r="C4680" s="23"/>
      <c r="D4680" s="202" t="str">
        <f t="shared" si="1433"/>
        <v/>
      </c>
      <c r="E4680" s="33" t="str">
        <f t="shared" si="1427"/>
        <v/>
      </c>
      <c r="F4680" s="23"/>
      <c r="G4680" s="23"/>
      <c r="H4680" s="29"/>
      <c r="I4680" s="204" t="str">
        <f t="shared" si="1430"/>
        <v/>
      </c>
      <c r="J4680" s="188"/>
      <c r="K4680" s="29"/>
      <c r="L4680" s="24"/>
      <c r="M4680" s="22"/>
      <c r="N4680" s="22"/>
      <c r="O4680" s="22"/>
      <c r="P4680" s="202" t="str">
        <f t="shared" si="1431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428"/>
        <v/>
      </c>
      <c r="Z4680" s="196" t="str">
        <f t="shared" si="1429"/>
        <v/>
      </c>
      <c r="AA4680" s="22"/>
      <c r="AB4680" s="197" t="str">
        <f t="shared" si="1434"/>
        <v/>
      </c>
      <c r="AC4680" s="198" t="str">
        <f t="shared" si="1435"/>
        <v/>
      </c>
      <c r="AD4680" s="162"/>
      <c r="AE4680" s="199" t="str">
        <f t="shared" si="1436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25"/>
        <v>0</v>
      </c>
      <c r="AJ4680" s="200">
        <f t="shared" si="1426"/>
        <v>0</v>
      </c>
      <c r="AK4680" s="201" t="str">
        <f t="shared" si="1437"/>
        <v/>
      </c>
      <c r="AL4680" s="24"/>
      <c r="AM4680" s="24"/>
      <c r="AN4680" s="24"/>
      <c r="AO4680" s="24"/>
      <c r="AP4680" s="165" t="str">
        <f t="shared" si="1438"/>
        <v/>
      </c>
      <c r="AQ4680" s="203" t="str">
        <f t="shared" si="1439"/>
        <v/>
      </c>
      <c r="AR4680" s="206">
        <f t="shared" si="1440"/>
        <v>0</v>
      </c>
      <c r="AS4680" s="22" t="str">
        <f t="shared" si="1441"/>
        <v/>
      </c>
      <c r="AT4680" s="24" t="str">
        <f t="shared" si="1442"/>
        <v/>
      </c>
      <c r="AU4680" s="22" t="s">
        <v>3240</v>
      </c>
    </row>
    <row r="4681" spans="1:47">
      <c r="A4681" s="246" t="str">
        <f t="shared" si="1432"/>
        <v/>
      </c>
      <c r="B4681" s="23"/>
      <c r="C4681" s="23"/>
      <c r="D4681" s="202" t="str">
        <f t="shared" si="1433"/>
        <v/>
      </c>
      <c r="E4681" s="33" t="str">
        <f t="shared" si="1427"/>
        <v/>
      </c>
      <c r="F4681" s="23"/>
      <c r="G4681" s="23"/>
      <c r="H4681" s="29"/>
      <c r="I4681" s="204" t="str">
        <f t="shared" si="1430"/>
        <v/>
      </c>
      <c r="J4681" s="188"/>
      <c r="K4681" s="29"/>
      <c r="L4681" s="24"/>
      <c r="M4681" s="22"/>
      <c r="N4681" s="22"/>
      <c r="O4681" s="22"/>
      <c r="P4681" s="202" t="str">
        <f t="shared" si="1431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428"/>
        <v/>
      </c>
      <c r="Z4681" s="196" t="str">
        <f t="shared" si="1429"/>
        <v/>
      </c>
      <c r="AA4681" s="22"/>
      <c r="AB4681" s="197" t="str">
        <f t="shared" si="1434"/>
        <v/>
      </c>
      <c r="AC4681" s="198" t="str">
        <f t="shared" si="1435"/>
        <v/>
      </c>
      <c r="AD4681" s="162"/>
      <c r="AE4681" s="199" t="str">
        <f t="shared" si="1436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25"/>
        <v>0</v>
      </c>
      <c r="AJ4681" s="200">
        <f t="shared" si="1426"/>
        <v>0</v>
      </c>
      <c r="AK4681" s="201" t="str">
        <f t="shared" si="1437"/>
        <v/>
      </c>
      <c r="AL4681" s="24"/>
      <c r="AM4681" s="24"/>
      <c r="AN4681" s="24"/>
      <c r="AO4681" s="24"/>
      <c r="AP4681" s="165" t="str">
        <f t="shared" si="1438"/>
        <v/>
      </c>
      <c r="AQ4681" s="203" t="str">
        <f t="shared" si="1439"/>
        <v/>
      </c>
      <c r="AR4681" s="206">
        <f t="shared" si="1440"/>
        <v>0</v>
      </c>
      <c r="AS4681" s="22" t="str">
        <f t="shared" si="1441"/>
        <v/>
      </c>
      <c r="AT4681" s="24" t="str">
        <f t="shared" si="1442"/>
        <v/>
      </c>
      <c r="AU4681" s="22" t="s">
        <v>3240</v>
      </c>
    </row>
    <row r="4682" spans="1:47">
      <c r="A4682" s="246" t="str">
        <f t="shared" si="1432"/>
        <v/>
      </c>
      <c r="B4682" s="23"/>
      <c r="C4682" s="23"/>
      <c r="D4682" s="202" t="str">
        <f t="shared" si="1433"/>
        <v/>
      </c>
      <c r="E4682" s="33" t="str">
        <f t="shared" si="1427"/>
        <v/>
      </c>
      <c r="F4682" s="23"/>
      <c r="G4682" s="23"/>
      <c r="H4682" s="29"/>
      <c r="I4682" s="204" t="str">
        <f t="shared" si="1430"/>
        <v/>
      </c>
      <c r="J4682" s="188"/>
      <c r="K4682" s="29"/>
      <c r="L4682" s="24"/>
      <c r="M4682" s="22"/>
      <c r="N4682" s="22"/>
      <c r="O4682" s="22"/>
      <c r="P4682" s="202" t="str">
        <f t="shared" si="1431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428"/>
        <v/>
      </c>
      <c r="Z4682" s="196" t="str">
        <f t="shared" si="1429"/>
        <v/>
      </c>
      <c r="AA4682" s="22"/>
      <c r="AB4682" s="197" t="str">
        <f t="shared" si="1434"/>
        <v/>
      </c>
      <c r="AC4682" s="198" t="str">
        <f t="shared" si="1435"/>
        <v/>
      </c>
      <c r="AD4682" s="162"/>
      <c r="AE4682" s="199" t="str">
        <f t="shared" si="1436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25"/>
        <v>0</v>
      </c>
      <c r="AJ4682" s="200">
        <f t="shared" si="1426"/>
        <v>0</v>
      </c>
      <c r="AK4682" s="201" t="str">
        <f t="shared" si="1437"/>
        <v/>
      </c>
      <c r="AL4682" s="24"/>
      <c r="AM4682" s="24"/>
      <c r="AN4682" s="24"/>
      <c r="AO4682" s="24"/>
      <c r="AP4682" s="165" t="str">
        <f t="shared" si="1438"/>
        <v/>
      </c>
      <c r="AQ4682" s="203" t="str">
        <f t="shared" si="1439"/>
        <v/>
      </c>
      <c r="AR4682" s="206">
        <f t="shared" si="1440"/>
        <v>0</v>
      </c>
      <c r="AS4682" s="22" t="str">
        <f t="shared" si="1441"/>
        <v/>
      </c>
      <c r="AT4682" s="24" t="str">
        <f t="shared" si="1442"/>
        <v/>
      </c>
      <c r="AU4682" s="22" t="s">
        <v>3240</v>
      </c>
    </row>
    <row r="4683" spans="1:47">
      <c r="A4683" s="246" t="str">
        <f t="shared" si="1432"/>
        <v/>
      </c>
      <c r="B4683" s="23"/>
      <c r="C4683" s="23"/>
      <c r="D4683" s="202" t="str">
        <f t="shared" si="1433"/>
        <v/>
      </c>
      <c r="E4683" s="33" t="str">
        <f t="shared" si="1427"/>
        <v/>
      </c>
      <c r="F4683" s="23"/>
      <c r="G4683" s="23"/>
      <c r="H4683" s="29"/>
      <c r="I4683" s="204" t="str">
        <f t="shared" si="1430"/>
        <v/>
      </c>
      <c r="J4683" s="188"/>
      <c r="K4683" s="29"/>
      <c r="L4683" s="24"/>
      <c r="M4683" s="22"/>
      <c r="N4683" s="22"/>
      <c r="O4683" s="22"/>
      <c r="P4683" s="202" t="str">
        <f t="shared" si="1431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428"/>
        <v/>
      </c>
      <c r="Z4683" s="196" t="str">
        <f t="shared" si="1429"/>
        <v/>
      </c>
      <c r="AA4683" s="22"/>
      <c r="AB4683" s="197" t="str">
        <f t="shared" si="1434"/>
        <v/>
      </c>
      <c r="AC4683" s="198" t="str">
        <f t="shared" si="1435"/>
        <v/>
      </c>
      <c r="AD4683" s="162"/>
      <c r="AE4683" s="199" t="str">
        <f t="shared" si="1436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ref="AI4683:AI4746" si="1443">IF(P4683="C66 SERVICE","",SUMIFS(AB:AB,F:F,F4683,G:G,G4683,E:E,E4683))</f>
        <v>0</v>
      </c>
      <c r="AJ4683" s="200">
        <f t="shared" ref="AJ4683:AJ4746" si="1444">IF(P4683="C66 SERVICE","",SUMIFS(AC:AC,F:F,F4683,G:G,G4683,E:E,E4683))</f>
        <v>0</v>
      </c>
      <c r="AK4683" s="201" t="str">
        <f t="shared" si="1437"/>
        <v/>
      </c>
      <c r="AL4683" s="24"/>
      <c r="AM4683" s="24"/>
      <c r="AN4683" s="24"/>
      <c r="AO4683" s="24"/>
      <c r="AP4683" s="165" t="str">
        <f t="shared" si="1438"/>
        <v/>
      </c>
      <c r="AQ4683" s="203" t="str">
        <f t="shared" si="1439"/>
        <v/>
      </c>
      <c r="AR4683" s="206">
        <f t="shared" si="1440"/>
        <v>0</v>
      </c>
      <c r="AS4683" s="22" t="str">
        <f t="shared" si="1441"/>
        <v/>
      </c>
      <c r="AT4683" s="24" t="str">
        <f t="shared" si="1442"/>
        <v/>
      </c>
      <c r="AU4683" s="22" t="s">
        <v>3240</v>
      </c>
    </row>
    <row r="4684" spans="1:47">
      <c r="A4684" s="246" t="str">
        <f t="shared" si="1432"/>
        <v/>
      </c>
      <c r="B4684" s="23"/>
      <c r="C4684" s="23"/>
      <c r="D4684" s="202" t="str">
        <f t="shared" si="1433"/>
        <v/>
      </c>
      <c r="E4684" s="33" t="str">
        <f t="shared" si="1427"/>
        <v/>
      </c>
      <c r="F4684" s="23"/>
      <c r="G4684" s="23"/>
      <c r="H4684" s="29"/>
      <c r="I4684" s="204" t="str">
        <f t="shared" si="1430"/>
        <v/>
      </c>
      <c r="J4684" s="188"/>
      <c r="K4684" s="29"/>
      <c r="L4684" s="24"/>
      <c r="M4684" s="22"/>
      <c r="N4684" s="22"/>
      <c r="O4684" s="22"/>
      <c r="P4684" s="202" t="str">
        <f t="shared" si="1431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428"/>
        <v/>
      </c>
      <c r="Z4684" s="196" t="str">
        <f t="shared" si="1429"/>
        <v/>
      </c>
      <c r="AA4684" s="22"/>
      <c r="AB4684" s="197" t="str">
        <f t="shared" si="1434"/>
        <v/>
      </c>
      <c r="AC4684" s="198" t="str">
        <f t="shared" si="1435"/>
        <v/>
      </c>
      <c r="AD4684" s="162"/>
      <c r="AE4684" s="199" t="str">
        <f t="shared" si="1436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3"/>
        <v>0</v>
      </c>
      <c r="AJ4684" s="200">
        <f t="shared" si="1444"/>
        <v>0</v>
      </c>
      <c r="AK4684" s="201" t="str">
        <f t="shared" si="1437"/>
        <v/>
      </c>
      <c r="AL4684" s="24"/>
      <c r="AM4684" s="24"/>
      <c r="AN4684" s="24"/>
      <c r="AO4684" s="24"/>
      <c r="AP4684" s="165" t="str">
        <f t="shared" si="1438"/>
        <v/>
      </c>
      <c r="AQ4684" s="203" t="str">
        <f t="shared" si="1439"/>
        <v/>
      </c>
      <c r="AR4684" s="206">
        <f t="shared" si="1440"/>
        <v>0</v>
      </c>
      <c r="AS4684" s="22" t="str">
        <f t="shared" si="1441"/>
        <v/>
      </c>
      <c r="AT4684" s="24" t="str">
        <f t="shared" si="1442"/>
        <v/>
      </c>
      <c r="AU4684" s="22" t="s">
        <v>3240</v>
      </c>
    </row>
    <row r="4685" spans="1:47">
      <c r="A4685" s="246" t="str">
        <f t="shared" si="1432"/>
        <v/>
      </c>
      <c r="B4685" s="23"/>
      <c r="C4685" s="23"/>
      <c r="D4685" s="202" t="str">
        <f t="shared" si="1433"/>
        <v/>
      </c>
      <c r="E4685" s="33" t="str">
        <f t="shared" si="1427"/>
        <v/>
      </c>
      <c r="F4685" s="23"/>
      <c r="G4685" s="23"/>
      <c r="H4685" s="29"/>
      <c r="I4685" s="204" t="str">
        <f t="shared" si="1430"/>
        <v/>
      </c>
      <c r="J4685" s="188"/>
      <c r="K4685" s="29"/>
      <c r="L4685" s="24"/>
      <c r="M4685" s="22"/>
      <c r="N4685" s="22"/>
      <c r="O4685" s="22"/>
      <c r="P4685" s="202" t="str">
        <f t="shared" si="1431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428"/>
        <v/>
      </c>
      <c r="Z4685" s="196" t="str">
        <f t="shared" si="1429"/>
        <v/>
      </c>
      <c r="AA4685" s="22"/>
      <c r="AB4685" s="197" t="str">
        <f t="shared" si="1434"/>
        <v/>
      </c>
      <c r="AC4685" s="198" t="str">
        <f t="shared" si="1435"/>
        <v/>
      </c>
      <c r="AD4685" s="162"/>
      <c r="AE4685" s="199" t="str">
        <f t="shared" si="1436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3"/>
        <v>0</v>
      </c>
      <c r="AJ4685" s="200">
        <f t="shared" si="1444"/>
        <v>0</v>
      </c>
      <c r="AK4685" s="201" t="str">
        <f t="shared" si="1437"/>
        <v/>
      </c>
      <c r="AL4685" s="24"/>
      <c r="AM4685" s="24"/>
      <c r="AN4685" s="24"/>
      <c r="AO4685" s="24"/>
      <c r="AP4685" s="165" t="str">
        <f t="shared" si="1438"/>
        <v/>
      </c>
      <c r="AQ4685" s="203" t="str">
        <f t="shared" si="1439"/>
        <v/>
      </c>
      <c r="AR4685" s="206">
        <f t="shared" si="1440"/>
        <v>0</v>
      </c>
      <c r="AS4685" s="22" t="str">
        <f t="shared" si="1441"/>
        <v/>
      </c>
      <c r="AT4685" s="24" t="str">
        <f t="shared" si="1442"/>
        <v/>
      </c>
      <c r="AU4685" s="22" t="s">
        <v>3240</v>
      </c>
    </row>
    <row r="4686" spans="1:47">
      <c r="A4686" s="246" t="str">
        <f t="shared" si="1432"/>
        <v/>
      </c>
      <c r="B4686" s="23"/>
      <c r="C4686" s="23"/>
      <c r="D4686" s="202" t="str">
        <f t="shared" si="1433"/>
        <v/>
      </c>
      <c r="E4686" s="33" t="str">
        <f t="shared" si="1427"/>
        <v/>
      </c>
      <c r="F4686" s="23"/>
      <c r="G4686" s="23"/>
      <c r="H4686" s="29"/>
      <c r="I4686" s="204" t="str">
        <f t="shared" si="1430"/>
        <v/>
      </c>
      <c r="J4686" s="188"/>
      <c r="K4686" s="29"/>
      <c r="L4686" s="24"/>
      <c r="M4686" s="22"/>
      <c r="N4686" s="22"/>
      <c r="O4686" s="22"/>
      <c r="P4686" s="202" t="str">
        <f t="shared" si="1431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428"/>
        <v/>
      </c>
      <c r="Z4686" s="196" t="str">
        <f t="shared" si="1429"/>
        <v/>
      </c>
      <c r="AA4686" s="22"/>
      <c r="AB4686" s="197" t="str">
        <f t="shared" si="1434"/>
        <v/>
      </c>
      <c r="AC4686" s="198" t="str">
        <f t="shared" si="1435"/>
        <v/>
      </c>
      <c r="AD4686" s="162"/>
      <c r="AE4686" s="199" t="str">
        <f t="shared" si="1436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3"/>
        <v>0</v>
      </c>
      <c r="AJ4686" s="200">
        <f t="shared" si="1444"/>
        <v>0</v>
      </c>
      <c r="AK4686" s="201" t="str">
        <f t="shared" si="1437"/>
        <v/>
      </c>
      <c r="AL4686" s="24"/>
      <c r="AM4686" s="24"/>
      <c r="AN4686" s="24"/>
      <c r="AO4686" s="24"/>
      <c r="AP4686" s="165" t="str">
        <f t="shared" si="1438"/>
        <v/>
      </c>
      <c r="AQ4686" s="203" t="str">
        <f t="shared" si="1439"/>
        <v/>
      </c>
      <c r="AR4686" s="206">
        <f t="shared" si="1440"/>
        <v>0</v>
      </c>
      <c r="AS4686" s="22" t="str">
        <f t="shared" si="1441"/>
        <v/>
      </c>
      <c r="AT4686" s="24" t="str">
        <f t="shared" si="1442"/>
        <v/>
      </c>
      <c r="AU4686" s="22" t="s">
        <v>3240</v>
      </c>
    </row>
    <row r="4687" spans="1:47">
      <c r="A4687" s="246" t="str">
        <f t="shared" si="1432"/>
        <v/>
      </c>
      <c r="B4687" s="23"/>
      <c r="C4687" s="23"/>
      <c r="D4687" s="202" t="str">
        <f t="shared" si="1433"/>
        <v/>
      </c>
      <c r="E4687" s="33" t="str">
        <f t="shared" si="1427"/>
        <v/>
      </c>
      <c r="F4687" s="23"/>
      <c r="G4687" s="23"/>
      <c r="H4687" s="29"/>
      <c r="I4687" s="204" t="str">
        <f t="shared" si="1430"/>
        <v/>
      </c>
      <c r="J4687" s="188"/>
      <c r="K4687" s="29"/>
      <c r="L4687" s="24"/>
      <c r="M4687" s="22"/>
      <c r="N4687" s="22"/>
      <c r="O4687" s="22"/>
      <c r="P4687" s="202" t="str">
        <f t="shared" si="1431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428"/>
        <v/>
      </c>
      <c r="Z4687" s="196" t="str">
        <f t="shared" si="1429"/>
        <v/>
      </c>
      <c r="AA4687" s="22"/>
      <c r="AB4687" s="197" t="str">
        <f t="shared" si="1434"/>
        <v/>
      </c>
      <c r="AC4687" s="198" t="str">
        <f t="shared" si="1435"/>
        <v/>
      </c>
      <c r="AD4687" s="162"/>
      <c r="AE4687" s="199" t="str">
        <f t="shared" si="1436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3"/>
        <v>0</v>
      </c>
      <c r="AJ4687" s="200">
        <f t="shared" si="1444"/>
        <v>0</v>
      </c>
      <c r="AK4687" s="201" t="str">
        <f t="shared" si="1437"/>
        <v/>
      </c>
      <c r="AL4687" s="24"/>
      <c r="AM4687" s="24"/>
      <c r="AN4687" s="24"/>
      <c r="AO4687" s="24"/>
      <c r="AP4687" s="165" t="str">
        <f t="shared" si="1438"/>
        <v/>
      </c>
      <c r="AQ4687" s="203" t="str">
        <f t="shared" si="1439"/>
        <v/>
      </c>
      <c r="AR4687" s="206">
        <f t="shared" si="1440"/>
        <v>0</v>
      </c>
      <c r="AS4687" s="22" t="str">
        <f t="shared" si="1441"/>
        <v/>
      </c>
      <c r="AT4687" s="24" t="str">
        <f t="shared" si="1442"/>
        <v/>
      </c>
      <c r="AU4687" s="22" t="s">
        <v>3240</v>
      </c>
    </row>
    <row r="4688" spans="1:47">
      <c r="A4688" s="246" t="str">
        <f t="shared" si="1432"/>
        <v/>
      </c>
      <c r="B4688" s="23"/>
      <c r="C4688" s="23"/>
      <c r="D4688" s="202" t="str">
        <f t="shared" si="1433"/>
        <v/>
      </c>
      <c r="E4688" s="33" t="str">
        <f t="shared" si="1427"/>
        <v/>
      </c>
      <c r="F4688" s="23"/>
      <c r="G4688" s="23"/>
      <c r="H4688" s="29"/>
      <c r="I4688" s="204" t="str">
        <f t="shared" si="1430"/>
        <v/>
      </c>
      <c r="J4688" s="188"/>
      <c r="K4688" s="29"/>
      <c r="L4688" s="24"/>
      <c r="M4688" s="22"/>
      <c r="N4688" s="22"/>
      <c r="O4688" s="22"/>
      <c r="P4688" s="202" t="str">
        <f t="shared" si="1431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428"/>
        <v/>
      </c>
      <c r="Z4688" s="196" t="str">
        <f t="shared" si="1429"/>
        <v/>
      </c>
      <c r="AA4688" s="22"/>
      <c r="AB4688" s="197" t="str">
        <f t="shared" si="1434"/>
        <v/>
      </c>
      <c r="AC4688" s="198" t="str">
        <f t="shared" si="1435"/>
        <v/>
      </c>
      <c r="AD4688" s="162"/>
      <c r="AE4688" s="199" t="str">
        <f t="shared" si="1436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3"/>
        <v>0</v>
      </c>
      <c r="AJ4688" s="200">
        <f t="shared" si="1444"/>
        <v>0</v>
      </c>
      <c r="AK4688" s="201" t="str">
        <f t="shared" si="1437"/>
        <v/>
      </c>
      <c r="AL4688" s="24"/>
      <c r="AM4688" s="24"/>
      <c r="AN4688" s="24"/>
      <c r="AO4688" s="24"/>
      <c r="AP4688" s="165" t="str">
        <f t="shared" si="1438"/>
        <v/>
      </c>
      <c r="AQ4688" s="203" t="str">
        <f t="shared" si="1439"/>
        <v/>
      </c>
      <c r="AR4688" s="206">
        <f t="shared" si="1440"/>
        <v>0</v>
      </c>
      <c r="AS4688" s="22" t="str">
        <f t="shared" si="1441"/>
        <v/>
      </c>
      <c r="AT4688" s="24" t="str">
        <f t="shared" si="1442"/>
        <v/>
      </c>
      <c r="AU4688" s="22" t="s">
        <v>3240</v>
      </c>
    </row>
    <row r="4689" spans="1:47">
      <c r="A4689" s="246" t="str">
        <f t="shared" si="1432"/>
        <v/>
      </c>
      <c r="B4689" s="23"/>
      <c r="C4689" s="23"/>
      <c r="D4689" s="202" t="str">
        <f t="shared" si="1433"/>
        <v/>
      </c>
      <c r="E4689" s="33" t="str">
        <f t="shared" si="1427"/>
        <v/>
      </c>
      <c r="F4689" s="23"/>
      <c r="G4689" s="23"/>
      <c r="H4689" s="29"/>
      <c r="I4689" s="204" t="str">
        <f t="shared" si="1430"/>
        <v/>
      </c>
      <c r="J4689" s="188"/>
      <c r="K4689" s="29"/>
      <c r="L4689" s="24"/>
      <c r="M4689" s="22"/>
      <c r="N4689" s="22"/>
      <c r="O4689" s="22"/>
      <c r="P4689" s="202" t="str">
        <f t="shared" si="1431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428"/>
        <v/>
      </c>
      <c r="Z4689" s="196" t="str">
        <f t="shared" si="1429"/>
        <v/>
      </c>
      <c r="AA4689" s="22"/>
      <c r="AB4689" s="197" t="str">
        <f t="shared" si="1434"/>
        <v/>
      </c>
      <c r="AC4689" s="198" t="str">
        <f t="shared" si="1435"/>
        <v/>
      </c>
      <c r="AD4689" s="162"/>
      <c r="AE4689" s="199" t="str">
        <f t="shared" si="1436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3"/>
        <v>0</v>
      </c>
      <c r="AJ4689" s="200">
        <f t="shared" si="1444"/>
        <v>0</v>
      </c>
      <c r="AK4689" s="201" t="str">
        <f t="shared" si="1437"/>
        <v/>
      </c>
      <c r="AL4689" s="24"/>
      <c r="AM4689" s="24"/>
      <c r="AN4689" s="24"/>
      <c r="AO4689" s="24"/>
      <c r="AP4689" s="165" t="str">
        <f t="shared" si="1438"/>
        <v/>
      </c>
      <c r="AQ4689" s="203" t="str">
        <f t="shared" si="1439"/>
        <v/>
      </c>
      <c r="AR4689" s="206">
        <f t="shared" si="1440"/>
        <v>0</v>
      </c>
      <c r="AS4689" s="22" t="str">
        <f t="shared" si="1441"/>
        <v/>
      </c>
      <c r="AT4689" s="24" t="str">
        <f t="shared" si="1442"/>
        <v/>
      </c>
      <c r="AU4689" s="22" t="s">
        <v>3240</v>
      </c>
    </row>
    <row r="4690" spans="1:47">
      <c r="A4690" s="246" t="str">
        <f t="shared" si="1432"/>
        <v/>
      </c>
      <c r="B4690" s="23"/>
      <c r="C4690" s="23"/>
      <c r="D4690" s="202" t="str">
        <f t="shared" si="1433"/>
        <v/>
      </c>
      <c r="E4690" s="33" t="str">
        <f t="shared" si="1427"/>
        <v/>
      </c>
      <c r="F4690" s="23"/>
      <c r="G4690" s="23"/>
      <c r="H4690" s="29"/>
      <c r="I4690" s="204" t="str">
        <f t="shared" si="1430"/>
        <v/>
      </c>
      <c r="J4690" s="188"/>
      <c r="K4690" s="29"/>
      <c r="L4690" s="24"/>
      <c r="M4690" s="22"/>
      <c r="N4690" s="22"/>
      <c r="O4690" s="22"/>
      <c r="P4690" s="202" t="str">
        <f t="shared" si="1431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428"/>
        <v/>
      </c>
      <c r="Z4690" s="196" t="str">
        <f t="shared" si="1429"/>
        <v/>
      </c>
      <c r="AA4690" s="22"/>
      <c r="AB4690" s="197" t="str">
        <f t="shared" si="1434"/>
        <v/>
      </c>
      <c r="AC4690" s="198" t="str">
        <f t="shared" si="1435"/>
        <v/>
      </c>
      <c r="AD4690" s="162"/>
      <c r="AE4690" s="199" t="str">
        <f t="shared" si="1436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3"/>
        <v>0</v>
      </c>
      <c r="AJ4690" s="200">
        <f t="shared" si="1444"/>
        <v>0</v>
      </c>
      <c r="AK4690" s="201" t="str">
        <f t="shared" si="1437"/>
        <v/>
      </c>
      <c r="AL4690" s="24"/>
      <c r="AM4690" s="24"/>
      <c r="AN4690" s="24"/>
      <c r="AO4690" s="24"/>
      <c r="AP4690" s="165" t="str">
        <f t="shared" si="1438"/>
        <v/>
      </c>
      <c r="AQ4690" s="203" t="str">
        <f t="shared" si="1439"/>
        <v/>
      </c>
      <c r="AR4690" s="206">
        <f t="shared" si="1440"/>
        <v>0</v>
      </c>
      <c r="AS4690" s="22" t="str">
        <f t="shared" si="1441"/>
        <v/>
      </c>
      <c r="AT4690" s="24" t="str">
        <f t="shared" si="1442"/>
        <v/>
      </c>
      <c r="AU4690" s="22" t="s">
        <v>3240</v>
      </c>
    </row>
    <row r="4691" spans="1:47">
      <c r="A4691" s="246" t="str">
        <f t="shared" si="1432"/>
        <v/>
      </c>
      <c r="B4691" s="23"/>
      <c r="C4691" s="23"/>
      <c r="D4691" s="202" t="str">
        <f t="shared" si="1433"/>
        <v/>
      </c>
      <c r="E4691" s="33" t="str">
        <f t="shared" si="1427"/>
        <v/>
      </c>
      <c r="F4691" s="23"/>
      <c r="G4691" s="23"/>
      <c r="H4691" s="29"/>
      <c r="I4691" s="204" t="str">
        <f t="shared" si="1430"/>
        <v/>
      </c>
      <c r="J4691" s="188"/>
      <c r="K4691" s="29"/>
      <c r="L4691" s="24"/>
      <c r="M4691" s="22"/>
      <c r="N4691" s="22"/>
      <c r="O4691" s="22"/>
      <c r="P4691" s="202" t="str">
        <f t="shared" si="1431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428"/>
        <v/>
      </c>
      <c r="Z4691" s="196" t="str">
        <f t="shared" si="1429"/>
        <v/>
      </c>
      <c r="AA4691" s="22"/>
      <c r="AB4691" s="197" t="str">
        <f t="shared" si="1434"/>
        <v/>
      </c>
      <c r="AC4691" s="198" t="str">
        <f t="shared" si="1435"/>
        <v/>
      </c>
      <c r="AD4691" s="162"/>
      <c r="AE4691" s="199" t="str">
        <f t="shared" si="1436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3"/>
        <v>0</v>
      </c>
      <c r="AJ4691" s="200">
        <f t="shared" si="1444"/>
        <v>0</v>
      </c>
      <c r="AK4691" s="201" t="str">
        <f t="shared" si="1437"/>
        <v/>
      </c>
      <c r="AL4691" s="24"/>
      <c r="AM4691" s="24"/>
      <c r="AN4691" s="24"/>
      <c r="AO4691" s="24"/>
      <c r="AP4691" s="165" t="str">
        <f t="shared" si="1438"/>
        <v/>
      </c>
      <c r="AQ4691" s="203" t="str">
        <f t="shared" si="1439"/>
        <v/>
      </c>
      <c r="AR4691" s="206">
        <f t="shared" si="1440"/>
        <v>0</v>
      </c>
      <c r="AS4691" s="22" t="str">
        <f t="shared" si="1441"/>
        <v/>
      </c>
      <c r="AT4691" s="24" t="str">
        <f t="shared" si="1442"/>
        <v/>
      </c>
      <c r="AU4691" s="22" t="s">
        <v>3240</v>
      </c>
    </row>
    <row r="4692" spans="1:47">
      <c r="A4692" s="246" t="str">
        <f t="shared" si="1432"/>
        <v/>
      </c>
      <c r="B4692" s="23"/>
      <c r="C4692" s="23"/>
      <c r="D4692" s="202" t="str">
        <f t="shared" si="1433"/>
        <v/>
      </c>
      <c r="E4692" s="33" t="str">
        <f t="shared" si="1427"/>
        <v/>
      </c>
      <c r="F4692" s="23"/>
      <c r="G4692" s="23"/>
      <c r="H4692" s="29"/>
      <c r="I4692" s="204" t="str">
        <f t="shared" si="1430"/>
        <v/>
      </c>
      <c r="J4692" s="188"/>
      <c r="K4692" s="29"/>
      <c r="L4692" s="24"/>
      <c r="M4692" s="22"/>
      <c r="N4692" s="22"/>
      <c r="O4692" s="22"/>
      <c r="P4692" s="202" t="str">
        <f t="shared" si="1431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428"/>
        <v/>
      </c>
      <c r="Z4692" s="196" t="str">
        <f t="shared" si="1429"/>
        <v/>
      </c>
      <c r="AA4692" s="22"/>
      <c r="AB4692" s="197" t="str">
        <f t="shared" si="1434"/>
        <v/>
      </c>
      <c r="AC4692" s="198" t="str">
        <f t="shared" si="1435"/>
        <v/>
      </c>
      <c r="AD4692" s="162"/>
      <c r="AE4692" s="199" t="str">
        <f t="shared" si="1436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3"/>
        <v>0</v>
      </c>
      <c r="AJ4692" s="200">
        <f t="shared" si="1444"/>
        <v>0</v>
      </c>
      <c r="AK4692" s="201" t="str">
        <f t="shared" si="1437"/>
        <v/>
      </c>
      <c r="AL4692" s="24"/>
      <c r="AM4692" s="24"/>
      <c r="AN4692" s="24"/>
      <c r="AO4692" s="24"/>
      <c r="AP4692" s="165" t="str">
        <f t="shared" si="1438"/>
        <v/>
      </c>
      <c r="AQ4692" s="203" t="str">
        <f t="shared" si="1439"/>
        <v/>
      </c>
      <c r="AR4692" s="206">
        <f t="shared" si="1440"/>
        <v>0</v>
      </c>
      <c r="AS4692" s="22" t="str">
        <f t="shared" si="1441"/>
        <v/>
      </c>
      <c r="AT4692" s="24" t="str">
        <f t="shared" si="1442"/>
        <v/>
      </c>
      <c r="AU4692" s="22" t="s">
        <v>3240</v>
      </c>
    </row>
    <row r="4693" spans="1:47">
      <c r="A4693" s="246" t="str">
        <f t="shared" si="1432"/>
        <v/>
      </c>
      <c r="B4693" s="23"/>
      <c r="C4693" s="23"/>
      <c r="D4693" s="202" t="str">
        <f t="shared" si="1433"/>
        <v/>
      </c>
      <c r="E4693" s="33" t="str">
        <f t="shared" si="1427"/>
        <v/>
      </c>
      <c r="F4693" s="23"/>
      <c r="G4693" s="23"/>
      <c r="H4693" s="29"/>
      <c r="I4693" s="204" t="str">
        <f t="shared" si="1430"/>
        <v/>
      </c>
      <c r="J4693" s="188"/>
      <c r="K4693" s="29"/>
      <c r="L4693" s="24"/>
      <c r="M4693" s="22"/>
      <c r="N4693" s="22"/>
      <c r="O4693" s="22"/>
      <c r="P4693" s="202" t="str">
        <f t="shared" si="1431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428"/>
        <v/>
      </c>
      <c r="Z4693" s="196" t="str">
        <f t="shared" si="1429"/>
        <v/>
      </c>
      <c r="AA4693" s="22"/>
      <c r="AB4693" s="197" t="str">
        <f t="shared" si="1434"/>
        <v/>
      </c>
      <c r="AC4693" s="198" t="str">
        <f t="shared" si="1435"/>
        <v/>
      </c>
      <c r="AD4693" s="162"/>
      <c r="AE4693" s="199" t="str">
        <f t="shared" si="1436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3"/>
        <v>0</v>
      </c>
      <c r="AJ4693" s="200">
        <f t="shared" si="1444"/>
        <v>0</v>
      </c>
      <c r="AK4693" s="201" t="str">
        <f t="shared" si="1437"/>
        <v/>
      </c>
      <c r="AL4693" s="24"/>
      <c r="AM4693" s="24"/>
      <c r="AN4693" s="24"/>
      <c r="AO4693" s="24"/>
      <c r="AP4693" s="165" t="str">
        <f t="shared" si="1438"/>
        <v/>
      </c>
      <c r="AQ4693" s="203" t="str">
        <f t="shared" si="1439"/>
        <v/>
      </c>
      <c r="AR4693" s="206">
        <f t="shared" si="1440"/>
        <v>0</v>
      </c>
      <c r="AS4693" s="22" t="str">
        <f t="shared" si="1441"/>
        <v/>
      </c>
      <c r="AT4693" s="24" t="str">
        <f t="shared" si="1442"/>
        <v/>
      </c>
      <c r="AU4693" s="22" t="s">
        <v>3240</v>
      </c>
    </row>
    <row r="4694" spans="1:47">
      <c r="A4694" s="246" t="str">
        <f t="shared" si="1432"/>
        <v/>
      </c>
      <c r="B4694" s="23"/>
      <c r="C4694" s="23"/>
      <c r="D4694" s="202" t="str">
        <f t="shared" si="1433"/>
        <v/>
      </c>
      <c r="E4694" s="33" t="str">
        <f t="shared" ref="E4694:E4757" si="1445">IF(G4694="Cancel","Cancel",IF(G4694="TBA","TBA",IFERROR(IF(I4694="Q4","FY "&amp;RIGHT(F4694,2)-1&amp;"/"&amp;RIGHT(F4694,2),"FY "&amp;RIGHT(F4694,2)&amp;"/"&amp;RIGHT(F4694,2)+1),"")))</f>
        <v/>
      </c>
      <c r="F4694" s="23"/>
      <c r="G4694" s="23"/>
      <c r="H4694" s="29"/>
      <c r="I4694" s="204" t="str">
        <f t="shared" si="1430"/>
        <v/>
      </c>
      <c r="J4694" s="188"/>
      <c r="K4694" s="29"/>
      <c r="L4694" s="24"/>
      <c r="M4694" s="22"/>
      <c r="N4694" s="22"/>
      <c r="O4694" s="22"/>
      <c r="P4694" s="202" t="str">
        <f t="shared" si="1431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428"/>
        <v/>
      </c>
      <c r="Z4694" s="196" t="str">
        <f t="shared" si="1429"/>
        <v/>
      </c>
      <c r="AA4694" s="22"/>
      <c r="AB4694" s="197" t="str">
        <f t="shared" si="1434"/>
        <v/>
      </c>
      <c r="AC4694" s="198" t="str">
        <f t="shared" si="1435"/>
        <v/>
      </c>
      <c r="AD4694" s="162"/>
      <c r="AE4694" s="199" t="str">
        <f t="shared" si="1436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3"/>
        <v>0</v>
      </c>
      <c r="AJ4694" s="200">
        <f t="shared" si="1444"/>
        <v>0</v>
      </c>
      <c r="AK4694" s="201" t="str">
        <f t="shared" si="1437"/>
        <v/>
      </c>
      <c r="AL4694" s="24"/>
      <c r="AM4694" s="24"/>
      <c r="AN4694" s="24"/>
      <c r="AO4694" s="24"/>
      <c r="AP4694" s="165" t="str">
        <f t="shared" si="1438"/>
        <v/>
      </c>
      <c r="AQ4694" s="203" t="str">
        <f t="shared" si="1439"/>
        <v/>
      </c>
      <c r="AR4694" s="206">
        <f t="shared" si="1440"/>
        <v>0</v>
      </c>
      <c r="AS4694" s="22" t="str">
        <f t="shared" si="1441"/>
        <v/>
      </c>
      <c r="AT4694" s="24" t="str">
        <f t="shared" si="1442"/>
        <v/>
      </c>
      <c r="AU4694" s="22" t="s">
        <v>3240</v>
      </c>
    </row>
    <row r="4695" spans="1:47">
      <c r="A4695" s="246" t="str">
        <f t="shared" si="1432"/>
        <v/>
      </c>
      <c r="B4695" s="23"/>
      <c r="C4695" s="23"/>
      <c r="D4695" s="202" t="str">
        <f t="shared" si="1433"/>
        <v/>
      </c>
      <c r="E4695" s="33" t="str">
        <f t="shared" si="1445"/>
        <v/>
      </c>
      <c r="F4695" s="23"/>
      <c r="G4695" s="23"/>
      <c r="H4695" s="29"/>
      <c r="I4695" s="204" t="str">
        <f t="shared" si="1430"/>
        <v/>
      </c>
      <c r="J4695" s="188"/>
      <c r="K4695" s="29"/>
      <c r="L4695" s="24"/>
      <c r="M4695" s="22"/>
      <c r="N4695" s="22"/>
      <c r="O4695" s="22"/>
      <c r="P4695" s="202" t="str">
        <f t="shared" si="1431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428"/>
        <v/>
      </c>
      <c r="Z4695" s="196" t="str">
        <f t="shared" si="1429"/>
        <v/>
      </c>
      <c r="AA4695" s="22"/>
      <c r="AB4695" s="197" t="str">
        <f t="shared" si="1434"/>
        <v/>
      </c>
      <c r="AC4695" s="198" t="str">
        <f t="shared" si="1435"/>
        <v/>
      </c>
      <c r="AD4695" s="162"/>
      <c r="AE4695" s="199" t="str">
        <f t="shared" si="1436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3"/>
        <v>0</v>
      </c>
      <c r="AJ4695" s="200">
        <f t="shared" si="1444"/>
        <v>0</v>
      </c>
      <c r="AK4695" s="201" t="str">
        <f t="shared" si="1437"/>
        <v/>
      </c>
      <c r="AL4695" s="24"/>
      <c r="AM4695" s="24"/>
      <c r="AN4695" s="24"/>
      <c r="AO4695" s="24"/>
      <c r="AP4695" s="165" t="str">
        <f t="shared" si="1438"/>
        <v/>
      </c>
      <c r="AQ4695" s="203" t="str">
        <f t="shared" si="1439"/>
        <v/>
      </c>
      <c r="AR4695" s="206">
        <f t="shared" si="1440"/>
        <v>0</v>
      </c>
      <c r="AS4695" s="22" t="str">
        <f t="shared" si="1441"/>
        <v/>
      </c>
      <c r="AT4695" s="24" t="str">
        <f t="shared" si="1442"/>
        <v/>
      </c>
      <c r="AU4695" s="22" t="s">
        <v>3240</v>
      </c>
    </row>
    <row r="4696" spans="1:47">
      <c r="A4696" s="246" t="str">
        <f t="shared" si="1432"/>
        <v/>
      </c>
      <c r="B4696" s="23"/>
      <c r="C4696" s="23"/>
      <c r="D4696" s="202" t="str">
        <f t="shared" si="1433"/>
        <v/>
      </c>
      <c r="E4696" s="33" t="str">
        <f t="shared" si="1445"/>
        <v/>
      </c>
      <c r="F4696" s="23"/>
      <c r="G4696" s="23"/>
      <c r="H4696" s="29"/>
      <c r="I4696" s="204" t="str">
        <f t="shared" si="1430"/>
        <v/>
      </c>
      <c r="J4696" s="188"/>
      <c r="K4696" s="29"/>
      <c r="L4696" s="24"/>
      <c r="M4696" s="22"/>
      <c r="N4696" s="22"/>
      <c r="O4696" s="22"/>
      <c r="P4696" s="202" t="str">
        <f t="shared" si="1431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428"/>
        <v/>
      </c>
      <c r="Z4696" s="196" t="str">
        <f t="shared" si="1429"/>
        <v/>
      </c>
      <c r="AA4696" s="22"/>
      <c r="AB4696" s="197" t="str">
        <f t="shared" si="1434"/>
        <v/>
      </c>
      <c r="AC4696" s="198" t="str">
        <f t="shared" si="1435"/>
        <v/>
      </c>
      <c r="AD4696" s="162"/>
      <c r="AE4696" s="199" t="str">
        <f t="shared" si="1436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3"/>
        <v>0</v>
      </c>
      <c r="AJ4696" s="200">
        <f t="shared" si="1444"/>
        <v>0</v>
      </c>
      <c r="AK4696" s="201" t="str">
        <f t="shared" si="1437"/>
        <v/>
      </c>
      <c r="AL4696" s="24"/>
      <c r="AM4696" s="24"/>
      <c r="AN4696" s="24"/>
      <c r="AO4696" s="24"/>
      <c r="AP4696" s="165" t="str">
        <f t="shared" si="1438"/>
        <v/>
      </c>
      <c r="AQ4696" s="203" t="str">
        <f t="shared" si="1439"/>
        <v/>
      </c>
      <c r="AR4696" s="206">
        <f t="shared" si="1440"/>
        <v>0</v>
      </c>
      <c r="AS4696" s="22" t="str">
        <f t="shared" si="1441"/>
        <v/>
      </c>
      <c r="AT4696" s="24" t="str">
        <f t="shared" si="1442"/>
        <v/>
      </c>
      <c r="AU4696" s="22" t="s">
        <v>3240</v>
      </c>
    </row>
    <row r="4697" spans="1:47">
      <c r="A4697" s="246" t="str">
        <f t="shared" si="1432"/>
        <v/>
      </c>
      <c r="B4697" s="23"/>
      <c r="C4697" s="23"/>
      <c r="D4697" s="202" t="str">
        <f t="shared" si="1433"/>
        <v/>
      </c>
      <c r="E4697" s="33" t="str">
        <f t="shared" si="1445"/>
        <v/>
      </c>
      <c r="F4697" s="23"/>
      <c r="G4697" s="23"/>
      <c r="H4697" s="29"/>
      <c r="I4697" s="204" t="str">
        <f t="shared" si="1430"/>
        <v/>
      </c>
      <c r="J4697" s="188"/>
      <c r="K4697" s="29"/>
      <c r="L4697" s="24"/>
      <c r="M4697" s="22"/>
      <c r="N4697" s="22"/>
      <c r="O4697" s="22"/>
      <c r="P4697" s="202" t="str">
        <f t="shared" si="1431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ref="Y4697:Y4760" si="1446">IF(W4697="","",IF(W4697="RMB","1.13", "1"))</f>
        <v/>
      </c>
      <c r="Z4697" s="196" t="str">
        <f t="shared" ref="Z4697:Z4760" si="1447">IF(X4697="","",X4697*MAX(O4697,N4697))</f>
        <v/>
      </c>
      <c r="AA4697" s="22"/>
      <c r="AB4697" s="197" t="str">
        <f t="shared" si="1434"/>
        <v/>
      </c>
      <c r="AC4697" s="198" t="str">
        <f t="shared" si="1435"/>
        <v/>
      </c>
      <c r="AD4697" s="162"/>
      <c r="AE4697" s="199" t="str">
        <f t="shared" si="1436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3"/>
        <v>0</v>
      </c>
      <c r="AJ4697" s="200">
        <f t="shared" si="1444"/>
        <v>0</v>
      </c>
      <c r="AK4697" s="201" t="str">
        <f t="shared" si="1437"/>
        <v/>
      </c>
      <c r="AL4697" s="24"/>
      <c r="AM4697" s="24"/>
      <c r="AN4697" s="24"/>
      <c r="AO4697" s="24"/>
      <c r="AP4697" s="165" t="str">
        <f t="shared" si="1438"/>
        <v/>
      </c>
      <c r="AQ4697" s="203" t="str">
        <f t="shared" si="1439"/>
        <v/>
      </c>
      <c r="AR4697" s="206">
        <f t="shared" si="1440"/>
        <v>0</v>
      </c>
      <c r="AS4697" s="22" t="str">
        <f t="shared" si="1441"/>
        <v/>
      </c>
      <c r="AT4697" s="24" t="str">
        <f t="shared" si="1442"/>
        <v/>
      </c>
      <c r="AU4697" s="22" t="s">
        <v>3240</v>
      </c>
    </row>
    <row r="4698" spans="1:47">
      <c r="A4698" s="246" t="str">
        <f t="shared" si="1432"/>
        <v/>
      </c>
      <c r="B4698" s="23"/>
      <c r="C4698" s="23"/>
      <c r="D4698" s="202" t="str">
        <f t="shared" si="1433"/>
        <v/>
      </c>
      <c r="E4698" s="33" t="str">
        <f t="shared" si="1445"/>
        <v/>
      </c>
      <c r="F4698" s="23"/>
      <c r="G4698" s="23"/>
      <c r="H4698" s="29"/>
      <c r="I4698" s="204" t="str">
        <f t="shared" si="1430"/>
        <v/>
      </c>
      <c r="J4698" s="188"/>
      <c r="K4698" s="29"/>
      <c r="L4698" s="24"/>
      <c r="M4698" s="22"/>
      <c r="N4698" s="22"/>
      <c r="O4698" s="22"/>
      <c r="P4698" s="202" t="str">
        <f t="shared" si="1431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446"/>
        <v/>
      </c>
      <c r="Z4698" s="196" t="str">
        <f t="shared" si="1447"/>
        <v/>
      </c>
      <c r="AA4698" s="22"/>
      <c r="AB4698" s="197" t="str">
        <f t="shared" si="1434"/>
        <v/>
      </c>
      <c r="AC4698" s="198" t="str">
        <f t="shared" si="1435"/>
        <v/>
      </c>
      <c r="AD4698" s="162"/>
      <c r="AE4698" s="199" t="str">
        <f t="shared" si="1436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3"/>
        <v>0</v>
      </c>
      <c r="AJ4698" s="200">
        <f t="shared" si="1444"/>
        <v>0</v>
      </c>
      <c r="AK4698" s="201" t="str">
        <f t="shared" si="1437"/>
        <v/>
      </c>
      <c r="AL4698" s="24"/>
      <c r="AM4698" s="24"/>
      <c r="AN4698" s="24"/>
      <c r="AO4698" s="24"/>
      <c r="AP4698" s="165" t="str">
        <f t="shared" si="1438"/>
        <v/>
      </c>
      <c r="AQ4698" s="203" t="str">
        <f t="shared" si="1439"/>
        <v/>
      </c>
      <c r="AR4698" s="206">
        <f t="shared" si="1440"/>
        <v>0</v>
      </c>
      <c r="AS4698" s="22" t="str">
        <f t="shared" si="1441"/>
        <v/>
      </c>
      <c r="AT4698" s="24" t="str">
        <f t="shared" si="1442"/>
        <v/>
      </c>
      <c r="AU4698" s="22" t="s">
        <v>3240</v>
      </c>
    </row>
    <row r="4699" spans="1:47">
      <c r="A4699" s="246" t="str">
        <f t="shared" si="1432"/>
        <v/>
      </c>
      <c r="B4699" s="23"/>
      <c r="C4699" s="23"/>
      <c r="D4699" s="202" t="str">
        <f t="shared" si="1433"/>
        <v/>
      </c>
      <c r="E4699" s="33" t="str">
        <f t="shared" si="1445"/>
        <v/>
      </c>
      <c r="F4699" s="23"/>
      <c r="G4699" s="23"/>
      <c r="H4699" s="29"/>
      <c r="I4699" s="204" t="str">
        <f t="shared" si="1430"/>
        <v/>
      </c>
      <c r="J4699" s="188"/>
      <c r="K4699" s="29"/>
      <c r="L4699" s="24"/>
      <c r="M4699" s="22"/>
      <c r="N4699" s="22"/>
      <c r="O4699" s="22"/>
      <c r="P4699" s="202" t="str">
        <f t="shared" si="1431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si="1446"/>
        <v/>
      </c>
      <c r="Z4699" s="196" t="str">
        <f t="shared" si="1447"/>
        <v/>
      </c>
      <c r="AA4699" s="22"/>
      <c r="AB4699" s="197" t="str">
        <f t="shared" si="1434"/>
        <v/>
      </c>
      <c r="AC4699" s="198" t="str">
        <f t="shared" si="1435"/>
        <v/>
      </c>
      <c r="AD4699" s="162"/>
      <c r="AE4699" s="199" t="str">
        <f t="shared" si="1436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3"/>
        <v>0</v>
      </c>
      <c r="AJ4699" s="200">
        <f t="shared" si="1444"/>
        <v>0</v>
      </c>
      <c r="AK4699" s="201" t="str">
        <f t="shared" si="1437"/>
        <v/>
      </c>
      <c r="AL4699" s="24"/>
      <c r="AM4699" s="24"/>
      <c r="AN4699" s="24"/>
      <c r="AO4699" s="24"/>
      <c r="AP4699" s="165" t="str">
        <f t="shared" si="1438"/>
        <v/>
      </c>
      <c r="AQ4699" s="203" t="str">
        <f t="shared" si="1439"/>
        <v/>
      </c>
      <c r="AR4699" s="206">
        <f t="shared" si="1440"/>
        <v>0</v>
      </c>
      <c r="AS4699" s="22" t="str">
        <f t="shared" si="1441"/>
        <v/>
      </c>
      <c r="AT4699" s="24" t="str">
        <f t="shared" si="1442"/>
        <v/>
      </c>
      <c r="AU4699" s="22" t="s">
        <v>3240</v>
      </c>
    </row>
    <row r="4700" spans="1:47">
      <c r="A4700" s="246" t="str">
        <f t="shared" si="1432"/>
        <v/>
      </c>
      <c r="B4700" s="23"/>
      <c r="C4700" s="23"/>
      <c r="D4700" s="202" t="str">
        <f t="shared" si="1433"/>
        <v/>
      </c>
      <c r="E4700" s="33" t="str">
        <f t="shared" si="1445"/>
        <v/>
      </c>
      <c r="F4700" s="23"/>
      <c r="G4700" s="23"/>
      <c r="H4700" s="29"/>
      <c r="I4700" s="204" t="str">
        <f t="shared" si="1430"/>
        <v/>
      </c>
      <c r="J4700" s="188"/>
      <c r="K4700" s="29"/>
      <c r="L4700" s="24"/>
      <c r="M4700" s="22"/>
      <c r="N4700" s="22"/>
      <c r="O4700" s="22"/>
      <c r="P4700" s="202" t="str">
        <f t="shared" si="1431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446"/>
        <v/>
      </c>
      <c r="Z4700" s="196" t="str">
        <f t="shared" si="1447"/>
        <v/>
      </c>
      <c r="AA4700" s="22"/>
      <c r="AB4700" s="197" t="str">
        <f t="shared" si="1434"/>
        <v/>
      </c>
      <c r="AC4700" s="198" t="str">
        <f t="shared" si="1435"/>
        <v/>
      </c>
      <c r="AD4700" s="162"/>
      <c r="AE4700" s="199" t="str">
        <f t="shared" si="1436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3"/>
        <v>0</v>
      </c>
      <c r="AJ4700" s="200">
        <f t="shared" si="1444"/>
        <v>0</v>
      </c>
      <c r="AK4700" s="201" t="str">
        <f t="shared" si="1437"/>
        <v/>
      </c>
      <c r="AL4700" s="24"/>
      <c r="AM4700" s="24"/>
      <c r="AN4700" s="24"/>
      <c r="AO4700" s="24"/>
      <c r="AP4700" s="165" t="str">
        <f t="shared" si="1438"/>
        <v/>
      </c>
      <c r="AQ4700" s="203" t="str">
        <f t="shared" si="1439"/>
        <v/>
      </c>
      <c r="AR4700" s="206">
        <f t="shared" si="1440"/>
        <v>0</v>
      </c>
      <c r="AS4700" s="22" t="str">
        <f t="shared" si="1441"/>
        <v/>
      </c>
      <c r="AT4700" s="24" t="str">
        <f t="shared" si="1442"/>
        <v/>
      </c>
      <c r="AU4700" s="22" t="s">
        <v>3240</v>
      </c>
    </row>
    <row r="4701" spans="1:47">
      <c r="A4701" s="246" t="str">
        <f t="shared" si="1432"/>
        <v/>
      </c>
      <c r="B4701" s="23"/>
      <c r="C4701" s="23"/>
      <c r="D4701" s="202" t="str">
        <f t="shared" si="1433"/>
        <v/>
      </c>
      <c r="E4701" s="33" t="str">
        <f t="shared" si="1445"/>
        <v/>
      </c>
      <c r="F4701" s="23"/>
      <c r="G4701" s="23"/>
      <c r="H4701" s="29"/>
      <c r="I4701" s="204" t="str">
        <f t="shared" si="1430"/>
        <v/>
      </c>
      <c r="J4701" s="188"/>
      <c r="K4701" s="29"/>
      <c r="L4701" s="24"/>
      <c r="M4701" s="22"/>
      <c r="N4701" s="22"/>
      <c r="O4701" s="22"/>
      <c r="P4701" s="202" t="str">
        <f t="shared" si="1431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446"/>
        <v/>
      </c>
      <c r="Z4701" s="196" t="str">
        <f t="shared" si="1447"/>
        <v/>
      </c>
      <c r="AA4701" s="22"/>
      <c r="AB4701" s="197" t="str">
        <f t="shared" si="1434"/>
        <v/>
      </c>
      <c r="AC4701" s="198" t="str">
        <f t="shared" si="1435"/>
        <v/>
      </c>
      <c r="AD4701" s="162"/>
      <c r="AE4701" s="199" t="str">
        <f t="shared" si="1436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3"/>
        <v>0</v>
      </c>
      <c r="AJ4701" s="200">
        <f t="shared" si="1444"/>
        <v>0</v>
      </c>
      <c r="AK4701" s="201" t="str">
        <f t="shared" si="1437"/>
        <v/>
      </c>
      <c r="AL4701" s="24"/>
      <c r="AM4701" s="24"/>
      <c r="AN4701" s="24"/>
      <c r="AO4701" s="24"/>
      <c r="AP4701" s="165" t="str">
        <f t="shared" si="1438"/>
        <v/>
      </c>
      <c r="AQ4701" s="203" t="str">
        <f t="shared" si="1439"/>
        <v/>
      </c>
      <c r="AR4701" s="206">
        <f t="shared" si="1440"/>
        <v>0</v>
      </c>
      <c r="AS4701" s="22" t="str">
        <f t="shared" si="1441"/>
        <v/>
      </c>
      <c r="AT4701" s="24" t="str">
        <f t="shared" si="1442"/>
        <v/>
      </c>
      <c r="AU4701" s="22" t="s">
        <v>3240</v>
      </c>
    </row>
    <row r="4702" spans="1:47">
      <c r="A4702" s="246" t="str">
        <f t="shared" si="1432"/>
        <v/>
      </c>
      <c r="B4702" s="23"/>
      <c r="C4702" s="23"/>
      <c r="D4702" s="202" t="str">
        <f t="shared" si="1433"/>
        <v/>
      </c>
      <c r="E4702" s="33" t="str">
        <f t="shared" si="1445"/>
        <v/>
      </c>
      <c r="F4702" s="23"/>
      <c r="G4702" s="23"/>
      <c r="H4702" s="29"/>
      <c r="I4702" s="204" t="str">
        <f t="shared" ref="I4702:I4765" si="1448">IFERROR(IF(F4702="","",IF(F4702="TBA","TBA",IF(F4702="Cancel","Cancel",IF(AND(G4702&gt;=10,G4702&lt;=12),"Q3",IF(AND(G4702&gt;=1,G4702&lt;=3),"Q4",IF(AND(G4702&gt;=7,G4702&lt;=9),"Q2",IF(AND(G4702&gt;=4,G4702&lt;=6),"Q1"))))))),"")</f>
        <v/>
      </c>
      <c r="J4702" s="188"/>
      <c r="K4702" s="29"/>
      <c r="L4702" s="24"/>
      <c r="M4702" s="22"/>
      <c r="N4702" s="22"/>
      <c r="O4702" s="22"/>
      <c r="P4702" s="202" t="str">
        <f t="shared" si="1431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446"/>
        <v/>
      </c>
      <c r="Z4702" s="196" t="str">
        <f t="shared" si="1447"/>
        <v/>
      </c>
      <c r="AA4702" s="22"/>
      <c r="AB4702" s="197" t="str">
        <f t="shared" si="1434"/>
        <v/>
      </c>
      <c r="AC4702" s="198" t="str">
        <f t="shared" si="1435"/>
        <v/>
      </c>
      <c r="AD4702" s="162"/>
      <c r="AE4702" s="199" t="str">
        <f t="shared" si="1436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3"/>
        <v>0</v>
      </c>
      <c r="AJ4702" s="200">
        <f t="shared" si="1444"/>
        <v>0</v>
      </c>
      <c r="AK4702" s="201" t="str">
        <f t="shared" si="1437"/>
        <v/>
      </c>
      <c r="AL4702" s="24"/>
      <c r="AM4702" s="24"/>
      <c r="AN4702" s="24"/>
      <c r="AO4702" s="24"/>
      <c r="AP4702" s="165" t="str">
        <f t="shared" si="1438"/>
        <v/>
      </c>
      <c r="AQ4702" s="203" t="str">
        <f t="shared" si="1439"/>
        <v/>
      </c>
      <c r="AR4702" s="206">
        <f t="shared" si="1440"/>
        <v>0</v>
      </c>
      <c r="AS4702" s="22" t="str">
        <f t="shared" si="1441"/>
        <v/>
      </c>
      <c r="AT4702" s="24" t="str">
        <f t="shared" si="1442"/>
        <v/>
      </c>
      <c r="AU4702" s="22" t="s">
        <v>3240</v>
      </c>
    </row>
    <row r="4703" spans="1:47">
      <c r="A4703" s="246" t="str">
        <f t="shared" si="1432"/>
        <v/>
      </c>
      <c r="B4703" s="23"/>
      <c r="C4703" s="23"/>
      <c r="D4703" s="202" t="str">
        <f t="shared" si="1433"/>
        <v/>
      </c>
      <c r="E4703" s="33" t="str">
        <f t="shared" si="1445"/>
        <v/>
      </c>
      <c r="F4703" s="23"/>
      <c r="G4703" s="23"/>
      <c r="H4703" s="29"/>
      <c r="I4703" s="204" t="str">
        <f t="shared" si="1448"/>
        <v/>
      </c>
      <c r="J4703" s="188"/>
      <c r="K4703" s="29"/>
      <c r="L4703" s="24"/>
      <c r="M4703" s="22"/>
      <c r="N4703" s="22"/>
      <c r="O4703" s="22"/>
      <c r="P4703" s="202" t="str">
        <f t="shared" ref="P4703:P4766" si="1449">IF(M4703="","",IF(AND(N4703&gt;0,L4703&lt;&gt;""),"MAIN UNIT",IF(AND(O4703&gt;0,L4703&lt;&gt;""),"SERVICE/ PARTS","C66 SERVICE/OTHERS")))</f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446"/>
        <v/>
      </c>
      <c r="Z4703" s="196" t="str">
        <f t="shared" si="1447"/>
        <v/>
      </c>
      <c r="AA4703" s="22"/>
      <c r="AB4703" s="197" t="str">
        <f t="shared" si="1434"/>
        <v/>
      </c>
      <c r="AC4703" s="198" t="str">
        <f t="shared" si="1435"/>
        <v/>
      </c>
      <c r="AD4703" s="162"/>
      <c r="AE4703" s="199" t="str">
        <f t="shared" si="1436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3"/>
        <v>0</v>
      </c>
      <c r="AJ4703" s="200">
        <f t="shared" si="1444"/>
        <v>0</v>
      </c>
      <c r="AK4703" s="201" t="str">
        <f t="shared" si="1437"/>
        <v/>
      </c>
      <c r="AL4703" s="24"/>
      <c r="AM4703" s="24"/>
      <c r="AN4703" s="24"/>
      <c r="AO4703" s="24"/>
      <c r="AP4703" s="165" t="str">
        <f t="shared" si="1438"/>
        <v/>
      </c>
      <c r="AQ4703" s="203" t="str">
        <f t="shared" si="1439"/>
        <v/>
      </c>
      <c r="AR4703" s="206">
        <f t="shared" si="1440"/>
        <v>0</v>
      </c>
      <c r="AS4703" s="22" t="str">
        <f t="shared" si="1441"/>
        <v/>
      </c>
      <c r="AT4703" s="24" t="str">
        <f t="shared" si="1442"/>
        <v/>
      </c>
      <c r="AU4703" s="22" t="s">
        <v>3240</v>
      </c>
    </row>
    <row r="4704" spans="1:47">
      <c r="A4704" s="246" t="str">
        <f t="shared" ref="A4704:A4767" si="1450">IF(C4704="cancel","cancel",IFERROR(IF(D4704="Q4","FY "&amp;RIGHT(B4704,2)-1&amp;"/"&amp;RIGHT(B4704,2),"FY "&amp;RIGHT(B4704,2)&amp;"/"&amp;RIGHT(B4704,2)+1),""))</f>
        <v/>
      </c>
      <c r="B4704" s="23"/>
      <c r="C4704" s="23"/>
      <c r="D4704" s="202" t="str">
        <f t="shared" ref="D4704:D4767" si="1451">IF(B4704="","",IF(AND(C4704&gt;=10,C4704&lt;=12),"Q3",IF(AND(C4704&gt;=1,C4704&lt;=3),"Q4",IF(AND(C4704&gt;=7,C4704&lt;=9),"Q2",IF(AND(C4704&gt;=4,C4704&lt;=6),"Q1")))))</f>
        <v/>
      </c>
      <c r="E4704" s="33" t="str">
        <f t="shared" si="1445"/>
        <v/>
      </c>
      <c r="F4704" s="23"/>
      <c r="G4704" s="23"/>
      <c r="H4704" s="29"/>
      <c r="I4704" s="204" t="str">
        <f t="shared" si="1448"/>
        <v/>
      </c>
      <c r="J4704" s="188"/>
      <c r="K4704" s="29"/>
      <c r="L4704" s="24"/>
      <c r="M4704" s="22"/>
      <c r="N4704" s="22"/>
      <c r="O4704" s="22"/>
      <c r="P4704" s="202" t="str">
        <f t="shared" si="1449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446"/>
        <v/>
      </c>
      <c r="Z4704" s="196" t="str">
        <f t="shared" si="1447"/>
        <v/>
      </c>
      <c r="AA4704" s="22"/>
      <c r="AB4704" s="197" t="str">
        <f t="shared" ref="AB4704:AB4767" si="1452">IF(AND(R4704&lt;&gt;"C66",R4704&lt;&gt;""),Z4704/Y4704*AA4704,"")</f>
        <v/>
      </c>
      <c r="AC4704" s="198" t="str">
        <f t="shared" ref="AC4704:AC4767" si="1453">IF(R4704&lt;&gt;"",AB4704*AD4704,"")</f>
        <v/>
      </c>
      <c r="AD4704" s="162"/>
      <c r="AE4704" s="199" t="str">
        <f t="shared" ref="AE4704:AE4767" si="1454">IF(Q4704="","",IF(Q4704="Yes",1,0))</f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3"/>
        <v>0</v>
      </c>
      <c r="AJ4704" s="200">
        <f t="shared" si="1444"/>
        <v>0</v>
      </c>
      <c r="AK4704" s="201" t="str">
        <f t="shared" ref="AK4704:AK4767" si="1455">IF(AJ4704&gt;0,AJ4704/AI4704,"")</f>
        <v/>
      </c>
      <c r="AL4704" s="24"/>
      <c r="AM4704" s="24"/>
      <c r="AN4704" s="24"/>
      <c r="AO4704" s="24"/>
      <c r="AP4704" s="165" t="str">
        <f t="shared" ref="AP4704:AP4767" si="1456">IF(F4704="","",F4704&amp;G4704)</f>
        <v/>
      </c>
      <c r="AQ4704" s="203" t="str">
        <f t="shared" ref="AQ4704:AQ4767" si="1457">IF(W4704="","",F4704&amp;G4704&amp;W4704)</f>
        <v/>
      </c>
      <c r="AR4704" s="206">
        <f t="shared" ref="AR4704:AR4767" si="1458">IFERROR(IF(AND(M4704="YAMAHA", R4704="C28"), "YAMAHA_Non_Mounter", IF(AND(M4704="YAMAHA", R4704="C49"), "YAMAHA_Mounter", M4704)),"")</f>
        <v>0</v>
      </c>
      <c r="AS4704" s="22" t="str">
        <f t="shared" ref="AS4704:AS4767" si="1459">IFERROR(IF(OR(G4704="TBA", G4704=""), "", DATEDIF(DATE(B4704, C4704, 1), DATE(F4704, G4704, 1), "M")),"")</f>
        <v/>
      </c>
      <c r="AT4704" s="24" t="str">
        <f t="shared" ref="AT4704:AT4767" si="1460">IF(ISNUMBER(AS4704), IF(AS4704&gt;=0, IF(AS4704&lt;=3, "0-3 months", IF(AS4704&lt;=6, "4-6 months", "&gt; 6 months"))), "")</f>
        <v/>
      </c>
      <c r="AU4704" s="22" t="s">
        <v>3240</v>
      </c>
    </row>
    <row r="4705" spans="1:47">
      <c r="A4705" s="246" t="str">
        <f t="shared" si="1450"/>
        <v/>
      </c>
      <c r="B4705" s="23"/>
      <c r="C4705" s="23"/>
      <c r="D4705" s="202" t="str">
        <f t="shared" si="1451"/>
        <v/>
      </c>
      <c r="E4705" s="33" t="str">
        <f t="shared" si="1445"/>
        <v/>
      </c>
      <c r="F4705" s="23"/>
      <c r="G4705" s="23"/>
      <c r="H4705" s="29"/>
      <c r="I4705" s="204" t="str">
        <f t="shared" si="1448"/>
        <v/>
      </c>
      <c r="J4705" s="188"/>
      <c r="K4705" s="29"/>
      <c r="L4705" s="24"/>
      <c r="M4705" s="22"/>
      <c r="N4705" s="22"/>
      <c r="O4705" s="22"/>
      <c r="P4705" s="202" t="str">
        <f t="shared" si="1449"/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446"/>
        <v/>
      </c>
      <c r="Z4705" s="196" t="str">
        <f t="shared" si="1447"/>
        <v/>
      </c>
      <c r="AA4705" s="22"/>
      <c r="AB4705" s="197" t="str">
        <f t="shared" si="1452"/>
        <v/>
      </c>
      <c r="AC4705" s="198" t="str">
        <f t="shared" si="1453"/>
        <v/>
      </c>
      <c r="AD4705" s="162"/>
      <c r="AE4705" s="199" t="str">
        <f t="shared" si="1454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3"/>
        <v>0</v>
      </c>
      <c r="AJ4705" s="200">
        <f t="shared" si="1444"/>
        <v>0</v>
      </c>
      <c r="AK4705" s="201" t="str">
        <f t="shared" si="1455"/>
        <v/>
      </c>
      <c r="AL4705" s="24"/>
      <c r="AM4705" s="24"/>
      <c r="AN4705" s="24"/>
      <c r="AO4705" s="24"/>
      <c r="AP4705" s="165" t="str">
        <f t="shared" si="1456"/>
        <v/>
      </c>
      <c r="AQ4705" s="203" t="str">
        <f t="shared" si="1457"/>
        <v/>
      </c>
      <c r="AR4705" s="206">
        <f t="shared" si="1458"/>
        <v>0</v>
      </c>
      <c r="AS4705" s="22" t="str">
        <f t="shared" si="1459"/>
        <v/>
      </c>
      <c r="AT4705" s="24" t="str">
        <f t="shared" si="1460"/>
        <v/>
      </c>
      <c r="AU4705" s="22" t="s">
        <v>3240</v>
      </c>
    </row>
    <row r="4706" spans="1:47">
      <c r="A4706" s="246" t="str">
        <f t="shared" si="1450"/>
        <v/>
      </c>
      <c r="B4706" s="23"/>
      <c r="C4706" s="23"/>
      <c r="D4706" s="202" t="str">
        <f t="shared" si="1451"/>
        <v/>
      </c>
      <c r="E4706" s="33" t="str">
        <f t="shared" si="1445"/>
        <v/>
      </c>
      <c r="F4706" s="23"/>
      <c r="G4706" s="23"/>
      <c r="H4706" s="29"/>
      <c r="I4706" s="204" t="str">
        <f t="shared" si="1448"/>
        <v/>
      </c>
      <c r="J4706" s="188"/>
      <c r="K4706" s="29"/>
      <c r="L4706" s="24"/>
      <c r="M4706" s="22"/>
      <c r="N4706" s="22"/>
      <c r="O4706" s="22"/>
      <c r="P4706" s="202" t="str">
        <f t="shared" si="1449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446"/>
        <v/>
      </c>
      <c r="Z4706" s="196" t="str">
        <f t="shared" si="1447"/>
        <v/>
      </c>
      <c r="AA4706" s="22"/>
      <c r="AB4706" s="197" t="str">
        <f t="shared" si="1452"/>
        <v/>
      </c>
      <c r="AC4706" s="198" t="str">
        <f t="shared" si="1453"/>
        <v/>
      </c>
      <c r="AD4706" s="162"/>
      <c r="AE4706" s="199" t="str">
        <f t="shared" si="1454"/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si="1443"/>
        <v>0</v>
      </c>
      <c r="AJ4706" s="200">
        <f t="shared" si="1444"/>
        <v>0</v>
      </c>
      <c r="AK4706" s="201" t="str">
        <f t="shared" si="1455"/>
        <v/>
      </c>
      <c r="AL4706" s="24"/>
      <c r="AM4706" s="24"/>
      <c r="AN4706" s="24"/>
      <c r="AO4706" s="24"/>
      <c r="AP4706" s="165" t="str">
        <f t="shared" si="1456"/>
        <v/>
      </c>
      <c r="AQ4706" s="203" t="str">
        <f t="shared" si="1457"/>
        <v/>
      </c>
      <c r="AR4706" s="206">
        <f t="shared" si="1458"/>
        <v>0</v>
      </c>
      <c r="AS4706" s="22" t="str">
        <f t="shared" si="1459"/>
        <v/>
      </c>
      <c r="AT4706" s="24" t="str">
        <f t="shared" si="1460"/>
        <v/>
      </c>
      <c r="AU4706" s="22" t="s">
        <v>3240</v>
      </c>
    </row>
    <row r="4707" spans="1:47">
      <c r="A4707" s="246" t="str">
        <f t="shared" si="1450"/>
        <v/>
      </c>
      <c r="B4707" s="23"/>
      <c r="C4707" s="23"/>
      <c r="D4707" s="202" t="str">
        <f t="shared" si="1451"/>
        <v/>
      </c>
      <c r="E4707" s="33" t="str">
        <f t="shared" si="1445"/>
        <v/>
      </c>
      <c r="F4707" s="23"/>
      <c r="G4707" s="23"/>
      <c r="H4707" s="29"/>
      <c r="I4707" s="204" t="str">
        <f t="shared" si="1448"/>
        <v/>
      </c>
      <c r="J4707" s="188"/>
      <c r="K4707" s="29"/>
      <c r="L4707" s="24"/>
      <c r="M4707" s="22"/>
      <c r="N4707" s="22"/>
      <c r="O4707" s="22"/>
      <c r="P4707" s="202" t="str">
        <f t="shared" si="1449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446"/>
        <v/>
      </c>
      <c r="Z4707" s="196" t="str">
        <f t="shared" si="1447"/>
        <v/>
      </c>
      <c r="AA4707" s="22"/>
      <c r="AB4707" s="197" t="str">
        <f t="shared" si="1452"/>
        <v/>
      </c>
      <c r="AC4707" s="198" t="str">
        <f t="shared" si="1453"/>
        <v/>
      </c>
      <c r="AD4707" s="162"/>
      <c r="AE4707" s="199" t="str">
        <f t="shared" si="1454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43"/>
        <v>0</v>
      </c>
      <c r="AJ4707" s="200">
        <f t="shared" si="1444"/>
        <v>0</v>
      </c>
      <c r="AK4707" s="201" t="str">
        <f t="shared" si="1455"/>
        <v/>
      </c>
      <c r="AL4707" s="24"/>
      <c r="AM4707" s="24"/>
      <c r="AN4707" s="24"/>
      <c r="AO4707" s="24"/>
      <c r="AP4707" s="165" t="str">
        <f t="shared" si="1456"/>
        <v/>
      </c>
      <c r="AQ4707" s="203" t="str">
        <f t="shared" si="1457"/>
        <v/>
      </c>
      <c r="AR4707" s="206">
        <f t="shared" si="1458"/>
        <v>0</v>
      </c>
      <c r="AS4707" s="22" t="str">
        <f t="shared" si="1459"/>
        <v/>
      </c>
      <c r="AT4707" s="24" t="str">
        <f t="shared" si="1460"/>
        <v/>
      </c>
      <c r="AU4707" s="22" t="s">
        <v>3240</v>
      </c>
    </row>
    <row r="4708" spans="1:47">
      <c r="A4708" s="246" t="str">
        <f t="shared" si="1450"/>
        <v/>
      </c>
      <c r="B4708" s="23"/>
      <c r="C4708" s="23"/>
      <c r="D4708" s="202" t="str">
        <f t="shared" si="1451"/>
        <v/>
      </c>
      <c r="E4708" s="33" t="str">
        <f t="shared" si="1445"/>
        <v/>
      </c>
      <c r="F4708" s="23"/>
      <c r="G4708" s="23"/>
      <c r="H4708" s="29"/>
      <c r="I4708" s="204" t="str">
        <f t="shared" si="1448"/>
        <v/>
      </c>
      <c r="J4708" s="188"/>
      <c r="K4708" s="29"/>
      <c r="L4708" s="24"/>
      <c r="M4708" s="22"/>
      <c r="N4708" s="22"/>
      <c r="O4708" s="22"/>
      <c r="P4708" s="202" t="str">
        <f t="shared" si="1449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446"/>
        <v/>
      </c>
      <c r="Z4708" s="196" t="str">
        <f t="shared" si="1447"/>
        <v/>
      </c>
      <c r="AA4708" s="22"/>
      <c r="AB4708" s="197" t="str">
        <f t="shared" si="1452"/>
        <v/>
      </c>
      <c r="AC4708" s="198" t="str">
        <f t="shared" si="1453"/>
        <v/>
      </c>
      <c r="AD4708" s="162"/>
      <c r="AE4708" s="199" t="str">
        <f t="shared" si="1454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43"/>
        <v>0</v>
      </c>
      <c r="AJ4708" s="200">
        <f t="shared" si="1444"/>
        <v>0</v>
      </c>
      <c r="AK4708" s="201" t="str">
        <f t="shared" si="1455"/>
        <v/>
      </c>
      <c r="AL4708" s="24"/>
      <c r="AM4708" s="24"/>
      <c r="AN4708" s="24"/>
      <c r="AO4708" s="24"/>
      <c r="AP4708" s="165" t="str">
        <f t="shared" si="1456"/>
        <v/>
      </c>
      <c r="AQ4708" s="203" t="str">
        <f t="shared" si="1457"/>
        <v/>
      </c>
      <c r="AR4708" s="206">
        <f t="shared" si="1458"/>
        <v>0</v>
      </c>
      <c r="AS4708" s="22" t="str">
        <f t="shared" si="1459"/>
        <v/>
      </c>
      <c r="AT4708" s="24" t="str">
        <f t="shared" si="1460"/>
        <v/>
      </c>
      <c r="AU4708" s="22" t="s">
        <v>3240</v>
      </c>
    </row>
    <row r="4709" spans="1:47">
      <c r="A4709" s="246" t="str">
        <f t="shared" si="1450"/>
        <v/>
      </c>
      <c r="B4709" s="23"/>
      <c r="C4709" s="23"/>
      <c r="D4709" s="202" t="str">
        <f t="shared" si="1451"/>
        <v/>
      </c>
      <c r="E4709" s="33" t="str">
        <f t="shared" si="1445"/>
        <v/>
      </c>
      <c r="F4709" s="23"/>
      <c r="G4709" s="23"/>
      <c r="H4709" s="29"/>
      <c r="I4709" s="204" t="str">
        <f t="shared" si="1448"/>
        <v/>
      </c>
      <c r="J4709" s="188"/>
      <c r="K4709" s="29"/>
      <c r="L4709" s="24"/>
      <c r="M4709" s="22"/>
      <c r="N4709" s="22"/>
      <c r="O4709" s="22"/>
      <c r="P4709" s="202" t="str">
        <f t="shared" si="1449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446"/>
        <v/>
      </c>
      <c r="Z4709" s="196" t="str">
        <f t="shared" si="1447"/>
        <v/>
      </c>
      <c r="AA4709" s="22"/>
      <c r="AB4709" s="197" t="str">
        <f t="shared" si="1452"/>
        <v/>
      </c>
      <c r="AC4709" s="198" t="str">
        <f t="shared" si="1453"/>
        <v/>
      </c>
      <c r="AD4709" s="162"/>
      <c r="AE4709" s="199" t="str">
        <f t="shared" si="1454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43"/>
        <v>0</v>
      </c>
      <c r="AJ4709" s="200">
        <f t="shared" si="1444"/>
        <v>0</v>
      </c>
      <c r="AK4709" s="201" t="str">
        <f t="shared" si="1455"/>
        <v/>
      </c>
      <c r="AL4709" s="24"/>
      <c r="AM4709" s="24"/>
      <c r="AN4709" s="24"/>
      <c r="AO4709" s="24"/>
      <c r="AP4709" s="165" t="str">
        <f t="shared" si="1456"/>
        <v/>
      </c>
      <c r="AQ4709" s="203" t="str">
        <f t="shared" si="1457"/>
        <v/>
      </c>
      <c r="AR4709" s="206">
        <f t="shared" si="1458"/>
        <v>0</v>
      </c>
      <c r="AS4709" s="22" t="str">
        <f t="shared" si="1459"/>
        <v/>
      </c>
      <c r="AT4709" s="24" t="str">
        <f t="shared" si="1460"/>
        <v/>
      </c>
      <c r="AU4709" s="22" t="s">
        <v>3240</v>
      </c>
    </row>
    <row r="4710" spans="1:47">
      <c r="A4710" s="246" t="str">
        <f t="shared" si="1450"/>
        <v/>
      </c>
      <c r="B4710" s="23"/>
      <c r="C4710" s="23"/>
      <c r="D4710" s="202" t="str">
        <f t="shared" si="1451"/>
        <v/>
      </c>
      <c r="E4710" s="33" t="str">
        <f t="shared" si="1445"/>
        <v/>
      </c>
      <c r="F4710" s="23"/>
      <c r="G4710" s="23"/>
      <c r="H4710" s="29"/>
      <c r="I4710" s="204" t="str">
        <f t="shared" si="1448"/>
        <v/>
      </c>
      <c r="J4710" s="188"/>
      <c r="K4710" s="29"/>
      <c r="L4710" s="24"/>
      <c r="M4710" s="22"/>
      <c r="N4710" s="22"/>
      <c r="O4710" s="22"/>
      <c r="P4710" s="202" t="str">
        <f t="shared" si="1449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446"/>
        <v/>
      </c>
      <c r="Z4710" s="196" t="str">
        <f t="shared" si="1447"/>
        <v/>
      </c>
      <c r="AA4710" s="22"/>
      <c r="AB4710" s="197" t="str">
        <f t="shared" si="1452"/>
        <v/>
      </c>
      <c r="AC4710" s="198" t="str">
        <f t="shared" si="1453"/>
        <v/>
      </c>
      <c r="AD4710" s="162"/>
      <c r="AE4710" s="199" t="str">
        <f t="shared" si="1454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43"/>
        <v>0</v>
      </c>
      <c r="AJ4710" s="200">
        <f t="shared" si="1444"/>
        <v>0</v>
      </c>
      <c r="AK4710" s="201" t="str">
        <f t="shared" si="1455"/>
        <v/>
      </c>
      <c r="AL4710" s="24"/>
      <c r="AM4710" s="24"/>
      <c r="AN4710" s="24"/>
      <c r="AO4710" s="24"/>
      <c r="AP4710" s="165" t="str">
        <f t="shared" si="1456"/>
        <v/>
      </c>
      <c r="AQ4710" s="203" t="str">
        <f t="shared" si="1457"/>
        <v/>
      </c>
      <c r="AR4710" s="206">
        <f t="shared" si="1458"/>
        <v>0</v>
      </c>
      <c r="AS4710" s="22" t="str">
        <f t="shared" si="1459"/>
        <v/>
      </c>
      <c r="AT4710" s="24" t="str">
        <f t="shared" si="1460"/>
        <v/>
      </c>
      <c r="AU4710" s="22" t="s">
        <v>3240</v>
      </c>
    </row>
    <row r="4711" spans="1:47">
      <c r="A4711" s="246" t="str">
        <f t="shared" si="1450"/>
        <v/>
      </c>
      <c r="B4711" s="23"/>
      <c r="C4711" s="23"/>
      <c r="D4711" s="202" t="str">
        <f t="shared" si="1451"/>
        <v/>
      </c>
      <c r="E4711" s="33" t="str">
        <f t="shared" si="1445"/>
        <v/>
      </c>
      <c r="F4711" s="23"/>
      <c r="G4711" s="23"/>
      <c r="H4711" s="29"/>
      <c r="I4711" s="204" t="str">
        <f t="shared" si="1448"/>
        <v/>
      </c>
      <c r="J4711" s="188"/>
      <c r="K4711" s="29"/>
      <c r="L4711" s="24"/>
      <c r="M4711" s="22"/>
      <c r="N4711" s="22"/>
      <c r="O4711" s="22"/>
      <c r="P4711" s="202" t="str">
        <f t="shared" si="1449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446"/>
        <v/>
      </c>
      <c r="Z4711" s="196" t="str">
        <f t="shared" si="1447"/>
        <v/>
      </c>
      <c r="AA4711" s="22"/>
      <c r="AB4711" s="197" t="str">
        <f t="shared" si="1452"/>
        <v/>
      </c>
      <c r="AC4711" s="198" t="str">
        <f t="shared" si="1453"/>
        <v/>
      </c>
      <c r="AD4711" s="162"/>
      <c r="AE4711" s="199" t="str">
        <f t="shared" si="1454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43"/>
        <v>0</v>
      </c>
      <c r="AJ4711" s="200">
        <f t="shared" si="1444"/>
        <v>0</v>
      </c>
      <c r="AK4711" s="201" t="str">
        <f t="shared" si="1455"/>
        <v/>
      </c>
      <c r="AL4711" s="24"/>
      <c r="AM4711" s="24"/>
      <c r="AN4711" s="24"/>
      <c r="AO4711" s="24"/>
      <c r="AP4711" s="165" t="str">
        <f t="shared" si="1456"/>
        <v/>
      </c>
      <c r="AQ4711" s="203" t="str">
        <f t="shared" si="1457"/>
        <v/>
      </c>
      <c r="AR4711" s="206">
        <f t="shared" si="1458"/>
        <v>0</v>
      </c>
      <c r="AS4711" s="22" t="str">
        <f t="shared" si="1459"/>
        <v/>
      </c>
      <c r="AT4711" s="24" t="str">
        <f t="shared" si="1460"/>
        <v/>
      </c>
      <c r="AU4711" s="22" t="s">
        <v>3240</v>
      </c>
    </row>
    <row r="4712" spans="1:47">
      <c r="A4712" s="246" t="str">
        <f t="shared" si="1450"/>
        <v/>
      </c>
      <c r="B4712" s="23"/>
      <c r="C4712" s="23"/>
      <c r="D4712" s="202" t="str">
        <f t="shared" si="1451"/>
        <v/>
      </c>
      <c r="E4712" s="33" t="str">
        <f t="shared" si="1445"/>
        <v/>
      </c>
      <c r="F4712" s="23"/>
      <c r="G4712" s="23"/>
      <c r="H4712" s="29"/>
      <c r="I4712" s="204" t="str">
        <f t="shared" si="1448"/>
        <v/>
      </c>
      <c r="J4712" s="188"/>
      <c r="K4712" s="29"/>
      <c r="L4712" s="24"/>
      <c r="M4712" s="22"/>
      <c r="N4712" s="22"/>
      <c r="O4712" s="22"/>
      <c r="P4712" s="202" t="str">
        <f t="shared" si="1449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446"/>
        <v/>
      </c>
      <c r="Z4712" s="196" t="str">
        <f t="shared" si="1447"/>
        <v/>
      </c>
      <c r="AA4712" s="22"/>
      <c r="AB4712" s="197" t="str">
        <f t="shared" si="1452"/>
        <v/>
      </c>
      <c r="AC4712" s="198" t="str">
        <f t="shared" si="1453"/>
        <v/>
      </c>
      <c r="AD4712" s="162"/>
      <c r="AE4712" s="199" t="str">
        <f t="shared" si="1454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43"/>
        <v>0</v>
      </c>
      <c r="AJ4712" s="200">
        <f t="shared" si="1444"/>
        <v>0</v>
      </c>
      <c r="AK4712" s="201" t="str">
        <f t="shared" si="1455"/>
        <v/>
      </c>
      <c r="AL4712" s="24"/>
      <c r="AM4712" s="24"/>
      <c r="AN4712" s="24"/>
      <c r="AO4712" s="24"/>
      <c r="AP4712" s="165" t="str">
        <f t="shared" si="1456"/>
        <v/>
      </c>
      <c r="AQ4712" s="203" t="str">
        <f t="shared" si="1457"/>
        <v/>
      </c>
      <c r="AR4712" s="206">
        <f t="shared" si="1458"/>
        <v>0</v>
      </c>
      <c r="AS4712" s="22" t="str">
        <f t="shared" si="1459"/>
        <v/>
      </c>
      <c r="AT4712" s="24" t="str">
        <f t="shared" si="1460"/>
        <v/>
      </c>
      <c r="AU4712" s="22" t="s">
        <v>3240</v>
      </c>
    </row>
    <row r="4713" spans="1:47">
      <c r="A4713" s="246" t="str">
        <f t="shared" si="1450"/>
        <v/>
      </c>
      <c r="B4713" s="23"/>
      <c r="C4713" s="23"/>
      <c r="D4713" s="202" t="str">
        <f t="shared" si="1451"/>
        <v/>
      </c>
      <c r="E4713" s="33" t="str">
        <f t="shared" si="1445"/>
        <v/>
      </c>
      <c r="F4713" s="23"/>
      <c r="G4713" s="23"/>
      <c r="H4713" s="29"/>
      <c r="I4713" s="204" t="str">
        <f t="shared" si="1448"/>
        <v/>
      </c>
      <c r="J4713" s="188"/>
      <c r="K4713" s="29"/>
      <c r="L4713" s="24"/>
      <c r="M4713" s="22"/>
      <c r="N4713" s="22"/>
      <c r="O4713" s="22"/>
      <c r="P4713" s="202" t="str">
        <f t="shared" si="1449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446"/>
        <v/>
      </c>
      <c r="Z4713" s="196" t="str">
        <f t="shared" si="1447"/>
        <v/>
      </c>
      <c r="AA4713" s="22"/>
      <c r="AB4713" s="197" t="str">
        <f t="shared" si="1452"/>
        <v/>
      </c>
      <c r="AC4713" s="198" t="str">
        <f t="shared" si="1453"/>
        <v/>
      </c>
      <c r="AD4713" s="162"/>
      <c r="AE4713" s="199" t="str">
        <f t="shared" si="1454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43"/>
        <v>0</v>
      </c>
      <c r="AJ4713" s="200">
        <f t="shared" si="1444"/>
        <v>0</v>
      </c>
      <c r="AK4713" s="201" t="str">
        <f t="shared" si="1455"/>
        <v/>
      </c>
      <c r="AL4713" s="24"/>
      <c r="AM4713" s="24"/>
      <c r="AN4713" s="24"/>
      <c r="AO4713" s="24"/>
      <c r="AP4713" s="165" t="str">
        <f t="shared" si="1456"/>
        <v/>
      </c>
      <c r="AQ4713" s="203" t="str">
        <f t="shared" si="1457"/>
        <v/>
      </c>
      <c r="AR4713" s="206">
        <f t="shared" si="1458"/>
        <v>0</v>
      </c>
      <c r="AS4713" s="22" t="str">
        <f t="shared" si="1459"/>
        <v/>
      </c>
      <c r="AT4713" s="24" t="str">
        <f t="shared" si="1460"/>
        <v/>
      </c>
      <c r="AU4713" s="22" t="s">
        <v>3240</v>
      </c>
    </row>
    <row r="4714" spans="1:47">
      <c r="A4714" s="246" t="str">
        <f t="shared" si="1450"/>
        <v/>
      </c>
      <c r="B4714" s="23"/>
      <c r="C4714" s="23"/>
      <c r="D4714" s="202" t="str">
        <f t="shared" si="1451"/>
        <v/>
      </c>
      <c r="E4714" s="33" t="str">
        <f t="shared" si="1445"/>
        <v/>
      </c>
      <c r="F4714" s="23"/>
      <c r="G4714" s="23"/>
      <c r="H4714" s="29"/>
      <c r="I4714" s="204" t="str">
        <f t="shared" si="1448"/>
        <v/>
      </c>
      <c r="J4714" s="188"/>
      <c r="K4714" s="29"/>
      <c r="L4714" s="24"/>
      <c r="M4714" s="22"/>
      <c r="N4714" s="22"/>
      <c r="O4714" s="22"/>
      <c r="P4714" s="202" t="str">
        <f t="shared" si="1449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446"/>
        <v/>
      </c>
      <c r="Z4714" s="196" t="str">
        <f t="shared" si="1447"/>
        <v/>
      </c>
      <c r="AA4714" s="22"/>
      <c r="AB4714" s="197" t="str">
        <f t="shared" si="1452"/>
        <v/>
      </c>
      <c r="AC4714" s="198" t="str">
        <f t="shared" si="1453"/>
        <v/>
      </c>
      <c r="AD4714" s="162"/>
      <c r="AE4714" s="199" t="str">
        <f t="shared" si="1454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43"/>
        <v>0</v>
      </c>
      <c r="AJ4714" s="200">
        <f t="shared" si="1444"/>
        <v>0</v>
      </c>
      <c r="AK4714" s="201" t="str">
        <f t="shared" si="1455"/>
        <v/>
      </c>
      <c r="AL4714" s="24"/>
      <c r="AM4714" s="24"/>
      <c r="AN4714" s="24"/>
      <c r="AO4714" s="24"/>
      <c r="AP4714" s="165" t="str">
        <f t="shared" si="1456"/>
        <v/>
      </c>
      <c r="AQ4714" s="203" t="str">
        <f t="shared" si="1457"/>
        <v/>
      </c>
      <c r="AR4714" s="206">
        <f t="shared" si="1458"/>
        <v>0</v>
      </c>
      <c r="AS4714" s="22" t="str">
        <f t="shared" si="1459"/>
        <v/>
      </c>
      <c r="AT4714" s="24" t="str">
        <f t="shared" si="1460"/>
        <v/>
      </c>
      <c r="AU4714" s="22" t="s">
        <v>3240</v>
      </c>
    </row>
    <row r="4715" spans="1:47">
      <c r="A4715" s="246" t="str">
        <f t="shared" si="1450"/>
        <v/>
      </c>
      <c r="B4715" s="23"/>
      <c r="C4715" s="23"/>
      <c r="D4715" s="202" t="str">
        <f t="shared" si="1451"/>
        <v/>
      </c>
      <c r="E4715" s="33" t="str">
        <f t="shared" si="1445"/>
        <v/>
      </c>
      <c r="F4715" s="23"/>
      <c r="G4715" s="23"/>
      <c r="H4715" s="29"/>
      <c r="I4715" s="204" t="str">
        <f t="shared" si="1448"/>
        <v/>
      </c>
      <c r="J4715" s="188"/>
      <c r="K4715" s="29"/>
      <c r="L4715" s="24"/>
      <c r="M4715" s="22"/>
      <c r="N4715" s="22"/>
      <c r="O4715" s="22"/>
      <c r="P4715" s="202" t="str">
        <f t="shared" si="1449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446"/>
        <v/>
      </c>
      <c r="Z4715" s="196" t="str">
        <f t="shared" si="1447"/>
        <v/>
      </c>
      <c r="AA4715" s="22"/>
      <c r="AB4715" s="197" t="str">
        <f t="shared" si="1452"/>
        <v/>
      </c>
      <c r="AC4715" s="198" t="str">
        <f t="shared" si="1453"/>
        <v/>
      </c>
      <c r="AD4715" s="162"/>
      <c r="AE4715" s="199" t="str">
        <f t="shared" si="1454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43"/>
        <v>0</v>
      </c>
      <c r="AJ4715" s="200">
        <f t="shared" si="1444"/>
        <v>0</v>
      </c>
      <c r="AK4715" s="201" t="str">
        <f t="shared" si="1455"/>
        <v/>
      </c>
      <c r="AL4715" s="24"/>
      <c r="AM4715" s="24"/>
      <c r="AN4715" s="24"/>
      <c r="AO4715" s="24"/>
      <c r="AP4715" s="165" t="str">
        <f t="shared" si="1456"/>
        <v/>
      </c>
      <c r="AQ4715" s="203" t="str">
        <f t="shared" si="1457"/>
        <v/>
      </c>
      <c r="AR4715" s="206">
        <f t="shared" si="1458"/>
        <v>0</v>
      </c>
      <c r="AS4715" s="22" t="str">
        <f t="shared" si="1459"/>
        <v/>
      </c>
      <c r="AT4715" s="24" t="str">
        <f t="shared" si="1460"/>
        <v/>
      </c>
      <c r="AU4715" s="22" t="s">
        <v>3240</v>
      </c>
    </row>
    <row r="4716" spans="1:47">
      <c r="A4716" s="246" t="str">
        <f t="shared" si="1450"/>
        <v/>
      </c>
      <c r="B4716" s="23"/>
      <c r="C4716" s="23"/>
      <c r="D4716" s="202" t="str">
        <f t="shared" si="1451"/>
        <v/>
      </c>
      <c r="E4716" s="33" t="str">
        <f t="shared" si="1445"/>
        <v/>
      </c>
      <c r="F4716" s="23"/>
      <c r="G4716" s="23"/>
      <c r="H4716" s="29"/>
      <c r="I4716" s="204" t="str">
        <f t="shared" si="1448"/>
        <v/>
      </c>
      <c r="J4716" s="188"/>
      <c r="K4716" s="29"/>
      <c r="L4716" s="24"/>
      <c r="M4716" s="22"/>
      <c r="N4716" s="22"/>
      <c r="O4716" s="22"/>
      <c r="P4716" s="202" t="str">
        <f t="shared" si="1449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446"/>
        <v/>
      </c>
      <c r="Z4716" s="196" t="str">
        <f t="shared" si="1447"/>
        <v/>
      </c>
      <c r="AA4716" s="22"/>
      <c r="AB4716" s="197" t="str">
        <f t="shared" si="1452"/>
        <v/>
      </c>
      <c r="AC4716" s="198" t="str">
        <f t="shared" si="1453"/>
        <v/>
      </c>
      <c r="AD4716" s="162"/>
      <c r="AE4716" s="199" t="str">
        <f t="shared" si="1454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43"/>
        <v>0</v>
      </c>
      <c r="AJ4716" s="200">
        <f t="shared" si="1444"/>
        <v>0</v>
      </c>
      <c r="AK4716" s="201" t="str">
        <f t="shared" si="1455"/>
        <v/>
      </c>
      <c r="AL4716" s="24"/>
      <c r="AM4716" s="24"/>
      <c r="AN4716" s="24"/>
      <c r="AO4716" s="24"/>
      <c r="AP4716" s="165" t="str">
        <f t="shared" si="1456"/>
        <v/>
      </c>
      <c r="AQ4716" s="203" t="str">
        <f t="shared" si="1457"/>
        <v/>
      </c>
      <c r="AR4716" s="206">
        <f t="shared" si="1458"/>
        <v>0</v>
      </c>
      <c r="AS4716" s="22" t="str">
        <f t="shared" si="1459"/>
        <v/>
      </c>
      <c r="AT4716" s="24" t="str">
        <f t="shared" si="1460"/>
        <v/>
      </c>
      <c r="AU4716" s="22" t="s">
        <v>3240</v>
      </c>
    </row>
    <row r="4717" spans="1:47">
      <c r="A4717" s="246" t="str">
        <f t="shared" si="1450"/>
        <v/>
      </c>
      <c r="B4717" s="23"/>
      <c r="C4717" s="23"/>
      <c r="D4717" s="202" t="str">
        <f t="shared" si="1451"/>
        <v/>
      </c>
      <c r="E4717" s="33" t="str">
        <f t="shared" si="1445"/>
        <v/>
      </c>
      <c r="F4717" s="23"/>
      <c r="G4717" s="23"/>
      <c r="H4717" s="29"/>
      <c r="I4717" s="204" t="str">
        <f t="shared" si="1448"/>
        <v/>
      </c>
      <c r="J4717" s="188"/>
      <c r="K4717" s="29"/>
      <c r="L4717" s="24"/>
      <c r="M4717" s="22"/>
      <c r="N4717" s="22"/>
      <c r="O4717" s="22"/>
      <c r="P4717" s="202" t="str">
        <f t="shared" si="1449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446"/>
        <v/>
      </c>
      <c r="Z4717" s="196" t="str">
        <f t="shared" si="1447"/>
        <v/>
      </c>
      <c r="AA4717" s="22"/>
      <c r="AB4717" s="197" t="str">
        <f t="shared" si="1452"/>
        <v/>
      </c>
      <c r="AC4717" s="198" t="str">
        <f t="shared" si="1453"/>
        <v/>
      </c>
      <c r="AD4717" s="162"/>
      <c r="AE4717" s="199" t="str">
        <f t="shared" si="1454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43"/>
        <v>0</v>
      </c>
      <c r="AJ4717" s="200">
        <f t="shared" si="1444"/>
        <v>0</v>
      </c>
      <c r="AK4717" s="201" t="str">
        <f t="shared" si="1455"/>
        <v/>
      </c>
      <c r="AL4717" s="24"/>
      <c r="AM4717" s="24"/>
      <c r="AN4717" s="24"/>
      <c r="AO4717" s="24"/>
      <c r="AP4717" s="165" t="str">
        <f t="shared" si="1456"/>
        <v/>
      </c>
      <c r="AQ4717" s="203" t="str">
        <f t="shared" si="1457"/>
        <v/>
      </c>
      <c r="AR4717" s="206">
        <f t="shared" si="1458"/>
        <v>0</v>
      </c>
      <c r="AS4717" s="22" t="str">
        <f t="shared" si="1459"/>
        <v/>
      </c>
      <c r="AT4717" s="24" t="str">
        <f t="shared" si="1460"/>
        <v/>
      </c>
      <c r="AU4717" s="22" t="s">
        <v>3240</v>
      </c>
    </row>
    <row r="4718" spans="1:47">
      <c r="A4718" s="246" t="str">
        <f t="shared" si="1450"/>
        <v/>
      </c>
      <c r="B4718" s="23"/>
      <c r="C4718" s="23"/>
      <c r="D4718" s="202" t="str">
        <f t="shared" si="1451"/>
        <v/>
      </c>
      <c r="E4718" s="33" t="str">
        <f t="shared" si="1445"/>
        <v/>
      </c>
      <c r="F4718" s="23"/>
      <c r="G4718" s="23"/>
      <c r="H4718" s="29"/>
      <c r="I4718" s="204" t="str">
        <f t="shared" si="1448"/>
        <v/>
      </c>
      <c r="J4718" s="188"/>
      <c r="K4718" s="29"/>
      <c r="L4718" s="24"/>
      <c r="M4718" s="22"/>
      <c r="N4718" s="22"/>
      <c r="O4718" s="22"/>
      <c r="P4718" s="202" t="str">
        <f t="shared" si="1449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446"/>
        <v/>
      </c>
      <c r="Z4718" s="196" t="str">
        <f t="shared" si="1447"/>
        <v/>
      </c>
      <c r="AA4718" s="22"/>
      <c r="AB4718" s="197" t="str">
        <f t="shared" si="1452"/>
        <v/>
      </c>
      <c r="AC4718" s="198" t="str">
        <f t="shared" si="1453"/>
        <v/>
      </c>
      <c r="AD4718" s="162"/>
      <c r="AE4718" s="199" t="str">
        <f t="shared" si="1454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43"/>
        <v>0</v>
      </c>
      <c r="AJ4718" s="200">
        <f t="shared" si="1444"/>
        <v>0</v>
      </c>
      <c r="AK4718" s="201" t="str">
        <f t="shared" si="1455"/>
        <v/>
      </c>
      <c r="AL4718" s="24"/>
      <c r="AM4718" s="24"/>
      <c r="AN4718" s="24"/>
      <c r="AO4718" s="24"/>
      <c r="AP4718" s="165" t="str">
        <f t="shared" si="1456"/>
        <v/>
      </c>
      <c r="AQ4718" s="203" t="str">
        <f t="shared" si="1457"/>
        <v/>
      </c>
      <c r="AR4718" s="206">
        <f t="shared" si="1458"/>
        <v>0</v>
      </c>
      <c r="AS4718" s="22" t="str">
        <f t="shared" si="1459"/>
        <v/>
      </c>
      <c r="AT4718" s="24" t="str">
        <f t="shared" si="1460"/>
        <v/>
      </c>
      <c r="AU4718" s="22" t="s">
        <v>3240</v>
      </c>
    </row>
    <row r="4719" spans="1:47">
      <c r="A4719" s="246" t="str">
        <f t="shared" si="1450"/>
        <v/>
      </c>
      <c r="B4719" s="23"/>
      <c r="C4719" s="23"/>
      <c r="D4719" s="202" t="str">
        <f t="shared" si="1451"/>
        <v/>
      </c>
      <c r="E4719" s="33" t="str">
        <f t="shared" si="1445"/>
        <v/>
      </c>
      <c r="F4719" s="23"/>
      <c r="G4719" s="23"/>
      <c r="H4719" s="29"/>
      <c r="I4719" s="204" t="str">
        <f t="shared" si="1448"/>
        <v/>
      </c>
      <c r="J4719" s="188"/>
      <c r="K4719" s="29"/>
      <c r="L4719" s="24"/>
      <c r="M4719" s="22"/>
      <c r="N4719" s="22"/>
      <c r="O4719" s="22"/>
      <c r="P4719" s="202" t="str">
        <f t="shared" si="1449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446"/>
        <v/>
      </c>
      <c r="Z4719" s="196" t="str">
        <f t="shared" si="1447"/>
        <v/>
      </c>
      <c r="AA4719" s="22"/>
      <c r="AB4719" s="197" t="str">
        <f t="shared" si="1452"/>
        <v/>
      </c>
      <c r="AC4719" s="198" t="str">
        <f t="shared" si="1453"/>
        <v/>
      </c>
      <c r="AD4719" s="162"/>
      <c r="AE4719" s="199" t="str">
        <f t="shared" si="1454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43"/>
        <v>0</v>
      </c>
      <c r="AJ4719" s="200">
        <f t="shared" si="1444"/>
        <v>0</v>
      </c>
      <c r="AK4719" s="201" t="str">
        <f t="shared" si="1455"/>
        <v/>
      </c>
      <c r="AL4719" s="24"/>
      <c r="AM4719" s="24"/>
      <c r="AN4719" s="24"/>
      <c r="AO4719" s="24"/>
      <c r="AP4719" s="165" t="str">
        <f t="shared" si="1456"/>
        <v/>
      </c>
      <c r="AQ4719" s="203" t="str">
        <f t="shared" si="1457"/>
        <v/>
      </c>
      <c r="AR4719" s="206">
        <f t="shared" si="1458"/>
        <v>0</v>
      </c>
      <c r="AS4719" s="22" t="str">
        <f t="shared" si="1459"/>
        <v/>
      </c>
      <c r="AT4719" s="24" t="str">
        <f t="shared" si="1460"/>
        <v/>
      </c>
      <c r="AU4719" s="22" t="s">
        <v>3240</v>
      </c>
    </row>
    <row r="4720" spans="1:47">
      <c r="A4720" s="246" t="str">
        <f t="shared" si="1450"/>
        <v/>
      </c>
      <c r="B4720" s="23"/>
      <c r="C4720" s="23"/>
      <c r="D4720" s="202" t="str">
        <f t="shared" si="1451"/>
        <v/>
      </c>
      <c r="E4720" s="33" t="str">
        <f t="shared" si="1445"/>
        <v/>
      </c>
      <c r="F4720" s="23"/>
      <c r="G4720" s="23"/>
      <c r="H4720" s="29"/>
      <c r="I4720" s="204" t="str">
        <f t="shared" si="1448"/>
        <v/>
      </c>
      <c r="J4720" s="188"/>
      <c r="K4720" s="29"/>
      <c r="L4720" s="24"/>
      <c r="M4720" s="22"/>
      <c r="N4720" s="22"/>
      <c r="O4720" s="22"/>
      <c r="P4720" s="202" t="str">
        <f t="shared" si="1449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446"/>
        <v/>
      </c>
      <c r="Z4720" s="196" t="str">
        <f t="shared" si="1447"/>
        <v/>
      </c>
      <c r="AA4720" s="22"/>
      <c r="AB4720" s="197" t="str">
        <f t="shared" si="1452"/>
        <v/>
      </c>
      <c r="AC4720" s="198" t="str">
        <f t="shared" si="1453"/>
        <v/>
      </c>
      <c r="AD4720" s="162"/>
      <c r="AE4720" s="199" t="str">
        <f t="shared" si="1454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43"/>
        <v>0</v>
      </c>
      <c r="AJ4720" s="200">
        <f t="shared" si="1444"/>
        <v>0</v>
      </c>
      <c r="AK4720" s="201" t="str">
        <f t="shared" si="1455"/>
        <v/>
      </c>
      <c r="AL4720" s="24"/>
      <c r="AM4720" s="24"/>
      <c r="AN4720" s="24"/>
      <c r="AO4720" s="24"/>
      <c r="AP4720" s="165" t="str">
        <f t="shared" si="1456"/>
        <v/>
      </c>
      <c r="AQ4720" s="203" t="str">
        <f t="shared" si="1457"/>
        <v/>
      </c>
      <c r="AR4720" s="206">
        <f t="shared" si="1458"/>
        <v>0</v>
      </c>
      <c r="AS4720" s="22" t="str">
        <f t="shared" si="1459"/>
        <v/>
      </c>
      <c r="AT4720" s="24" t="str">
        <f t="shared" si="1460"/>
        <v/>
      </c>
      <c r="AU4720" s="22" t="s">
        <v>3240</v>
      </c>
    </row>
    <row r="4721" spans="1:47">
      <c r="A4721" s="246" t="str">
        <f t="shared" si="1450"/>
        <v/>
      </c>
      <c r="B4721" s="23"/>
      <c r="C4721" s="23"/>
      <c r="D4721" s="202" t="str">
        <f t="shared" si="1451"/>
        <v/>
      </c>
      <c r="E4721" s="33" t="str">
        <f t="shared" si="1445"/>
        <v/>
      </c>
      <c r="F4721" s="23"/>
      <c r="G4721" s="23"/>
      <c r="H4721" s="29"/>
      <c r="I4721" s="204" t="str">
        <f t="shared" si="1448"/>
        <v/>
      </c>
      <c r="J4721" s="188"/>
      <c r="K4721" s="29"/>
      <c r="L4721" s="24"/>
      <c r="M4721" s="22"/>
      <c r="N4721" s="22"/>
      <c r="O4721" s="22"/>
      <c r="P4721" s="202" t="str">
        <f t="shared" si="1449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446"/>
        <v/>
      </c>
      <c r="Z4721" s="196" t="str">
        <f t="shared" si="1447"/>
        <v/>
      </c>
      <c r="AA4721" s="22"/>
      <c r="AB4721" s="197" t="str">
        <f t="shared" si="1452"/>
        <v/>
      </c>
      <c r="AC4721" s="198" t="str">
        <f t="shared" si="1453"/>
        <v/>
      </c>
      <c r="AD4721" s="162"/>
      <c r="AE4721" s="199" t="str">
        <f t="shared" si="1454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43"/>
        <v>0</v>
      </c>
      <c r="AJ4721" s="200">
        <f t="shared" si="1444"/>
        <v>0</v>
      </c>
      <c r="AK4721" s="201" t="str">
        <f t="shared" si="1455"/>
        <v/>
      </c>
      <c r="AL4721" s="24"/>
      <c r="AM4721" s="24"/>
      <c r="AN4721" s="24"/>
      <c r="AO4721" s="24"/>
      <c r="AP4721" s="165" t="str">
        <f t="shared" si="1456"/>
        <v/>
      </c>
      <c r="AQ4721" s="203" t="str">
        <f t="shared" si="1457"/>
        <v/>
      </c>
      <c r="AR4721" s="206">
        <f t="shared" si="1458"/>
        <v>0</v>
      </c>
      <c r="AS4721" s="22" t="str">
        <f t="shared" si="1459"/>
        <v/>
      </c>
      <c r="AT4721" s="24" t="str">
        <f t="shared" si="1460"/>
        <v/>
      </c>
      <c r="AU4721" s="22" t="s">
        <v>3240</v>
      </c>
    </row>
    <row r="4722" spans="1:47">
      <c r="A4722" s="246" t="str">
        <f t="shared" si="1450"/>
        <v/>
      </c>
      <c r="B4722" s="23"/>
      <c r="C4722" s="23"/>
      <c r="D4722" s="202" t="str">
        <f t="shared" si="1451"/>
        <v/>
      </c>
      <c r="E4722" s="33" t="str">
        <f t="shared" si="1445"/>
        <v/>
      </c>
      <c r="F4722" s="23"/>
      <c r="G4722" s="23"/>
      <c r="H4722" s="29"/>
      <c r="I4722" s="204" t="str">
        <f t="shared" si="1448"/>
        <v/>
      </c>
      <c r="J4722" s="188"/>
      <c r="K4722" s="29"/>
      <c r="L4722" s="24"/>
      <c r="M4722" s="22"/>
      <c r="N4722" s="22"/>
      <c r="O4722" s="22"/>
      <c r="P4722" s="202" t="str">
        <f t="shared" si="1449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446"/>
        <v/>
      </c>
      <c r="Z4722" s="196" t="str">
        <f t="shared" si="1447"/>
        <v/>
      </c>
      <c r="AA4722" s="22"/>
      <c r="AB4722" s="197" t="str">
        <f t="shared" si="1452"/>
        <v/>
      </c>
      <c r="AC4722" s="198" t="str">
        <f t="shared" si="1453"/>
        <v/>
      </c>
      <c r="AD4722" s="162"/>
      <c r="AE4722" s="199" t="str">
        <f t="shared" si="1454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43"/>
        <v>0</v>
      </c>
      <c r="AJ4722" s="200">
        <f t="shared" si="1444"/>
        <v>0</v>
      </c>
      <c r="AK4722" s="201" t="str">
        <f t="shared" si="1455"/>
        <v/>
      </c>
      <c r="AL4722" s="24"/>
      <c r="AM4722" s="24"/>
      <c r="AN4722" s="24"/>
      <c r="AO4722" s="24"/>
      <c r="AP4722" s="165" t="str">
        <f t="shared" si="1456"/>
        <v/>
      </c>
      <c r="AQ4722" s="203" t="str">
        <f t="shared" si="1457"/>
        <v/>
      </c>
      <c r="AR4722" s="206">
        <f t="shared" si="1458"/>
        <v>0</v>
      </c>
      <c r="AS4722" s="22" t="str">
        <f t="shared" si="1459"/>
        <v/>
      </c>
      <c r="AT4722" s="24" t="str">
        <f t="shared" si="1460"/>
        <v/>
      </c>
      <c r="AU4722" s="22" t="s">
        <v>3240</v>
      </c>
    </row>
    <row r="4723" spans="1:47">
      <c r="A4723" s="246" t="str">
        <f t="shared" si="1450"/>
        <v/>
      </c>
      <c r="B4723" s="23"/>
      <c r="C4723" s="23"/>
      <c r="D4723" s="202" t="str">
        <f t="shared" si="1451"/>
        <v/>
      </c>
      <c r="E4723" s="33" t="str">
        <f t="shared" si="1445"/>
        <v/>
      </c>
      <c r="F4723" s="23"/>
      <c r="G4723" s="23"/>
      <c r="H4723" s="29"/>
      <c r="I4723" s="204" t="str">
        <f t="shared" si="1448"/>
        <v/>
      </c>
      <c r="J4723" s="188"/>
      <c r="K4723" s="29"/>
      <c r="L4723" s="24"/>
      <c r="M4723" s="22"/>
      <c r="N4723" s="22"/>
      <c r="O4723" s="22"/>
      <c r="P4723" s="202" t="str">
        <f t="shared" si="1449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446"/>
        <v/>
      </c>
      <c r="Z4723" s="196" t="str">
        <f t="shared" si="1447"/>
        <v/>
      </c>
      <c r="AA4723" s="22"/>
      <c r="AB4723" s="197" t="str">
        <f t="shared" si="1452"/>
        <v/>
      </c>
      <c r="AC4723" s="198" t="str">
        <f t="shared" si="1453"/>
        <v/>
      </c>
      <c r="AD4723" s="162"/>
      <c r="AE4723" s="199" t="str">
        <f t="shared" si="1454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43"/>
        <v>0</v>
      </c>
      <c r="AJ4723" s="200">
        <f t="shared" si="1444"/>
        <v>0</v>
      </c>
      <c r="AK4723" s="201" t="str">
        <f t="shared" si="1455"/>
        <v/>
      </c>
      <c r="AL4723" s="24"/>
      <c r="AM4723" s="24"/>
      <c r="AN4723" s="24"/>
      <c r="AO4723" s="24"/>
      <c r="AP4723" s="165" t="str">
        <f t="shared" si="1456"/>
        <v/>
      </c>
      <c r="AQ4723" s="203" t="str">
        <f t="shared" si="1457"/>
        <v/>
      </c>
      <c r="AR4723" s="206">
        <f t="shared" si="1458"/>
        <v>0</v>
      </c>
      <c r="AS4723" s="22" t="str">
        <f t="shared" si="1459"/>
        <v/>
      </c>
      <c r="AT4723" s="24" t="str">
        <f t="shared" si="1460"/>
        <v/>
      </c>
      <c r="AU4723" s="22" t="s">
        <v>3240</v>
      </c>
    </row>
    <row r="4724" spans="1:47">
      <c r="A4724" s="246" t="str">
        <f t="shared" si="1450"/>
        <v/>
      </c>
      <c r="B4724" s="23"/>
      <c r="C4724" s="23"/>
      <c r="D4724" s="202" t="str">
        <f t="shared" si="1451"/>
        <v/>
      </c>
      <c r="E4724" s="33" t="str">
        <f t="shared" si="1445"/>
        <v/>
      </c>
      <c r="F4724" s="23"/>
      <c r="G4724" s="23"/>
      <c r="H4724" s="29"/>
      <c r="I4724" s="204" t="str">
        <f t="shared" si="1448"/>
        <v/>
      </c>
      <c r="J4724" s="188"/>
      <c r="K4724" s="29"/>
      <c r="L4724" s="24"/>
      <c r="M4724" s="22"/>
      <c r="N4724" s="22"/>
      <c r="O4724" s="22"/>
      <c r="P4724" s="202" t="str">
        <f t="shared" si="1449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446"/>
        <v/>
      </c>
      <c r="Z4724" s="196" t="str">
        <f t="shared" si="1447"/>
        <v/>
      </c>
      <c r="AA4724" s="22"/>
      <c r="AB4724" s="197" t="str">
        <f t="shared" si="1452"/>
        <v/>
      </c>
      <c r="AC4724" s="198" t="str">
        <f t="shared" si="1453"/>
        <v/>
      </c>
      <c r="AD4724" s="162"/>
      <c r="AE4724" s="199" t="str">
        <f t="shared" si="1454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43"/>
        <v>0</v>
      </c>
      <c r="AJ4724" s="200">
        <f t="shared" si="1444"/>
        <v>0</v>
      </c>
      <c r="AK4724" s="201" t="str">
        <f t="shared" si="1455"/>
        <v/>
      </c>
      <c r="AL4724" s="24"/>
      <c r="AM4724" s="24"/>
      <c r="AN4724" s="24"/>
      <c r="AO4724" s="24"/>
      <c r="AP4724" s="165" t="str">
        <f t="shared" si="1456"/>
        <v/>
      </c>
      <c r="AQ4724" s="203" t="str">
        <f t="shared" si="1457"/>
        <v/>
      </c>
      <c r="AR4724" s="206">
        <f t="shared" si="1458"/>
        <v>0</v>
      </c>
      <c r="AS4724" s="22" t="str">
        <f t="shared" si="1459"/>
        <v/>
      </c>
      <c r="AT4724" s="24" t="str">
        <f t="shared" si="1460"/>
        <v/>
      </c>
      <c r="AU4724" s="22" t="s">
        <v>3240</v>
      </c>
    </row>
    <row r="4725" spans="1:47">
      <c r="A4725" s="246" t="str">
        <f t="shared" si="1450"/>
        <v/>
      </c>
      <c r="B4725" s="23"/>
      <c r="C4725" s="23"/>
      <c r="D4725" s="202" t="str">
        <f t="shared" si="1451"/>
        <v/>
      </c>
      <c r="E4725" s="33" t="str">
        <f t="shared" si="1445"/>
        <v/>
      </c>
      <c r="F4725" s="23"/>
      <c r="G4725" s="23"/>
      <c r="H4725" s="29"/>
      <c r="I4725" s="204" t="str">
        <f t="shared" si="1448"/>
        <v/>
      </c>
      <c r="J4725" s="188"/>
      <c r="K4725" s="29"/>
      <c r="L4725" s="24"/>
      <c r="M4725" s="22"/>
      <c r="N4725" s="22"/>
      <c r="O4725" s="22"/>
      <c r="P4725" s="202" t="str">
        <f t="shared" si="1449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446"/>
        <v/>
      </c>
      <c r="Z4725" s="196" t="str">
        <f t="shared" si="1447"/>
        <v/>
      </c>
      <c r="AA4725" s="22"/>
      <c r="AB4725" s="197" t="str">
        <f t="shared" si="1452"/>
        <v/>
      </c>
      <c r="AC4725" s="198" t="str">
        <f t="shared" si="1453"/>
        <v/>
      </c>
      <c r="AD4725" s="162"/>
      <c r="AE4725" s="199" t="str">
        <f t="shared" si="1454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43"/>
        <v>0</v>
      </c>
      <c r="AJ4725" s="200">
        <f t="shared" si="1444"/>
        <v>0</v>
      </c>
      <c r="AK4725" s="201" t="str">
        <f t="shared" si="1455"/>
        <v/>
      </c>
      <c r="AL4725" s="24"/>
      <c r="AM4725" s="24"/>
      <c r="AN4725" s="24"/>
      <c r="AO4725" s="24"/>
      <c r="AP4725" s="165" t="str">
        <f t="shared" si="1456"/>
        <v/>
      </c>
      <c r="AQ4725" s="203" t="str">
        <f t="shared" si="1457"/>
        <v/>
      </c>
      <c r="AR4725" s="206">
        <f t="shared" si="1458"/>
        <v>0</v>
      </c>
      <c r="AS4725" s="22" t="str">
        <f t="shared" si="1459"/>
        <v/>
      </c>
      <c r="AT4725" s="24" t="str">
        <f t="shared" si="1460"/>
        <v/>
      </c>
      <c r="AU4725" s="22" t="s">
        <v>3240</v>
      </c>
    </row>
    <row r="4726" spans="1:47">
      <c r="A4726" s="246" t="str">
        <f t="shared" si="1450"/>
        <v/>
      </c>
      <c r="B4726" s="23"/>
      <c r="C4726" s="23"/>
      <c r="D4726" s="202" t="str">
        <f t="shared" si="1451"/>
        <v/>
      </c>
      <c r="E4726" s="33" t="str">
        <f t="shared" si="1445"/>
        <v/>
      </c>
      <c r="F4726" s="23"/>
      <c r="G4726" s="23"/>
      <c r="H4726" s="29"/>
      <c r="I4726" s="204" t="str">
        <f t="shared" si="1448"/>
        <v/>
      </c>
      <c r="J4726" s="188"/>
      <c r="K4726" s="29"/>
      <c r="L4726" s="24"/>
      <c r="M4726" s="22"/>
      <c r="N4726" s="22"/>
      <c r="O4726" s="22"/>
      <c r="P4726" s="202" t="str">
        <f t="shared" si="1449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446"/>
        <v/>
      </c>
      <c r="Z4726" s="196" t="str">
        <f t="shared" si="1447"/>
        <v/>
      </c>
      <c r="AA4726" s="22"/>
      <c r="AB4726" s="197" t="str">
        <f t="shared" si="1452"/>
        <v/>
      </c>
      <c r="AC4726" s="198" t="str">
        <f t="shared" si="1453"/>
        <v/>
      </c>
      <c r="AD4726" s="162"/>
      <c r="AE4726" s="199" t="str">
        <f t="shared" si="1454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43"/>
        <v>0</v>
      </c>
      <c r="AJ4726" s="200">
        <f t="shared" si="1444"/>
        <v>0</v>
      </c>
      <c r="AK4726" s="201" t="str">
        <f t="shared" si="1455"/>
        <v/>
      </c>
      <c r="AL4726" s="24"/>
      <c r="AM4726" s="24"/>
      <c r="AN4726" s="24"/>
      <c r="AO4726" s="24"/>
      <c r="AP4726" s="165" t="str">
        <f t="shared" si="1456"/>
        <v/>
      </c>
      <c r="AQ4726" s="203" t="str">
        <f t="shared" si="1457"/>
        <v/>
      </c>
      <c r="AR4726" s="206">
        <f t="shared" si="1458"/>
        <v>0</v>
      </c>
      <c r="AS4726" s="22" t="str">
        <f t="shared" si="1459"/>
        <v/>
      </c>
      <c r="AT4726" s="24" t="str">
        <f t="shared" si="1460"/>
        <v/>
      </c>
      <c r="AU4726" s="22" t="s">
        <v>3240</v>
      </c>
    </row>
    <row r="4727" spans="1:47">
      <c r="A4727" s="246" t="str">
        <f t="shared" si="1450"/>
        <v/>
      </c>
      <c r="B4727" s="23"/>
      <c r="C4727" s="23"/>
      <c r="D4727" s="202" t="str">
        <f t="shared" si="1451"/>
        <v/>
      </c>
      <c r="E4727" s="33" t="str">
        <f t="shared" si="1445"/>
        <v/>
      </c>
      <c r="F4727" s="23"/>
      <c r="G4727" s="23"/>
      <c r="H4727" s="29"/>
      <c r="I4727" s="204" t="str">
        <f t="shared" si="1448"/>
        <v/>
      </c>
      <c r="J4727" s="188"/>
      <c r="K4727" s="29"/>
      <c r="L4727" s="24"/>
      <c r="M4727" s="22"/>
      <c r="N4727" s="22"/>
      <c r="O4727" s="22"/>
      <c r="P4727" s="202" t="str">
        <f t="shared" si="1449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446"/>
        <v/>
      </c>
      <c r="Z4727" s="196" t="str">
        <f t="shared" si="1447"/>
        <v/>
      </c>
      <c r="AA4727" s="22"/>
      <c r="AB4727" s="197" t="str">
        <f t="shared" si="1452"/>
        <v/>
      </c>
      <c r="AC4727" s="198" t="str">
        <f t="shared" si="1453"/>
        <v/>
      </c>
      <c r="AD4727" s="162"/>
      <c r="AE4727" s="199" t="str">
        <f t="shared" si="1454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43"/>
        <v>0</v>
      </c>
      <c r="AJ4727" s="200">
        <f t="shared" si="1444"/>
        <v>0</v>
      </c>
      <c r="AK4727" s="201" t="str">
        <f t="shared" si="1455"/>
        <v/>
      </c>
      <c r="AL4727" s="24"/>
      <c r="AM4727" s="24"/>
      <c r="AN4727" s="24"/>
      <c r="AO4727" s="24"/>
      <c r="AP4727" s="165" t="str">
        <f t="shared" si="1456"/>
        <v/>
      </c>
      <c r="AQ4727" s="203" t="str">
        <f t="shared" si="1457"/>
        <v/>
      </c>
      <c r="AR4727" s="206">
        <f t="shared" si="1458"/>
        <v>0</v>
      </c>
      <c r="AS4727" s="22" t="str">
        <f t="shared" si="1459"/>
        <v/>
      </c>
      <c r="AT4727" s="24" t="str">
        <f t="shared" si="1460"/>
        <v/>
      </c>
      <c r="AU4727" s="22" t="s">
        <v>3240</v>
      </c>
    </row>
    <row r="4728" spans="1:47">
      <c r="A4728" s="246" t="str">
        <f t="shared" si="1450"/>
        <v/>
      </c>
      <c r="B4728" s="23"/>
      <c r="C4728" s="23"/>
      <c r="D4728" s="202" t="str">
        <f t="shared" si="1451"/>
        <v/>
      </c>
      <c r="E4728" s="33" t="str">
        <f t="shared" si="1445"/>
        <v/>
      </c>
      <c r="F4728" s="23"/>
      <c r="G4728" s="23"/>
      <c r="H4728" s="29"/>
      <c r="I4728" s="204" t="str">
        <f t="shared" si="1448"/>
        <v/>
      </c>
      <c r="J4728" s="188"/>
      <c r="K4728" s="29"/>
      <c r="L4728" s="24"/>
      <c r="M4728" s="22"/>
      <c r="N4728" s="22"/>
      <c r="O4728" s="22"/>
      <c r="P4728" s="202" t="str">
        <f t="shared" si="1449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446"/>
        <v/>
      </c>
      <c r="Z4728" s="196" t="str">
        <f t="shared" si="1447"/>
        <v/>
      </c>
      <c r="AA4728" s="22"/>
      <c r="AB4728" s="197" t="str">
        <f t="shared" si="1452"/>
        <v/>
      </c>
      <c r="AC4728" s="198" t="str">
        <f t="shared" si="1453"/>
        <v/>
      </c>
      <c r="AD4728" s="162"/>
      <c r="AE4728" s="199" t="str">
        <f t="shared" si="1454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43"/>
        <v>0</v>
      </c>
      <c r="AJ4728" s="200">
        <f t="shared" si="1444"/>
        <v>0</v>
      </c>
      <c r="AK4728" s="201" t="str">
        <f t="shared" si="1455"/>
        <v/>
      </c>
      <c r="AL4728" s="24"/>
      <c r="AM4728" s="24"/>
      <c r="AN4728" s="24"/>
      <c r="AO4728" s="24"/>
      <c r="AP4728" s="165" t="str">
        <f t="shared" si="1456"/>
        <v/>
      </c>
      <c r="AQ4728" s="203" t="str">
        <f t="shared" si="1457"/>
        <v/>
      </c>
      <c r="AR4728" s="206">
        <f t="shared" si="1458"/>
        <v>0</v>
      </c>
      <c r="AS4728" s="22" t="str">
        <f t="shared" si="1459"/>
        <v/>
      </c>
      <c r="AT4728" s="24" t="str">
        <f t="shared" si="1460"/>
        <v/>
      </c>
      <c r="AU4728" s="22" t="s">
        <v>3240</v>
      </c>
    </row>
    <row r="4729" spans="1:47">
      <c r="A4729" s="246" t="str">
        <f t="shared" si="1450"/>
        <v/>
      </c>
      <c r="B4729" s="23"/>
      <c r="C4729" s="23"/>
      <c r="D4729" s="202" t="str">
        <f t="shared" si="1451"/>
        <v/>
      </c>
      <c r="E4729" s="33" t="str">
        <f t="shared" si="1445"/>
        <v/>
      </c>
      <c r="F4729" s="23"/>
      <c r="G4729" s="23"/>
      <c r="H4729" s="29"/>
      <c r="I4729" s="204" t="str">
        <f t="shared" si="1448"/>
        <v/>
      </c>
      <c r="J4729" s="188"/>
      <c r="K4729" s="29"/>
      <c r="L4729" s="24"/>
      <c r="M4729" s="22"/>
      <c r="N4729" s="22"/>
      <c r="O4729" s="22"/>
      <c r="P4729" s="202" t="str">
        <f t="shared" si="1449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446"/>
        <v/>
      </c>
      <c r="Z4729" s="196" t="str">
        <f t="shared" si="1447"/>
        <v/>
      </c>
      <c r="AA4729" s="22"/>
      <c r="AB4729" s="197" t="str">
        <f t="shared" si="1452"/>
        <v/>
      </c>
      <c r="AC4729" s="198" t="str">
        <f t="shared" si="1453"/>
        <v/>
      </c>
      <c r="AD4729" s="162"/>
      <c r="AE4729" s="199" t="str">
        <f t="shared" si="1454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43"/>
        <v>0</v>
      </c>
      <c r="AJ4729" s="200">
        <f t="shared" si="1444"/>
        <v>0</v>
      </c>
      <c r="AK4729" s="201" t="str">
        <f t="shared" si="1455"/>
        <v/>
      </c>
      <c r="AL4729" s="24"/>
      <c r="AM4729" s="24"/>
      <c r="AN4729" s="24"/>
      <c r="AO4729" s="24"/>
      <c r="AP4729" s="165" t="str">
        <f t="shared" si="1456"/>
        <v/>
      </c>
      <c r="AQ4729" s="203" t="str">
        <f t="shared" si="1457"/>
        <v/>
      </c>
      <c r="AR4729" s="206">
        <f t="shared" si="1458"/>
        <v>0</v>
      </c>
      <c r="AS4729" s="22" t="str">
        <f t="shared" si="1459"/>
        <v/>
      </c>
      <c r="AT4729" s="24" t="str">
        <f t="shared" si="1460"/>
        <v/>
      </c>
      <c r="AU4729" s="22" t="s">
        <v>3240</v>
      </c>
    </row>
    <row r="4730" spans="1:47">
      <c r="A4730" s="246" t="str">
        <f t="shared" si="1450"/>
        <v/>
      </c>
      <c r="B4730" s="23"/>
      <c r="C4730" s="23"/>
      <c r="D4730" s="202" t="str">
        <f t="shared" si="1451"/>
        <v/>
      </c>
      <c r="E4730" s="33" t="str">
        <f t="shared" si="1445"/>
        <v/>
      </c>
      <c r="F4730" s="23"/>
      <c r="G4730" s="23"/>
      <c r="H4730" s="29"/>
      <c r="I4730" s="204" t="str">
        <f t="shared" si="1448"/>
        <v/>
      </c>
      <c r="J4730" s="188"/>
      <c r="K4730" s="29"/>
      <c r="L4730" s="24"/>
      <c r="M4730" s="22"/>
      <c r="N4730" s="22"/>
      <c r="O4730" s="22"/>
      <c r="P4730" s="202" t="str">
        <f t="shared" si="1449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446"/>
        <v/>
      </c>
      <c r="Z4730" s="196" t="str">
        <f t="shared" si="1447"/>
        <v/>
      </c>
      <c r="AA4730" s="22"/>
      <c r="AB4730" s="197" t="str">
        <f t="shared" si="1452"/>
        <v/>
      </c>
      <c r="AC4730" s="198" t="str">
        <f t="shared" si="1453"/>
        <v/>
      </c>
      <c r="AD4730" s="162"/>
      <c r="AE4730" s="199" t="str">
        <f t="shared" si="1454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43"/>
        <v>0</v>
      </c>
      <c r="AJ4730" s="200">
        <f t="shared" si="1444"/>
        <v>0</v>
      </c>
      <c r="AK4730" s="201" t="str">
        <f t="shared" si="1455"/>
        <v/>
      </c>
      <c r="AL4730" s="24"/>
      <c r="AM4730" s="24"/>
      <c r="AN4730" s="24"/>
      <c r="AO4730" s="24"/>
      <c r="AP4730" s="165" t="str">
        <f t="shared" si="1456"/>
        <v/>
      </c>
      <c r="AQ4730" s="203" t="str">
        <f t="shared" si="1457"/>
        <v/>
      </c>
      <c r="AR4730" s="206">
        <f t="shared" si="1458"/>
        <v>0</v>
      </c>
      <c r="AS4730" s="22" t="str">
        <f t="shared" si="1459"/>
        <v/>
      </c>
      <c r="AT4730" s="24" t="str">
        <f t="shared" si="1460"/>
        <v/>
      </c>
      <c r="AU4730" s="22" t="s">
        <v>3240</v>
      </c>
    </row>
    <row r="4731" spans="1:47">
      <c r="A4731" s="246" t="str">
        <f t="shared" si="1450"/>
        <v/>
      </c>
      <c r="B4731" s="23"/>
      <c r="C4731" s="23"/>
      <c r="D4731" s="202" t="str">
        <f t="shared" si="1451"/>
        <v/>
      </c>
      <c r="E4731" s="33" t="str">
        <f t="shared" si="1445"/>
        <v/>
      </c>
      <c r="F4731" s="23"/>
      <c r="G4731" s="23"/>
      <c r="H4731" s="29"/>
      <c r="I4731" s="204" t="str">
        <f t="shared" si="1448"/>
        <v/>
      </c>
      <c r="J4731" s="188"/>
      <c r="K4731" s="29"/>
      <c r="L4731" s="24"/>
      <c r="M4731" s="22"/>
      <c r="N4731" s="22"/>
      <c r="O4731" s="22"/>
      <c r="P4731" s="202" t="str">
        <f t="shared" si="1449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446"/>
        <v/>
      </c>
      <c r="Z4731" s="196" t="str">
        <f t="shared" si="1447"/>
        <v/>
      </c>
      <c r="AA4731" s="22"/>
      <c r="AB4731" s="197" t="str">
        <f t="shared" si="1452"/>
        <v/>
      </c>
      <c r="AC4731" s="198" t="str">
        <f t="shared" si="1453"/>
        <v/>
      </c>
      <c r="AD4731" s="162"/>
      <c r="AE4731" s="199" t="str">
        <f t="shared" si="1454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43"/>
        <v>0</v>
      </c>
      <c r="AJ4731" s="200">
        <f t="shared" si="1444"/>
        <v>0</v>
      </c>
      <c r="AK4731" s="201" t="str">
        <f t="shared" si="1455"/>
        <v/>
      </c>
      <c r="AL4731" s="24"/>
      <c r="AM4731" s="24"/>
      <c r="AN4731" s="24"/>
      <c r="AO4731" s="24"/>
      <c r="AP4731" s="165" t="str">
        <f t="shared" si="1456"/>
        <v/>
      </c>
      <c r="AQ4731" s="203" t="str">
        <f t="shared" si="1457"/>
        <v/>
      </c>
      <c r="AR4731" s="206">
        <f t="shared" si="1458"/>
        <v>0</v>
      </c>
      <c r="AS4731" s="22" t="str">
        <f t="shared" si="1459"/>
        <v/>
      </c>
      <c r="AT4731" s="24" t="str">
        <f t="shared" si="1460"/>
        <v/>
      </c>
      <c r="AU4731" s="22" t="s">
        <v>3240</v>
      </c>
    </row>
    <row r="4732" spans="1:47">
      <c r="A4732" s="246" t="str">
        <f t="shared" si="1450"/>
        <v/>
      </c>
      <c r="B4732" s="23"/>
      <c r="C4732" s="23"/>
      <c r="D4732" s="202" t="str">
        <f t="shared" si="1451"/>
        <v/>
      </c>
      <c r="E4732" s="33" t="str">
        <f t="shared" si="1445"/>
        <v/>
      </c>
      <c r="F4732" s="23"/>
      <c r="G4732" s="23"/>
      <c r="H4732" s="29"/>
      <c r="I4732" s="204" t="str">
        <f t="shared" si="1448"/>
        <v/>
      </c>
      <c r="J4732" s="188"/>
      <c r="K4732" s="29"/>
      <c r="L4732" s="24"/>
      <c r="M4732" s="22"/>
      <c r="N4732" s="22"/>
      <c r="O4732" s="22"/>
      <c r="P4732" s="202" t="str">
        <f t="shared" si="1449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446"/>
        <v/>
      </c>
      <c r="Z4732" s="196" t="str">
        <f t="shared" si="1447"/>
        <v/>
      </c>
      <c r="AA4732" s="22"/>
      <c r="AB4732" s="197" t="str">
        <f t="shared" si="1452"/>
        <v/>
      </c>
      <c r="AC4732" s="198" t="str">
        <f t="shared" si="1453"/>
        <v/>
      </c>
      <c r="AD4732" s="162"/>
      <c r="AE4732" s="199" t="str">
        <f t="shared" si="1454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43"/>
        <v>0</v>
      </c>
      <c r="AJ4732" s="200">
        <f t="shared" si="1444"/>
        <v>0</v>
      </c>
      <c r="AK4732" s="201" t="str">
        <f t="shared" si="1455"/>
        <v/>
      </c>
      <c r="AL4732" s="24"/>
      <c r="AM4732" s="24"/>
      <c r="AN4732" s="24"/>
      <c r="AO4732" s="24"/>
      <c r="AP4732" s="165" t="str">
        <f t="shared" si="1456"/>
        <v/>
      </c>
      <c r="AQ4732" s="203" t="str">
        <f t="shared" si="1457"/>
        <v/>
      </c>
      <c r="AR4732" s="206">
        <f t="shared" si="1458"/>
        <v>0</v>
      </c>
      <c r="AS4732" s="22" t="str">
        <f t="shared" si="1459"/>
        <v/>
      </c>
      <c r="AT4732" s="24" t="str">
        <f t="shared" si="1460"/>
        <v/>
      </c>
      <c r="AU4732" s="22" t="s">
        <v>3240</v>
      </c>
    </row>
    <row r="4733" spans="1:47">
      <c r="A4733" s="246" t="str">
        <f t="shared" si="1450"/>
        <v/>
      </c>
      <c r="B4733" s="23"/>
      <c r="C4733" s="23"/>
      <c r="D4733" s="202" t="str">
        <f t="shared" si="1451"/>
        <v/>
      </c>
      <c r="E4733" s="33" t="str">
        <f t="shared" si="1445"/>
        <v/>
      </c>
      <c r="F4733" s="23"/>
      <c r="G4733" s="23"/>
      <c r="H4733" s="29"/>
      <c r="I4733" s="204" t="str">
        <f t="shared" si="1448"/>
        <v/>
      </c>
      <c r="J4733" s="188"/>
      <c r="K4733" s="29"/>
      <c r="L4733" s="24"/>
      <c r="M4733" s="22"/>
      <c r="N4733" s="22"/>
      <c r="O4733" s="22"/>
      <c r="P4733" s="202" t="str">
        <f t="shared" si="1449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446"/>
        <v/>
      </c>
      <c r="Z4733" s="196" t="str">
        <f t="shared" si="1447"/>
        <v/>
      </c>
      <c r="AA4733" s="22"/>
      <c r="AB4733" s="197" t="str">
        <f t="shared" si="1452"/>
        <v/>
      </c>
      <c r="AC4733" s="198" t="str">
        <f t="shared" si="1453"/>
        <v/>
      </c>
      <c r="AD4733" s="162"/>
      <c r="AE4733" s="199" t="str">
        <f t="shared" si="1454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43"/>
        <v>0</v>
      </c>
      <c r="AJ4733" s="200">
        <f t="shared" si="1444"/>
        <v>0</v>
      </c>
      <c r="AK4733" s="201" t="str">
        <f t="shared" si="1455"/>
        <v/>
      </c>
      <c r="AL4733" s="24"/>
      <c r="AM4733" s="24"/>
      <c r="AN4733" s="24"/>
      <c r="AO4733" s="24"/>
      <c r="AP4733" s="165" t="str">
        <f t="shared" si="1456"/>
        <v/>
      </c>
      <c r="AQ4733" s="203" t="str">
        <f t="shared" si="1457"/>
        <v/>
      </c>
      <c r="AR4733" s="206">
        <f t="shared" si="1458"/>
        <v>0</v>
      </c>
      <c r="AS4733" s="22" t="str">
        <f t="shared" si="1459"/>
        <v/>
      </c>
      <c r="AT4733" s="24" t="str">
        <f t="shared" si="1460"/>
        <v/>
      </c>
      <c r="AU4733" s="22" t="s">
        <v>3240</v>
      </c>
    </row>
    <row r="4734" spans="1:47">
      <c r="A4734" s="246" t="str">
        <f t="shared" si="1450"/>
        <v/>
      </c>
      <c r="B4734" s="23"/>
      <c r="C4734" s="23"/>
      <c r="D4734" s="202" t="str">
        <f t="shared" si="1451"/>
        <v/>
      </c>
      <c r="E4734" s="33" t="str">
        <f t="shared" si="1445"/>
        <v/>
      </c>
      <c r="F4734" s="23"/>
      <c r="G4734" s="23"/>
      <c r="H4734" s="29"/>
      <c r="I4734" s="204" t="str">
        <f t="shared" si="1448"/>
        <v/>
      </c>
      <c r="J4734" s="188"/>
      <c r="K4734" s="29"/>
      <c r="L4734" s="24"/>
      <c r="M4734" s="22"/>
      <c r="N4734" s="22"/>
      <c r="O4734" s="22"/>
      <c r="P4734" s="202" t="str">
        <f t="shared" si="1449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446"/>
        <v/>
      </c>
      <c r="Z4734" s="196" t="str">
        <f t="shared" si="1447"/>
        <v/>
      </c>
      <c r="AA4734" s="22"/>
      <c r="AB4734" s="197" t="str">
        <f t="shared" si="1452"/>
        <v/>
      </c>
      <c r="AC4734" s="198" t="str">
        <f t="shared" si="1453"/>
        <v/>
      </c>
      <c r="AD4734" s="162"/>
      <c r="AE4734" s="199" t="str">
        <f t="shared" si="1454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43"/>
        <v>0</v>
      </c>
      <c r="AJ4734" s="200">
        <f t="shared" si="1444"/>
        <v>0</v>
      </c>
      <c r="AK4734" s="201" t="str">
        <f t="shared" si="1455"/>
        <v/>
      </c>
      <c r="AL4734" s="24"/>
      <c r="AM4734" s="24"/>
      <c r="AN4734" s="24"/>
      <c r="AO4734" s="24"/>
      <c r="AP4734" s="165" t="str">
        <f t="shared" si="1456"/>
        <v/>
      </c>
      <c r="AQ4734" s="203" t="str">
        <f t="shared" si="1457"/>
        <v/>
      </c>
      <c r="AR4734" s="206">
        <f t="shared" si="1458"/>
        <v>0</v>
      </c>
      <c r="AS4734" s="22" t="str">
        <f t="shared" si="1459"/>
        <v/>
      </c>
      <c r="AT4734" s="24" t="str">
        <f t="shared" si="1460"/>
        <v/>
      </c>
      <c r="AU4734" s="22" t="s">
        <v>3240</v>
      </c>
    </row>
    <row r="4735" spans="1:47">
      <c r="A4735" s="246" t="str">
        <f t="shared" si="1450"/>
        <v/>
      </c>
      <c r="B4735" s="23"/>
      <c r="C4735" s="23"/>
      <c r="D4735" s="202" t="str">
        <f t="shared" si="1451"/>
        <v/>
      </c>
      <c r="E4735" s="33" t="str">
        <f t="shared" si="1445"/>
        <v/>
      </c>
      <c r="F4735" s="23"/>
      <c r="G4735" s="23"/>
      <c r="H4735" s="29"/>
      <c r="I4735" s="204" t="str">
        <f t="shared" si="1448"/>
        <v/>
      </c>
      <c r="J4735" s="188"/>
      <c r="K4735" s="29"/>
      <c r="L4735" s="24"/>
      <c r="M4735" s="22"/>
      <c r="N4735" s="22"/>
      <c r="O4735" s="22"/>
      <c r="P4735" s="202" t="str">
        <f t="shared" si="1449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446"/>
        <v/>
      </c>
      <c r="Z4735" s="196" t="str">
        <f t="shared" si="1447"/>
        <v/>
      </c>
      <c r="AA4735" s="22"/>
      <c r="AB4735" s="197" t="str">
        <f t="shared" si="1452"/>
        <v/>
      </c>
      <c r="AC4735" s="198" t="str">
        <f t="shared" si="1453"/>
        <v/>
      </c>
      <c r="AD4735" s="162"/>
      <c r="AE4735" s="199" t="str">
        <f t="shared" si="1454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43"/>
        <v>0</v>
      </c>
      <c r="AJ4735" s="200">
        <f t="shared" si="1444"/>
        <v>0</v>
      </c>
      <c r="AK4735" s="201" t="str">
        <f t="shared" si="1455"/>
        <v/>
      </c>
      <c r="AL4735" s="24"/>
      <c r="AM4735" s="24"/>
      <c r="AN4735" s="24"/>
      <c r="AO4735" s="24"/>
      <c r="AP4735" s="165" t="str">
        <f t="shared" si="1456"/>
        <v/>
      </c>
      <c r="AQ4735" s="203" t="str">
        <f t="shared" si="1457"/>
        <v/>
      </c>
      <c r="AR4735" s="206">
        <f t="shared" si="1458"/>
        <v>0</v>
      </c>
      <c r="AS4735" s="22" t="str">
        <f t="shared" si="1459"/>
        <v/>
      </c>
      <c r="AT4735" s="24" t="str">
        <f t="shared" si="1460"/>
        <v/>
      </c>
      <c r="AU4735" s="22" t="s">
        <v>3240</v>
      </c>
    </row>
    <row r="4736" spans="1:47">
      <c r="A4736" s="246" t="str">
        <f t="shared" si="1450"/>
        <v/>
      </c>
      <c r="B4736" s="23"/>
      <c r="C4736" s="23"/>
      <c r="D4736" s="202" t="str">
        <f t="shared" si="1451"/>
        <v/>
      </c>
      <c r="E4736" s="33" t="str">
        <f t="shared" si="1445"/>
        <v/>
      </c>
      <c r="F4736" s="23"/>
      <c r="G4736" s="23"/>
      <c r="H4736" s="29"/>
      <c r="I4736" s="204" t="str">
        <f t="shared" si="1448"/>
        <v/>
      </c>
      <c r="J4736" s="188"/>
      <c r="K4736" s="29"/>
      <c r="L4736" s="24"/>
      <c r="M4736" s="22"/>
      <c r="N4736" s="22"/>
      <c r="O4736" s="22"/>
      <c r="P4736" s="202" t="str">
        <f t="shared" si="1449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446"/>
        <v/>
      </c>
      <c r="Z4736" s="196" t="str">
        <f t="shared" si="1447"/>
        <v/>
      </c>
      <c r="AA4736" s="22"/>
      <c r="AB4736" s="197" t="str">
        <f t="shared" si="1452"/>
        <v/>
      </c>
      <c r="AC4736" s="198" t="str">
        <f t="shared" si="1453"/>
        <v/>
      </c>
      <c r="AD4736" s="162"/>
      <c r="AE4736" s="199" t="str">
        <f t="shared" si="1454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43"/>
        <v>0</v>
      </c>
      <c r="AJ4736" s="200">
        <f t="shared" si="1444"/>
        <v>0</v>
      </c>
      <c r="AK4736" s="201" t="str">
        <f t="shared" si="1455"/>
        <v/>
      </c>
      <c r="AL4736" s="24"/>
      <c r="AM4736" s="24"/>
      <c r="AN4736" s="24"/>
      <c r="AO4736" s="24"/>
      <c r="AP4736" s="165" t="str">
        <f t="shared" si="1456"/>
        <v/>
      </c>
      <c r="AQ4736" s="203" t="str">
        <f t="shared" si="1457"/>
        <v/>
      </c>
      <c r="AR4736" s="206">
        <f t="shared" si="1458"/>
        <v>0</v>
      </c>
      <c r="AS4736" s="22" t="str">
        <f t="shared" si="1459"/>
        <v/>
      </c>
      <c r="AT4736" s="24" t="str">
        <f t="shared" si="1460"/>
        <v/>
      </c>
      <c r="AU4736" s="22" t="s">
        <v>3240</v>
      </c>
    </row>
    <row r="4737" spans="1:47">
      <c r="A4737" s="246" t="str">
        <f t="shared" si="1450"/>
        <v/>
      </c>
      <c r="B4737" s="23"/>
      <c r="C4737" s="23"/>
      <c r="D4737" s="202" t="str">
        <f t="shared" si="1451"/>
        <v/>
      </c>
      <c r="E4737" s="33" t="str">
        <f t="shared" si="1445"/>
        <v/>
      </c>
      <c r="F4737" s="23"/>
      <c r="G4737" s="23"/>
      <c r="H4737" s="29"/>
      <c r="I4737" s="204" t="str">
        <f t="shared" si="1448"/>
        <v/>
      </c>
      <c r="J4737" s="188"/>
      <c r="K4737" s="29"/>
      <c r="L4737" s="24"/>
      <c r="M4737" s="22"/>
      <c r="N4737" s="22"/>
      <c r="O4737" s="22"/>
      <c r="P4737" s="202" t="str">
        <f t="shared" si="1449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446"/>
        <v/>
      </c>
      <c r="Z4737" s="196" t="str">
        <f t="shared" si="1447"/>
        <v/>
      </c>
      <c r="AA4737" s="22"/>
      <c r="AB4737" s="197" t="str">
        <f t="shared" si="1452"/>
        <v/>
      </c>
      <c r="AC4737" s="198" t="str">
        <f t="shared" si="1453"/>
        <v/>
      </c>
      <c r="AD4737" s="162"/>
      <c r="AE4737" s="199" t="str">
        <f t="shared" si="1454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43"/>
        <v>0</v>
      </c>
      <c r="AJ4737" s="200">
        <f t="shared" si="1444"/>
        <v>0</v>
      </c>
      <c r="AK4737" s="201" t="str">
        <f t="shared" si="1455"/>
        <v/>
      </c>
      <c r="AL4737" s="24"/>
      <c r="AM4737" s="24"/>
      <c r="AN4737" s="24"/>
      <c r="AO4737" s="24"/>
      <c r="AP4737" s="165" t="str">
        <f t="shared" si="1456"/>
        <v/>
      </c>
      <c r="AQ4737" s="203" t="str">
        <f t="shared" si="1457"/>
        <v/>
      </c>
      <c r="AR4737" s="206">
        <f t="shared" si="1458"/>
        <v>0</v>
      </c>
      <c r="AS4737" s="22" t="str">
        <f t="shared" si="1459"/>
        <v/>
      </c>
      <c r="AT4737" s="24" t="str">
        <f t="shared" si="1460"/>
        <v/>
      </c>
      <c r="AU4737" s="22" t="s">
        <v>3240</v>
      </c>
    </row>
    <row r="4738" spans="1:47">
      <c r="A4738" s="246" t="str">
        <f t="shared" si="1450"/>
        <v/>
      </c>
      <c r="B4738" s="23"/>
      <c r="C4738" s="23"/>
      <c r="D4738" s="202" t="str">
        <f t="shared" si="1451"/>
        <v/>
      </c>
      <c r="E4738" s="33" t="str">
        <f t="shared" si="1445"/>
        <v/>
      </c>
      <c r="F4738" s="23"/>
      <c r="G4738" s="23"/>
      <c r="H4738" s="29"/>
      <c r="I4738" s="204" t="str">
        <f t="shared" si="1448"/>
        <v/>
      </c>
      <c r="J4738" s="188"/>
      <c r="K4738" s="29"/>
      <c r="L4738" s="24"/>
      <c r="M4738" s="22"/>
      <c r="N4738" s="22"/>
      <c r="O4738" s="22"/>
      <c r="P4738" s="202" t="str">
        <f t="shared" si="1449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446"/>
        <v/>
      </c>
      <c r="Z4738" s="196" t="str">
        <f t="shared" si="1447"/>
        <v/>
      </c>
      <c r="AA4738" s="22"/>
      <c r="AB4738" s="197" t="str">
        <f t="shared" si="1452"/>
        <v/>
      </c>
      <c r="AC4738" s="198" t="str">
        <f t="shared" si="1453"/>
        <v/>
      </c>
      <c r="AD4738" s="162"/>
      <c r="AE4738" s="199" t="str">
        <f t="shared" si="1454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43"/>
        <v>0</v>
      </c>
      <c r="AJ4738" s="200">
        <f t="shared" si="1444"/>
        <v>0</v>
      </c>
      <c r="AK4738" s="201" t="str">
        <f t="shared" si="1455"/>
        <v/>
      </c>
      <c r="AL4738" s="24"/>
      <c r="AM4738" s="24"/>
      <c r="AN4738" s="24"/>
      <c r="AO4738" s="24"/>
      <c r="AP4738" s="165" t="str">
        <f t="shared" si="1456"/>
        <v/>
      </c>
      <c r="AQ4738" s="203" t="str">
        <f t="shared" si="1457"/>
        <v/>
      </c>
      <c r="AR4738" s="206">
        <f t="shared" si="1458"/>
        <v>0</v>
      </c>
      <c r="AS4738" s="22" t="str">
        <f t="shared" si="1459"/>
        <v/>
      </c>
      <c r="AT4738" s="24" t="str">
        <f t="shared" si="1460"/>
        <v/>
      </c>
      <c r="AU4738" s="22" t="s">
        <v>3240</v>
      </c>
    </row>
    <row r="4739" spans="1:47">
      <c r="A4739" s="246" t="str">
        <f t="shared" si="1450"/>
        <v/>
      </c>
      <c r="B4739" s="23"/>
      <c r="C4739" s="23"/>
      <c r="D4739" s="202" t="str">
        <f t="shared" si="1451"/>
        <v/>
      </c>
      <c r="E4739" s="33" t="str">
        <f t="shared" si="1445"/>
        <v/>
      </c>
      <c r="F4739" s="23"/>
      <c r="G4739" s="23"/>
      <c r="H4739" s="29"/>
      <c r="I4739" s="204" t="str">
        <f t="shared" si="1448"/>
        <v/>
      </c>
      <c r="J4739" s="188"/>
      <c r="K4739" s="29"/>
      <c r="L4739" s="24"/>
      <c r="M4739" s="22"/>
      <c r="N4739" s="22"/>
      <c r="O4739" s="22"/>
      <c r="P4739" s="202" t="str">
        <f t="shared" si="1449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446"/>
        <v/>
      </c>
      <c r="Z4739" s="196" t="str">
        <f t="shared" si="1447"/>
        <v/>
      </c>
      <c r="AA4739" s="22"/>
      <c r="AB4739" s="197" t="str">
        <f t="shared" si="1452"/>
        <v/>
      </c>
      <c r="AC4739" s="198" t="str">
        <f t="shared" si="1453"/>
        <v/>
      </c>
      <c r="AD4739" s="162"/>
      <c r="AE4739" s="199" t="str">
        <f t="shared" si="1454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43"/>
        <v>0</v>
      </c>
      <c r="AJ4739" s="200">
        <f t="shared" si="1444"/>
        <v>0</v>
      </c>
      <c r="AK4739" s="201" t="str">
        <f t="shared" si="1455"/>
        <v/>
      </c>
      <c r="AL4739" s="24"/>
      <c r="AM4739" s="24"/>
      <c r="AN4739" s="24"/>
      <c r="AO4739" s="24"/>
      <c r="AP4739" s="165" t="str">
        <f t="shared" si="1456"/>
        <v/>
      </c>
      <c r="AQ4739" s="203" t="str">
        <f t="shared" si="1457"/>
        <v/>
      </c>
      <c r="AR4739" s="206">
        <f t="shared" si="1458"/>
        <v>0</v>
      </c>
      <c r="AS4739" s="22" t="str">
        <f t="shared" si="1459"/>
        <v/>
      </c>
      <c r="AT4739" s="24" t="str">
        <f t="shared" si="1460"/>
        <v/>
      </c>
      <c r="AU4739" s="22" t="s">
        <v>3240</v>
      </c>
    </row>
    <row r="4740" spans="1:47">
      <c r="A4740" s="246" t="str">
        <f t="shared" si="1450"/>
        <v/>
      </c>
      <c r="B4740" s="23"/>
      <c r="C4740" s="23"/>
      <c r="D4740" s="202" t="str">
        <f t="shared" si="1451"/>
        <v/>
      </c>
      <c r="E4740" s="33" t="str">
        <f t="shared" si="1445"/>
        <v/>
      </c>
      <c r="F4740" s="23"/>
      <c r="G4740" s="23"/>
      <c r="H4740" s="29"/>
      <c r="I4740" s="204" t="str">
        <f t="shared" si="1448"/>
        <v/>
      </c>
      <c r="J4740" s="188"/>
      <c r="K4740" s="29"/>
      <c r="L4740" s="24"/>
      <c r="M4740" s="22"/>
      <c r="N4740" s="22"/>
      <c r="O4740" s="22"/>
      <c r="P4740" s="202" t="str">
        <f t="shared" si="1449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446"/>
        <v/>
      </c>
      <c r="Z4740" s="196" t="str">
        <f t="shared" si="1447"/>
        <v/>
      </c>
      <c r="AA4740" s="22"/>
      <c r="AB4740" s="197" t="str">
        <f t="shared" si="1452"/>
        <v/>
      </c>
      <c r="AC4740" s="198" t="str">
        <f t="shared" si="1453"/>
        <v/>
      </c>
      <c r="AD4740" s="162"/>
      <c r="AE4740" s="199" t="str">
        <f t="shared" si="1454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43"/>
        <v>0</v>
      </c>
      <c r="AJ4740" s="200">
        <f t="shared" si="1444"/>
        <v>0</v>
      </c>
      <c r="AK4740" s="201" t="str">
        <f t="shared" si="1455"/>
        <v/>
      </c>
      <c r="AL4740" s="24"/>
      <c r="AM4740" s="24"/>
      <c r="AN4740" s="24"/>
      <c r="AO4740" s="24"/>
      <c r="AP4740" s="165" t="str">
        <f t="shared" si="1456"/>
        <v/>
      </c>
      <c r="AQ4740" s="203" t="str">
        <f t="shared" si="1457"/>
        <v/>
      </c>
      <c r="AR4740" s="206">
        <f t="shared" si="1458"/>
        <v>0</v>
      </c>
      <c r="AS4740" s="22" t="str">
        <f t="shared" si="1459"/>
        <v/>
      </c>
      <c r="AT4740" s="24" t="str">
        <f t="shared" si="1460"/>
        <v/>
      </c>
      <c r="AU4740" s="22" t="s">
        <v>3240</v>
      </c>
    </row>
    <row r="4741" spans="1:47">
      <c r="A4741" s="246" t="str">
        <f t="shared" si="1450"/>
        <v/>
      </c>
      <c r="B4741" s="23"/>
      <c r="C4741" s="23"/>
      <c r="D4741" s="202" t="str">
        <f t="shared" si="1451"/>
        <v/>
      </c>
      <c r="E4741" s="33" t="str">
        <f t="shared" si="1445"/>
        <v/>
      </c>
      <c r="F4741" s="23"/>
      <c r="G4741" s="23"/>
      <c r="H4741" s="29"/>
      <c r="I4741" s="204" t="str">
        <f t="shared" si="1448"/>
        <v/>
      </c>
      <c r="J4741" s="188"/>
      <c r="K4741" s="29"/>
      <c r="L4741" s="24"/>
      <c r="M4741" s="22"/>
      <c r="N4741" s="22"/>
      <c r="O4741" s="22"/>
      <c r="P4741" s="202" t="str">
        <f t="shared" si="1449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446"/>
        <v/>
      </c>
      <c r="Z4741" s="196" t="str">
        <f t="shared" si="1447"/>
        <v/>
      </c>
      <c r="AA4741" s="22"/>
      <c r="AB4741" s="197" t="str">
        <f t="shared" si="1452"/>
        <v/>
      </c>
      <c r="AC4741" s="198" t="str">
        <f t="shared" si="1453"/>
        <v/>
      </c>
      <c r="AD4741" s="162"/>
      <c r="AE4741" s="199" t="str">
        <f t="shared" si="1454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43"/>
        <v>0</v>
      </c>
      <c r="AJ4741" s="200">
        <f t="shared" si="1444"/>
        <v>0</v>
      </c>
      <c r="AK4741" s="201" t="str">
        <f t="shared" si="1455"/>
        <v/>
      </c>
      <c r="AL4741" s="24"/>
      <c r="AM4741" s="24"/>
      <c r="AN4741" s="24"/>
      <c r="AO4741" s="24"/>
      <c r="AP4741" s="165" t="str">
        <f t="shared" si="1456"/>
        <v/>
      </c>
      <c r="AQ4741" s="203" t="str">
        <f t="shared" si="1457"/>
        <v/>
      </c>
      <c r="AR4741" s="206">
        <f t="shared" si="1458"/>
        <v>0</v>
      </c>
      <c r="AS4741" s="22" t="str">
        <f t="shared" si="1459"/>
        <v/>
      </c>
      <c r="AT4741" s="24" t="str">
        <f t="shared" si="1460"/>
        <v/>
      </c>
      <c r="AU4741" s="22" t="s">
        <v>3240</v>
      </c>
    </row>
    <row r="4742" spans="1:47">
      <c r="A4742" s="246" t="str">
        <f t="shared" si="1450"/>
        <v/>
      </c>
      <c r="B4742" s="23"/>
      <c r="C4742" s="23"/>
      <c r="D4742" s="202" t="str">
        <f t="shared" si="1451"/>
        <v/>
      </c>
      <c r="E4742" s="33" t="str">
        <f t="shared" si="1445"/>
        <v/>
      </c>
      <c r="F4742" s="23"/>
      <c r="G4742" s="23"/>
      <c r="H4742" s="29"/>
      <c r="I4742" s="204" t="str">
        <f t="shared" si="1448"/>
        <v/>
      </c>
      <c r="J4742" s="188"/>
      <c r="K4742" s="29"/>
      <c r="L4742" s="24"/>
      <c r="M4742" s="22"/>
      <c r="N4742" s="22"/>
      <c r="O4742" s="22"/>
      <c r="P4742" s="202" t="str">
        <f t="shared" si="1449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446"/>
        <v/>
      </c>
      <c r="Z4742" s="196" t="str">
        <f t="shared" si="1447"/>
        <v/>
      </c>
      <c r="AA4742" s="22"/>
      <c r="AB4742" s="197" t="str">
        <f t="shared" si="1452"/>
        <v/>
      </c>
      <c r="AC4742" s="198" t="str">
        <f t="shared" si="1453"/>
        <v/>
      </c>
      <c r="AD4742" s="162"/>
      <c r="AE4742" s="199" t="str">
        <f t="shared" si="1454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43"/>
        <v>0</v>
      </c>
      <c r="AJ4742" s="200">
        <f t="shared" si="1444"/>
        <v>0</v>
      </c>
      <c r="AK4742" s="201" t="str">
        <f t="shared" si="1455"/>
        <v/>
      </c>
      <c r="AL4742" s="24"/>
      <c r="AM4742" s="24"/>
      <c r="AN4742" s="24"/>
      <c r="AO4742" s="24"/>
      <c r="AP4742" s="165" t="str">
        <f t="shared" si="1456"/>
        <v/>
      </c>
      <c r="AQ4742" s="203" t="str">
        <f t="shared" si="1457"/>
        <v/>
      </c>
      <c r="AR4742" s="206">
        <f t="shared" si="1458"/>
        <v>0</v>
      </c>
      <c r="AS4742" s="22" t="str">
        <f t="shared" si="1459"/>
        <v/>
      </c>
      <c r="AT4742" s="24" t="str">
        <f t="shared" si="1460"/>
        <v/>
      </c>
      <c r="AU4742" s="22" t="s">
        <v>3240</v>
      </c>
    </row>
    <row r="4743" spans="1:47">
      <c r="A4743" s="246" t="str">
        <f t="shared" si="1450"/>
        <v/>
      </c>
      <c r="B4743" s="23"/>
      <c r="C4743" s="23"/>
      <c r="D4743" s="202" t="str">
        <f t="shared" si="1451"/>
        <v/>
      </c>
      <c r="E4743" s="33" t="str">
        <f t="shared" si="1445"/>
        <v/>
      </c>
      <c r="F4743" s="23"/>
      <c r="G4743" s="23"/>
      <c r="H4743" s="29"/>
      <c r="I4743" s="204" t="str">
        <f t="shared" si="1448"/>
        <v/>
      </c>
      <c r="J4743" s="188"/>
      <c r="K4743" s="29"/>
      <c r="L4743" s="24"/>
      <c r="M4743" s="22"/>
      <c r="N4743" s="22"/>
      <c r="O4743" s="22"/>
      <c r="P4743" s="202" t="str">
        <f t="shared" si="1449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446"/>
        <v/>
      </c>
      <c r="Z4743" s="196" t="str">
        <f t="shared" si="1447"/>
        <v/>
      </c>
      <c r="AA4743" s="22"/>
      <c r="AB4743" s="197" t="str">
        <f t="shared" si="1452"/>
        <v/>
      </c>
      <c r="AC4743" s="198" t="str">
        <f t="shared" si="1453"/>
        <v/>
      </c>
      <c r="AD4743" s="162"/>
      <c r="AE4743" s="199" t="str">
        <f t="shared" si="1454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43"/>
        <v>0</v>
      </c>
      <c r="AJ4743" s="200">
        <f t="shared" si="1444"/>
        <v>0</v>
      </c>
      <c r="AK4743" s="201" t="str">
        <f t="shared" si="1455"/>
        <v/>
      </c>
      <c r="AL4743" s="24"/>
      <c r="AM4743" s="24"/>
      <c r="AN4743" s="24"/>
      <c r="AO4743" s="24"/>
      <c r="AP4743" s="165" t="str">
        <f t="shared" si="1456"/>
        <v/>
      </c>
      <c r="AQ4743" s="203" t="str">
        <f t="shared" si="1457"/>
        <v/>
      </c>
      <c r="AR4743" s="206">
        <f t="shared" si="1458"/>
        <v>0</v>
      </c>
      <c r="AS4743" s="22" t="str">
        <f t="shared" si="1459"/>
        <v/>
      </c>
      <c r="AT4743" s="24" t="str">
        <f t="shared" si="1460"/>
        <v/>
      </c>
      <c r="AU4743" s="22" t="s">
        <v>3240</v>
      </c>
    </row>
    <row r="4744" spans="1:47">
      <c r="A4744" s="246" t="str">
        <f t="shared" si="1450"/>
        <v/>
      </c>
      <c r="B4744" s="23"/>
      <c r="C4744" s="23"/>
      <c r="D4744" s="202" t="str">
        <f t="shared" si="1451"/>
        <v/>
      </c>
      <c r="E4744" s="33" t="str">
        <f t="shared" si="1445"/>
        <v/>
      </c>
      <c r="F4744" s="23"/>
      <c r="G4744" s="23"/>
      <c r="H4744" s="29"/>
      <c r="I4744" s="204" t="str">
        <f t="shared" si="1448"/>
        <v/>
      </c>
      <c r="J4744" s="188"/>
      <c r="K4744" s="29"/>
      <c r="L4744" s="24"/>
      <c r="M4744" s="22"/>
      <c r="N4744" s="22"/>
      <c r="O4744" s="22"/>
      <c r="P4744" s="202" t="str">
        <f t="shared" si="1449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446"/>
        <v/>
      </c>
      <c r="Z4744" s="196" t="str">
        <f t="shared" si="1447"/>
        <v/>
      </c>
      <c r="AA4744" s="22"/>
      <c r="AB4744" s="197" t="str">
        <f t="shared" si="1452"/>
        <v/>
      </c>
      <c r="AC4744" s="198" t="str">
        <f t="shared" si="1453"/>
        <v/>
      </c>
      <c r="AD4744" s="162"/>
      <c r="AE4744" s="199" t="str">
        <f t="shared" si="1454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43"/>
        <v>0</v>
      </c>
      <c r="AJ4744" s="200">
        <f t="shared" si="1444"/>
        <v>0</v>
      </c>
      <c r="AK4744" s="201" t="str">
        <f t="shared" si="1455"/>
        <v/>
      </c>
      <c r="AL4744" s="24"/>
      <c r="AM4744" s="24"/>
      <c r="AN4744" s="24"/>
      <c r="AO4744" s="24"/>
      <c r="AP4744" s="165" t="str">
        <f t="shared" si="1456"/>
        <v/>
      </c>
      <c r="AQ4744" s="203" t="str">
        <f t="shared" si="1457"/>
        <v/>
      </c>
      <c r="AR4744" s="206">
        <f t="shared" si="1458"/>
        <v>0</v>
      </c>
      <c r="AS4744" s="22" t="str">
        <f t="shared" si="1459"/>
        <v/>
      </c>
      <c r="AT4744" s="24" t="str">
        <f t="shared" si="1460"/>
        <v/>
      </c>
      <c r="AU4744" s="22" t="s">
        <v>3240</v>
      </c>
    </row>
    <row r="4745" spans="1:47">
      <c r="A4745" s="246" t="str">
        <f t="shared" si="1450"/>
        <v/>
      </c>
      <c r="B4745" s="23"/>
      <c r="C4745" s="23"/>
      <c r="D4745" s="202" t="str">
        <f t="shared" si="1451"/>
        <v/>
      </c>
      <c r="E4745" s="33" t="str">
        <f t="shared" si="1445"/>
        <v/>
      </c>
      <c r="F4745" s="23"/>
      <c r="G4745" s="23"/>
      <c r="H4745" s="29"/>
      <c r="I4745" s="204" t="str">
        <f t="shared" si="1448"/>
        <v/>
      </c>
      <c r="J4745" s="188"/>
      <c r="K4745" s="29"/>
      <c r="L4745" s="24"/>
      <c r="M4745" s="22"/>
      <c r="N4745" s="22"/>
      <c r="O4745" s="22"/>
      <c r="P4745" s="202" t="str">
        <f t="shared" si="1449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446"/>
        <v/>
      </c>
      <c r="Z4745" s="196" t="str">
        <f t="shared" si="1447"/>
        <v/>
      </c>
      <c r="AA4745" s="22"/>
      <c r="AB4745" s="197" t="str">
        <f t="shared" si="1452"/>
        <v/>
      </c>
      <c r="AC4745" s="198" t="str">
        <f t="shared" si="1453"/>
        <v/>
      </c>
      <c r="AD4745" s="162"/>
      <c r="AE4745" s="199" t="str">
        <f t="shared" si="1454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43"/>
        <v>0</v>
      </c>
      <c r="AJ4745" s="200">
        <f t="shared" si="1444"/>
        <v>0</v>
      </c>
      <c r="AK4745" s="201" t="str">
        <f t="shared" si="1455"/>
        <v/>
      </c>
      <c r="AL4745" s="24"/>
      <c r="AM4745" s="24"/>
      <c r="AN4745" s="24"/>
      <c r="AO4745" s="24"/>
      <c r="AP4745" s="165" t="str">
        <f t="shared" si="1456"/>
        <v/>
      </c>
      <c r="AQ4745" s="203" t="str">
        <f t="shared" si="1457"/>
        <v/>
      </c>
      <c r="AR4745" s="206">
        <f t="shared" si="1458"/>
        <v>0</v>
      </c>
      <c r="AS4745" s="22" t="str">
        <f t="shared" si="1459"/>
        <v/>
      </c>
      <c r="AT4745" s="24" t="str">
        <f t="shared" si="1460"/>
        <v/>
      </c>
      <c r="AU4745" s="22" t="s">
        <v>3240</v>
      </c>
    </row>
    <row r="4746" spans="1:47">
      <c r="A4746" s="246" t="str">
        <f t="shared" si="1450"/>
        <v/>
      </c>
      <c r="B4746" s="23"/>
      <c r="C4746" s="23"/>
      <c r="D4746" s="202" t="str">
        <f t="shared" si="1451"/>
        <v/>
      </c>
      <c r="E4746" s="33" t="str">
        <f t="shared" si="1445"/>
        <v/>
      </c>
      <c r="F4746" s="23"/>
      <c r="G4746" s="23"/>
      <c r="H4746" s="29"/>
      <c r="I4746" s="204" t="str">
        <f t="shared" si="1448"/>
        <v/>
      </c>
      <c r="J4746" s="188"/>
      <c r="K4746" s="29"/>
      <c r="L4746" s="24"/>
      <c r="M4746" s="22"/>
      <c r="N4746" s="22"/>
      <c r="O4746" s="22"/>
      <c r="P4746" s="202" t="str">
        <f t="shared" si="1449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446"/>
        <v/>
      </c>
      <c r="Z4746" s="196" t="str">
        <f t="shared" si="1447"/>
        <v/>
      </c>
      <c r="AA4746" s="22"/>
      <c r="AB4746" s="197" t="str">
        <f t="shared" si="1452"/>
        <v/>
      </c>
      <c r="AC4746" s="198" t="str">
        <f t="shared" si="1453"/>
        <v/>
      </c>
      <c r="AD4746" s="162"/>
      <c r="AE4746" s="199" t="str">
        <f t="shared" si="1454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43"/>
        <v>0</v>
      </c>
      <c r="AJ4746" s="200">
        <f t="shared" si="1444"/>
        <v>0</v>
      </c>
      <c r="AK4746" s="201" t="str">
        <f t="shared" si="1455"/>
        <v/>
      </c>
      <c r="AL4746" s="24"/>
      <c r="AM4746" s="24"/>
      <c r="AN4746" s="24"/>
      <c r="AO4746" s="24"/>
      <c r="AP4746" s="165" t="str">
        <f t="shared" si="1456"/>
        <v/>
      </c>
      <c r="AQ4746" s="203" t="str">
        <f t="shared" si="1457"/>
        <v/>
      </c>
      <c r="AR4746" s="206">
        <f t="shared" si="1458"/>
        <v>0</v>
      </c>
      <c r="AS4746" s="22" t="str">
        <f t="shared" si="1459"/>
        <v/>
      </c>
      <c r="AT4746" s="24" t="str">
        <f t="shared" si="1460"/>
        <v/>
      </c>
      <c r="AU4746" s="22" t="s">
        <v>3240</v>
      </c>
    </row>
    <row r="4747" spans="1:47">
      <c r="A4747" s="246" t="str">
        <f t="shared" si="1450"/>
        <v/>
      </c>
      <c r="B4747" s="23"/>
      <c r="C4747" s="23"/>
      <c r="D4747" s="202" t="str">
        <f t="shared" si="1451"/>
        <v/>
      </c>
      <c r="E4747" s="33" t="str">
        <f t="shared" si="1445"/>
        <v/>
      </c>
      <c r="F4747" s="23"/>
      <c r="G4747" s="23"/>
      <c r="H4747" s="29"/>
      <c r="I4747" s="204" t="str">
        <f t="shared" si="1448"/>
        <v/>
      </c>
      <c r="J4747" s="188"/>
      <c r="K4747" s="29"/>
      <c r="L4747" s="24"/>
      <c r="M4747" s="22"/>
      <c r="N4747" s="22"/>
      <c r="O4747" s="22"/>
      <c r="P4747" s="202" t="str">
        <f t="shared" si="1449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446"/>
        <v/>
      </c>
      <c r="Z4747" s="196" t="str">
        <f t="shared" si="1447"/>
        <v/>
      </c>
      <c r="AA4747" s="22"/>
      <c r="AB4747" s="197" t="str">
        <f t="shared" si="1452"/>
        <v/>
      </c>
      <c r="AC4747" s="198" t="str">
        <f t="shared" si="1453"/>
        <v/>
      </c>
      <c r="AD4747" s="162"/>
      <c r="AE4747" s="199" t="str">
        <f t="shared" si="1454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ref="AI4747:AI4810" si="1461">IF(P4747="C66 SERVICE","",SUMIFS(AB:AB,F:F,F4747,G:G,G4747,E:E,E4747))</f>
        <v>0</v>
      </c>
      <c r="AJ4747" s="200">
        <f t="shared" ref="AJ4747:AJ4810" si="1462">IF(P4747="C66 SERVICE","",SUMIFS(AC:AC,F:F,F4747,G:G,G4747,E:E,E4747))</f>
        <v>0</v>
      </c>
      <c r="AK4747" s="201" t="str">
        <f t="shared" si="1455"/>
        <v/>
      </c>
      <c r="AL4747" s="24"/>
      <c r="AM4747" s="24"/>
      <c r="AN4747" s="24"/>
      <c r="AO4747" s="24"/>
      <c r="AP4747" s="165" t="str">
        <f t="shared" si="1456"/>
        <v/>
      </c>
      <c r="AQ4747" s="203" t="str">
        <f t="shared" si="1457"/>
        <v/>
      </c>
      <c r="AR4747" s="206">
        <f t="shared" si="1458"/>
        <v>0</v>
      </c>
      <c r="AS4747" s="22" t="str">
        <f t="shared" si="1459"/>
        <v/>
      </c>
      <c r="AT4747" s="24" t="str">
        <f t="shared" si="1460"/>
        <v/>
      </c>
      <c r="AU4747" s="22" t="s">
        <v>3240</v>
      </c>
    </row>
    <row r="4748" spans="1:47">
      <c r="A4748" s="246" t="str">
        <f t="shared" si="1450"/>
        <v/>
      </c>
      <c r="B4748" s="23"/>
      <c r="C4748" s="23"/>
      <c r="D4748" s="202" t="str">
        <f t="shared" si="1451"/>
        <v/>
      </c>
      <c r="E4748" s="33" t="str">
        <f t="shared" si="1445"/>
        <v/>
      </c>
      <c r="F4748" s="23"/>
      <c r="G4748" s="23"/>
      <c r="H4748" s="29"/>
      <c r="I4748" s="204" t="str">
        <f t="shared" si="1448"/>
        <v/>
      </c>
      <c r="J4748" s="188"/>
      <c r="K4748" s="29"/>
      <c r="L4748" s="24"/>
      <c r="M4748" s="22"/>
      <c r="N4748" s="22"/>
      <c r="O4748" s="22"/>
      <c r="P4748" s="202" t="str">
        <f t="shared" si="1449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446"/>
        <v/>
      </c>
      <c r="Z4748" s="196" t="str">
        <f t="shared" si="1447"/>
        <v/>
      </c>
      <c r="AA4748" s="22"/>
      <c r="AB4748" s="197" t="str">
        <f t="shared" si="1452"/>
        <v/>
      </c>
      <c r="AC4748" s="198" t="str">
        <f t="shared" si="1453"/>
        <v/>
      </c>
      <c r="AD4748" s="162"/>
      <c r="AE4748" s="199" t="str">
        <f t="shared" si="1454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61"/>
        <v>0</v>
      </c>
      <c r="AJ4748" s="200">
        <f t="shared" si="1462"/>
        <v>0</v>
      </c>
      <c r="AK4748" s="201" t="str">
        <f t="shared" si="1455"/>
        <v/>
      </c>
      <c r="AL4748" s="24"/>
      <c r="AM4748" s="24"/>
      <c r="AN4748" s="24"/>
      <c r="AO4748" s="24"/>
      <c r="AP4748" s="165" t="str">
        <f t="shared" si="1456"/>
        <v/>
      </c>
      <c r="AQ4748" s="203" t="str">
        <f t="shared" si="1457"/>
        <v/>
      </c>
      <c r="AR4748" s="206">
        <f t="shared" si="1458"/>
        <v>0</v>
      </c>
      <c r="AS4748" s="22" t="str">
        <f t="shared" si="1459"/>
        <v/>
      </c>
      <c r="AT4748" s="24" t="str">
        <f t="shared" si="1460"/>
        <v/>
      </c>
      <c r="AU4748" s="22" t="s">
        <v>3240</v>
      </c>
    </row>
    <row r="4749" spans="1:47">
      <c r="A4749" s="246" t="str">
        <f t="shared" si="1450"/>
        <v/>
      </c>
      <c r="B4749" s="23"/>
      <c r="C4749" s="23"/>
      <c r="D4749" s="202" t="str">
        <f t="shared" si="1451"/>
        <v/>
      </c>
      <c r="E4749" s="33" t="str">
        <f t="shared" si="1445"/>
        <v/>
      </c>
      <c r="F4749" s="23"/>
      <c r="G4749" s="23"/>
      <c r="H4749" s="29"/>
      <c r="I4749" s="204" t="str">
        <f t="shared" si="1448"/>
        <v/>
      </c>
      <c r="J4749" s="188"/>
      <c r="K4749" s="29"/>
      <c r="L4749" s="24"/>
      <c r="M4749" s="22"/>
      <c r="N4749" s="22"/>
      <c r="O4749" s="22"/>
      <c r="P4749" s="202" t="str">
        <f t="shared" si="1449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446"/>
        <v/>
      </c>
      <c r="Z4749" s="196" t="str">
        <f t="shared" si="1447"/>
        <v/>
      </c>
      <c r="AA4749" s="22"/>
      <c r="AB4749" s="197" t="str">
        <f t="shared" si="1452"/>
        <v/>
      </c>
      <c r="AC4749" s="198" t="str">
        <f t="shared" si="1453"/>
        <v/>
      </c>
      <c r="AD4749" s="162"/>
      <c r="AE4749" s="199" t="str">
        <f t="shared" si="1454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61"/>
        <v>0</v>
      </c>
      <c r="AJ4749" s="200">
        <f t="shared" si="1462"/>
        <v>0</v>
      </c>
      <c r="AK4749" s="201" t="str">
        <f t="shared" si="1455"/>
        <v/>
      </c>
      <c r="AL4749" s="24"/>
      <c r="AM4749" s="24"/>
      <c r="AN4749" s="24"/>
      <c r="AO4749" s="24"/>
      <c r="AP4749" s="165" t="str">
        <f t="shared" si="1456"/>
        <v/>
      </c>
      <c r="AQ4749" s="203" t="str">
        <f t="shared" si="1457"/>
        <v/>
      </c>
      <c r="AR4749" s="206">
        <f t="shared" si="1458"/>
        <v>0</v>
      </c>
      <c r="AS4749" s="22" t="str">
        <f t="shared" si="1459"/>
        <v/>
      </c>
      <c r="AT4749" s="24" t="str">
        <f t="shared" si="1460"/>
        <v/>
      </c>
      <c r="AU4749" s="22" t="s">
        <v>3240</v>
      </c>
    </row>
    <row r="4750" spans="1:47">
      <c r="A4750" s="246" t="str">
        <f t="shared" si="1450"/>
        <v/>
      </c>
      <c r="B4750" s="23"/>
      <c r="C4750" s="23"/>
      <c r="D4750" s="202" t="str">
        <f t="shared" si="1451"/>
        <v/>
      </c>
      <c r="E4750" s="33" t="str">
        <f t="shared" si="1445"/>
        <v/>
      </c>
      <c r="F4750" s="23"/>
      <c r="G4750" s="23"/>
      <c r="H4750" s="29"/>
      <c r="I4750" s="204" t="str">
        <f t="shared" si="1448"/>
        <v/>
      </c>
      <c r="J4750" s="188"/>
      <c r="K4750" s="29"/>
      <c r="L4750" s="24"/>
      <c r="M4750" s="22"/>
      <c r="N4750" s="22"/>
      <c r="O4750" s="22"/>
      <c r="P4750" s="202" t="str">
        <f t="shared" si="1449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446"/>
        <v/>
      </c>
      <c r="Z4750" s="196" t="str">
        <f t="shared" si="1447"/>
        <v/>
      </c>
      <c r="AA4750" s="22"/>
      <c r="AB4750" s="197" t="str">
        <f t="shared" si="1452"/>
        <v/>
      </c>
      <c r="AC4750" s="198" t="str">
        <f t="shared" si="1453"/>
        <v/>
      </c>
      <c r="AD4750" s="162"/>
      <c r="AE4750" s="199" t="str">
        <f t="shared" si="1454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61"/>
        <v>0</v>
      </c>
      <c r="AJ4750" s="200">
        <f t="shared" si="1462"/>
        <v>0</v>
      </c>
      <c r="AK4750" s="201" t="str">
        <f t="shared" si="1455"/>
        <v/>
      </c>
      <c r="AL4750" s="24"/>
      <c r="AM4750" s="24"/>
      <c r="AN4750" s="24"/>
      <c r="AO4750" s="24"/>
      <c r="AP4750" s="165" t="str">
        <f t="shared" si="1456"/>
        <v/>
      </c>
      <c r="AQ4750" s="203" t="str">
        <f t="shared" si="1457"/>
        <v/>
      </c>
      <c r="AR4750" s="206">
        <f t="shared" si="1458"/>
        <v>0</v>
      </c>
      <c r="AS4750" s="22" t="str">
        <f t="shared" si="1459"/>
        <v/>
      </c>
      <c r="AT4750" s="24" t="str">
        <f t="shared" si="1460"/>
        <v/>
      </c>
      <c r="AU4750" s="22" t="s">
        <v>3240</v>
      </c>
    </row>
    <row r="4751" spans="1:47">
      <c r="A4751" s="246" t="str">
        <f t="shared" si="1450"/>
        <v/>
      </c>
      <c r="B4751" s="23"/>
      <c r="C4751" s="23"/>
      <c r="D4751" s="202" t="str">
        <f t="shared" si="1451"/>
        <v/>
      </c>
      <c r="E4751" s="33" t="str">
        <f t="shared" si="1445"/>
        <v/>
      </c>
      <c r="F4751" s="23"/>
      <c r="G4751" s="23"/>
      <c r="H4751" s="29"/>
      <c r="I4751" s="204" t="str">
        <f t="shared" si="1448"/>
        <v/>
      </c>
      <c r="J4751" s="188"/>
      <c r="K4751" s="29"/>
      <c r="L4751" s="24"/>
      <c r="M4751" s="22"/>
      <c r="N4751" s="22"/>
      <c r="O4751" s="22"/>
      <c r="P4751" s="202" t="str">
        <f t="shared" si="1449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446"/>
        <v/>
      </c>
      <c r="Z4751" s="196" t="str">
        <f t="shared" si="1447"/>
        <v/>
      </c>
      <c r="AA4751" s="22"/>
      <c r="AB4751" s="197" t="str">
        <f t="shared" si="1452"/>
        <v/>
      </c>
      <c r="AC4751" s="198" t="str">
        <f t="shared" si="1453"/>
        <v/>
      </c>
      <c r="AD4751" s="162"/>
      <c r="AE4751" s="199" t="str">
        <f t="shared" si="1454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61"/>
        <v>0</v>
      </c>
      <c r="AJ4751" s="200">
        <f t="shared" si="1462"/>
        <v>0</v>
      </c>
      <c r="AK4751" s="201" t="str">
        <f t="shared" si="1455"/>
        <v/>
      </c>
      <c r="AL4751" s="24"/>
      <c r="AM4751" s="24"/>
      <c r="AN4751" s="24"/>
      <c r="AO4751" s="24"/>
      <c r="AP4751" s="165" t="str">
        <f t="shared" si="1456"/>
        <v/>
      </c>
      <c r="AQ4751" s="203" t="str">
        <f t="shared" si="1457"/>
        <v/>
      </c>
      <c r="AR4751" s="206">
        <f t="shared" si="1458"/>
        <v>0</v>
      </c>
      <c r="AS4751" s="22" t="str">
        <f t="shared" si="1459"/>
        <v/>
      </c>
      <c r="AT4751" s="24" t="str">
        <f t="shared" si="1460"/>
        <v/>
      </c>
      <c r="AU4751" s="22" t="s">
        <v>3240</v>
      </c>
    </row>
    <row r="4752" spans="1:47">
      <c r="A4752" s="246" t="str">
        <f t="shared" si="1450"/>
        <v/>
      </c>
      <c r="B4752" s="23"/>
      <c r="C4752" s="23"/>
      <c r="D4752" s="202" t="str">
        <f t="shared" si="1451"/>
        <v/>
      </c>
      <c r="E4752" s="33" t="str">
        <f t="shared" si="1445"/>
        <v/>
      </c>
      <c r="F4752" s="23"/>
      <c r="G4752" s="23"/>
      <c r="H4752" s="29"/>
      <c r="I4752" s="204" t="str">
        <f t="shared" si="1448"/>
        <v/>
      </c>
      <c r="J4752" s="188"/>
      <c r="K4752" s="29"/>
      <c r="L4752" s="24"/>
      <c r="M4752" s="22"/>
      <c r="N4752" s="22"/>
      <c r="O4752" s="22"/>
      <c r="P4752" s="202" t="str">
        <f t="shared" si="1449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446"/>
        <v/>
      </c>
      <c r="Z4752" s="196" t="str">
        <f t="shared" si="1447"/>
        <v/>
      </c>
      <c r="AA4752" s="22"/>
      <c r="AB4752" s="197" t="str">
        <f t="shared" si="1452"/>
        <v/>
      </c>
      <c r="AC4752" s="198" t="str">
        <f t="shared" si="1453"/>
        <v/>
      </c>
      <c r="AD4752" s="162"/>
      <c r="AE4752" s="199" t="str">
        <f t="shared" si="1454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61"/>
        <v>0</v>
      </c>
      <c r="AJ4752" s="200">
        <f t="shared" si="1462"/>
        <v>0</v>
      </c>
      <c r="AK4752" s="201" t="str">
        <f t="shared" si="1455"/>
        <v/>
      </c>
      <c r="AL4752" s="24"/>
      <c r="AM4752" s="24"/>
      <c r="AN4752" s="24"/>
      <c r="AO4752" s="24"/>
      <c r="AP4752" s="165" t="str">
        <f t="shared" si="1456"/>
        <v/>
      </c>
      <c r="AQ4752" s="203" t="str">
        <f t="shared" si="1457"/>
        <v/>
      </c>
      <c r="AR4752" s="206">
        <f t="shared" si="1458"/>
        <v>0</v>
      </c>
      <c r="AS4752" s="22" t="str">
        <f t="shared" si="1459"/>
        <v/>
      </c>
      <c r="AT4752" s="24" t="str">
        <f t="shared" si="1460"/>
        <v/>
      </c>
      <c r="AU4752" s="22" t="s">
        <v>3240</v>
      </c>
    </row>
    <row r="4753" spans="1:47">
      <c r="A4753" s="246" t="str">
        <f t="shared" si="1450"/>
        <v/>
      </c>
      <c r="B4753" s="23"/>
      <c r="C4753" s="23"/>
      <c r="D4753" s="202" t="str">
        <f t="shared" si="1451"/>
        <v/>
      </c>
      <c r="E4753" s="33" t="str">
        <f t="shared" si="1445"/>
        <v/>
      </c>
      <c r="F4753" s="23"/>
      <c r="G4753" s="23"/>
      <c r="H4753" s="29"/>
      <c r="I4753" s="204" t="str">
        <f t="shared" si="1448"/>
        <v/>
      </c>
      <c r="J4753" s="188"/>
      <c r="K4753" s="29"/>
      <c r="L4753" s="24"/>
      <c r="M4753" s="22"/>
      <c r="N4753" s="22"/>
      <c r="O4753" s="22"/>
      <c r="P4753" s="202" t="str">
        <f t="shared" si="1449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446"/>
        <v/>
      </c>
      <c r="Z4753" s="196" t="str">
        <f t="shared" si="1447"/>
        <v/>
      </c>
      <c r="AA4753" s="22"/>
      <c r="AB4753" s="197" t="str">
        <f t="shared" si="1452"/>
        <v/>
      </c>
      <c r="AC4753" s="198" t="str">
        <f t="shared" si="1453"/>
        <v/>
      </c>
      <c r="AD4753" s="162"/>
      <c r="AE4753" s="199" t="str">
        <f t="shared" si="1454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61"/>
        <v>0</v>
      </c>
      <c r="AJ4753" s="200">
        <f t="shared" si="1462"/>
        <v>0</v>
      </c>
      <c r="AK4753" s="201" t="str">
        <f t="shared" si="1455"/>
        <v/>
      </c>
      <c r="AL4753" s="24"/>
      <c r="AM4753" s="24"/>
      <c r="AN4753" s="24"/>
      <c r="AO4753" s="24"/>
      <c r="AP4753" s="165" t="str">
        <f t="shared" si="1456"/>
        <v/>
      </c>
      <c r="AQ4753" s="203" t="str">
        <f t="shared" si="1457"/>
        <v/>
      </c>
      <c r="AR4753" s="206">
        <f t="shared" si="1458"/>
        <v>0</v>
      </c>
      <c r="AS4753" s="22" t="str">
        <f t="shared" si="1459"/>
        <v/>
      </c>
      <c r="AT4753" s="24" t="str">
        <f t="shared" si="1460"/>
        <v/>
      </c>
      <c r="AU4753" s="22" t="s">
        <v>3240</v>
      </c>
    </row>
    <row r="4754" spans="1:47">
      <c r="A4754" s="246" t="str">
        <f t="shared" si="1450"/>
        <v/>
      </c>
      <c r="B4754" s="23"/>
      <c r="C4754" s="23"/>
      <c r="D4754" s="202" t="str">
        <f t="shared" si="1451"/>
        <v/>
      </c>
      <c r="E4754" s="33" t="str">
        <f t="shared" si="1445"/>
        <v/>
      </c>
      <c r="F4754" s="23"/>
      <c r="G4754" s="23"/>
      <c r="H4754" s="29"/>
      <c r="I4754" s="204" t="str">
        <f t="shared" si="1448"/>
        <v/>
      </c>
      <c r="J4754" s="188"/>
      <c r="K4754" s="29"/>
      <c r="L4754" s="24"/>
      <c r="M4754" s="22"/>
      <c r="N4754" s="22"/>
      <c r="O4754" s="22"/>
      <c r="P4754" s="202" t="str">
        <f t="shared" si="1449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446"/>
        <v/>
      </c>
      <c r="Z4754" s="196" t="str">
        <f t="shared" si="1447"/>
        <v/>
      </c>
      <c r="AA4754" s="22"/>
      <c r="AB4754" s="197" t="str">
        <f t="shared" si="1452"/>
        <v/>
      </c>
      <c r="AC4754" s="198" t="str">
        <f t="shared" si="1453"/>
        <v/>
      </c>
      <c r="AD4754" s="162"/>
      <c r="AE4754" s="199" t="str">
        <f t="shared" si="1454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61"/>
        <v>0</v>
      </c>
      <c r="AJ4754" s="200">
        <f t="shared" si="1462"/>
        <v>0</v>
      </c>
      <c r="AK4754" s="201" t="str">
        <f t="shared" si="1455"/>
        <v/>
      </c>
      <c r="AL4754" s="24"/>
      <c r="AM4754" s="24"/>
      <c r="AN4754" s="24"/>
      <c r="AO4754" s="24"/>
      <c r="AP4754" s="165" t="str">
        <f t="shared" si="1456"/>
        <v/>
      </c>
      <c r="AQ4754" s="203" t="str">
        <f t="shared" si="1457"/>
        <v/>
      </c>
      <c r="AR4754" s="206">
        <f t="shared" si="1458"/>
        <v>0</v>
      </c>
      <c r="AS4754" s="22" t="str">
        <f t="shared" si="1459"/>
        <v/>
      </c>
      <c r="AT4754" s="24" t="str">
        <f t="shared" si="1460"/>
        <v/>
      </c>
      <c r="AU4754" s="22" t="s">
        <v>3240</v>
      </c>
    </row>
    <row r="4755" spans="1:47">
      <c r="A4755" s="246" t="str">
        <f t="shared" si="1450"/>
        <v/>
      </c>
      <c r="B4755" s="23"/>
      <c r="C4755" s="23"/>
      <c r="D4755" s="202" t="str">
        <f t="shared" si="1451"/>
        <v/>
      </c>
      <c r="E4755" s="33" t="str">
        <f t="shared" si="1445"/>
        <v/>
      </c>
      <c r="F4755" s="23"/>
      <c r="G4755" s="23"/>
      <c r="H4755" s="29"/>
      <c r="I4755" s="204" t="str">
        <f t="shared" si="1448"/>
        <v/>
      </c>
      <c r="J4755" s="188"/>
      <c r="K4755" s="29"/>
      <c r="L4755" s="24"/>
      <c r="M4755" s="22"/>
      <c r="N4755" s="22"/>
      <c r="O4755" s="22"/>
      <c r="P4755" s="202" t="str">
        <f t="shared" si="1449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446"/>
        <v/>
      </c>
      <c r="Z4755" s="196" t="str">
        <f t="shared" si="1447"/>
        <v/>
      </c>
      <c r="AA4755" s="22"/>
      <c r="AB4755" s="197" t="str">
        <f t="shared" si="1452"/>
        <v/>
      </c>
      <c r="AC4755" s="198" t="str">
        <f t="shared" si="1453"/>
        <v/>
      </c>
      <c r="AD4755" s="162"/>
      <c r="AE4755" s="199" t="str">
        <f t="shared" si="1454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61"/>
        <v>0</v>
      </c>
      <c r="AJ4755" s="200">
        <f t="shared" si="1462"/>
        <v>0</v>
      </c>
      <c r="AK4755" s="201" t="str">
        <f t="shared" si="1455"/>
        <v/>
      </c>
      <c r="AL4755" s="24"/>
      <c r="AM4755" s="24"/>
      <c r="AN4755" s="24"/>
      <c r="AO4755" s="24"/>
      <c r="AP4755" s="165" t="str">
        <f t="shared" si="1456"/>
        <v/>
      </c>
      <c r="AQ4755" s="203" t="str">
        <f t="shared" si="1457"/>
        <v/>
      </c>
      <c r="AR4755" s="206">
        <f t="shared" si="1458"/>
        <v>0</v>
      </c>
      <c r="AS4755" s="22" t="str">
        <f t="shared" si="1459"/>
        <v/>
      </c>
      <c r="AT4755" s="24" t="str">
        <f t="shared" si="1460"/>
        <v/>
      </c>
      <c r="AU4755" s="22" t="s">
        <v>3240</v>
      </c>
    </row>
    <row r="4756" spans="1:47">
      <c r="A4756" s="246" t="str">
        <f t="shared" si="1450"/>
        <v/>
      </c>
      <c r="B4756" s="23"/>
      <c r="C4756" s="23"/>
      <c r="D4756" s="202" t="str">
        <f t="shared" si="1451"/>
        <v/>
      </c>
      <c r="E4756" s="33" t="str">
        <f t="shared" si="1445"/>
        <v/>
      </c>
      <c r="F4756" s="23"/>
      <c r="G4756" s="23"/>
      <c r="H4756" s="29"/>
      <c r="I4756" s="204" t="str">
        <f t="shared" si="1448"/>
        <v/>
      </c>
      <c r="J4756" s="188"/>
      <c r="K4756" s="29"/>
      <c r="L4756" s="24"/>
      <c r="M4756" s="22"/>
      <c r="N4756" s="22"/>
      <c r="O4756" s="22"/>
      <c r="P4756" s="202" t="str">
        <f t="shared" si="1449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446"/>
        <v/>
      </c>
      <c r="Z4756" s="196" t="str">
        <f t="shared" si="1447"/>
        <v/>
      </c>
      <c r="AA4756" s="22"/>
      <c r="AB4756" s="197" t="str">
        <f t="shared" si="1452"/>
        <v/>
      </c>
      <c r="AC4756" s="198" t="str">
        <f t="shared" si="1453"/>
        <v/>
      </c>
      <c r="AD4756" s="162"/>
      <c r="AE4756" s="199" t="str">
        <f t="shared" si="1454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61"/>
        <v>0</v>
      </c>
      <c r="AJ4756" s="200">
        <f t="shared" si="1462"/>
        <v>0</v>
      </c>
      <c r="AK4756" s="201" t="str">
        <f t="shared" si="1455"/>
        <v/>
      </c>
      <c r="AL4756" s="24"/>
      <c r="AM4756" s="24"/>
      <c r="AN4756" s="24"/>
      <c r="AO4756" s="24"/>
      <c r="AP4756" s="165" t="str">
        <f t="shared" si="1456"/>
        <v/>
      </c>
      <c r="AQ4756" s="203" t="str">
        <f t="shared" si="1457"/>
        <v/>
      </c>
      <c r="AR4756" s="206">
        <f t="shared" si="1458"/>
        <v>0</v>
      </c>
      <c r="AS4756" s="22" t="str">
        <f t="shared" si="1459"/>
        <v/>
      </c>
      <c r="AT4756" s="24" t="str">
        <f t="shared" si="1460"/>
        <v/>
      </c>
      <c r="AU4756" s="22" t="s">
        <v>3240</v>
      </c>
    </row>
    <row r="4757" spans="1:47">
      <c r="A4757" s="246" t="str">
        <f t="shared" si="1450"/>
        <v/>
      </c>
      <c r="B4757" s="23"/>
      <c r="C4757" s="23"/>
      <c r="D4757" s="202" t="str">
        <f t="shared" si="1451"/>
        <v/>
      </c>
      <c r="E4757" s="33" t="str">
        <f t="shared" si="1445"/>
        <v/>
      </c>
      <c r="F4757" s="23"/>
      <c r="G4757" s="23"/>
      <c r="H4757" s="29"/>
      <c r="I4757" s="204" t="str">
        <f t="shared" si="1448"/>
        <v/>
      </c>
      <c r="J4757" s="188"/>
      <c r="K4757" s="29"/>
      <c r="L4757" s="24"/>
      <c r="M4757" s="22"/>
      <c r="N4757" s="22"/>
      <c r="O4757" s="22"/>
      <c r="P4757" s="202" t="str">
        <f t="shared" si="1449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446"/>
        <v/>
      </c>
      <c r="Z4757" s="196" t="str">
        <f t="shared" si="1447"/>
        <v/>
      </c>
      <c r="AA4757" s="22"/>
      <c r="AB4757" s="197" t="str">
        <f t="shared" si="1452"/>
        <v/>
      </c>
      <c r="AC4757" s="198" t="str">
        <f t="shared" si="1453"/>
        <v/>
      </c>
      <c r="AD4757" s="162"/>
      <c r="AE4757" s="199" t="str">
        <f t="shared" si="1454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61"/>
        <v>0</v>
      </c>
      <c r="AJ4757" s="200">
        <f t="shared" si="1462"/>
        <v>0</v>
      </c>
      <c r="AK4757" s="201" t="str">
        <f t="shared" si="1455"/>
        <v/>
      </c>
      <c r="AL4757" s="24"/>
      <c r="AM4757" s="24"/>
      <c r="AN4757" s="24"/>
      <c r="AO4757" s="24"/>
      <c r="AP4757" s="165" t="str">
        <f t="shared" si="1456"/>
        <v/>
      </c>
      <c r="AQ4757" s="203" t="str">
        <f t="shared" si="1457"/>
        <v/>
      </c>
      <c r="AR4757" s="206">
        <f t="shared" si="1458"/>
        <v>0</v>
      </c>
      <c r="AS4757" s="22" t="str">
        <f t="shared" si="1459"/>
        <v/>
      </c>
      <c r="AT4757" s="24" t="str">
        <f t="shared" si="1460"/>
        <v/>
      </c>
      <c r="AU4757" s="22" t="s">
        <v>3240</v>
      </c>
    </row>
    <row r="4758" spans="1:47">
      <c r="A4758" s="246" t="str">
        <f t="shared" si="1450"/>
        <v/>
      </c>
      <c r="B4758" s="23"/>
      <c r="C4758" s="23"/>
      <c r="D4758" s="202" t="str">
        <f t="shared" si="1451"/>
        <v/>
      </c>
      <c r="E4758" s="33" t="str">
        <f t="shared" ref="E4758:E4821" si="1463">IF(G4758="Cancel","Cancel",IF(G4758="TBA","TBA",IFERROR(IF(I4758="Q4","FY "&amp;RIGHT(F4758,2)-1&amp;"/"&amp;RIGHT(F4758,2),"FY "&amp;RIGHT(F4758,2)&amp;"/"&amp;RIGHT(F4758,2)+1),"")))</f>
        <v/>
      </c>
      <c r="F4758" s="23"/>
      <c r="G4758" s="23"/>
      <c r="H4758" s="29"/>
      <c r="I4758" s="204" t="str">
        <f t="shared" si="1448"/>
        <v/>
      </c>
      <c r="J4758" s="188"/>
      <c r="K4758" s="29"/>
      <c r="L4758" s="24"/>
      <c r="M4758" s="22"/>
      <c r="N4758" s="22"/>
      <c r="O4758" s="22"/>
      <c r="P4758" s="202" t="str">
        <f t="shared" si="1449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446"/>
        <v/>
      </c>
      <c r="Z4758" s="196" t="str">
        <f t="shared" si="1447"/>
        <v/>
      </c>
      <c r="AA4758" s="22"/>
      <c r="AB4758" s="197" t="str">
        <f t="shared" si="1452"/>
        <v/>
      </c>
      <c r="AC4758" s="198" t="str">
        <f t="shared" si="1453"/>
        <v/>
      </c>
      <c r="AD4758" s="162"/>
      <c r="AE4758" s="199" t="str">
        <f t="shared" si="1454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61"/>
        <v>0</v>
      </c>
      <c r="AJ4758" s="200">
        <f t="shared" si="1462"/>
        <v>0</v>
      </c>
      <c r="AK4758" s="201" t="str">
        <f t="shared" si="1455"/>
        <v/>
      </c>
      <c r="AL4758" s="24"/>
      <c r="AM4758" s="24"/>
      <c r="AN4758" s="24"/>
      <c r="AO4758" s="24"/>
      <c r="AP4758" s="165" t="str">
        <f t="shared" si="1456"/>
        <v/>
      </c>
      <c r="AQ4758" s="203" t="str">
        <f t="shared" si="1457"/>
        <v/>
      </c>
      <c r="AR4758" s="206">
        <f t="shared" si="1458"/>
        <v>0</v>
      </c>
      <c r="AS4758" s="22" t="str">
        <f t="shared" si="1459"/>
        <v/>
      </c>
      <c r="AT4758" s="24" t="str">
        <f t="shared" si="1460"/>
        <v/>
      </c>
      <c r="AU4758" s="22" t="s">
        <v>3240</v>
      </c>
    </row>
    <row r="4759" spans="1:47">
      <c r="A4759" s="246" t="str">
        <f t="shared" si="1450"/>
        <v/>
      </c>
      <c r="B4759" s="23"/>
      <c r="C4759" s="23"/>
      <c r="D4759" s="202" t="str">
        <f t="shared" si="1451"/>
        <v/>
      </c>
      <c r="E4759" s="33" t="str">
        <f t="shared" si="1463"/>
        <v/>
      </c>
      <c r="F4759" s="23"/>
      <c r="G4759" s="23"/>
      <c r="H4759" s="29"/>
      <c r="I4759" s="204" t="str">
        <f t="shared" si="1448"/>
        <v/>
      </c>
      <c r="J4759" s="188"/>
      <c r="K4759" s="29"/>
      <c r="L4759" s="24"/>
      <c r="M4759" s="22"/>
      <c r="N4759" s="22"/>
      <c r="O4759" s="22"/>
      <c r="P4759" s="202" t="str">
        <f t="shared" si="1449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446"/>
        <v/>
      </c>
      <c r="Z4759" s="196" t="str">
        <f t="shared" si="1447"/>
        <v/>
      </c>
      <c r="AA4759" s="22"/>
      <c r="AB4759" s="197" t="str">
        <f t="shared" si="1452"/>
        <v/>
      </c>
      <c r="AC4759" s="198" t="str">
        <f t="shared" si="1453"/>
        <v/>
      </c>
      <c r="AD4759" s="162"/>
      <c r="AE4759" s="199" t="str">
        <f t="shared" si="1454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61"/>
        <v>0</v>
      </c>
      <c r="AJ4759" s="200">
        <f t="shared" si="1462"/>
        <v>0</v>
      </c>
      <c r="AK4759" s="201" t="str">
        <f t="shared" si="1455"/>
        <v/>
      </c>
      <c r="AL4759" s="24"/>
      <c r="AM4759" s="24"/>
      <c r="AN4759" s="24"/>
      <c r="AO4759" s="24"/>
      <c r="AP4759" s="165" t="str">
        <f t="shared" si="1456"/>
        <v/>
      </c>
      <c r="AQ4759" s="203" t="str">
        <f t="shared" si="1457"/>
        <v/>
      </c>
      <c r="AR4759" s="206">
        <f t="shared" si="1458"/>
        <v>0</v>
      </c>
      <c r="AS4759" s="22" t="str">
        <f t="shared" si="1459"/>
        <v/>
      </c>
      <c r="AT4759" s="24" t="str">
        <f t="shared" si="1460"/>
        <v/>
      </c>
      <c r="AU4759" s="22" t="s">
        <v>3240</v>
      </c>
    </row>
    <row r="4760" spans="1:47">
      <c r="A4760" s="246" t="str">
        <f t="shared" si="1450"/>
        <v/>
      </c>
      <c r="B4760" s="23"/>
      <c r="C4760" s="23"/>
      <c r="D4760" s="202" t="str">
        <f t="shared" si="1451"/>
        <v/>
      </c>
      <c r="E4760" s="33" t="str">
        <f t="shared" si="1463"/>
        <v/>
      </c>
      <c r="F4760" s="23"/>
      <c r="G4760" s="23"/>
      <c r="H4760" s="29"/>
      <c r="I4760" s="204" t="str">
        <f t="shared" si="1448"/>
        <v/>
      </c>
      <c r="J4760" s="188"/>
      <c r="K4760" s="29"/>
      <c r="L4760" s="24"/>
      <c r="M4760" s="22"/>
      <c r="N4760" s="22"/>
      <c r="O4760" s="22"/>
      <c r="P4760" s="202" t="str">
        <f t="shared" si="1449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446"/>
        <v/>
      </c>
      <c r="Z4760" s="196" t="str">
        <f t="shared" si="1447"/>
        <v/>
      </c>
      <c r="AA4760" s="22"/>
      <c r="AB4760" s="197" t="str">
        <f t="shared" si="1452"/>
        <v/>
      </c>
      <c r="AC4760" s="198" t="str">
        <f t="shared" si="1453"/>
        <v/>
      </c>
      <c r="AD4760" s="162"/>
      <c r="AE4760" s="199" t="str">
        <f t="shared" si="1454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61"/>
        <v>0</v>
      </c>
      <c r="AJ4760" s="200">
        <f t="shared" si="1462"/>
        <v>0</v>
      </c>
      <c r="AK4760" s="201" t="str">
        <f t="shared" si="1455"/>
        <v/>
      </c>
      <c r="AL4760" s="24"/>
      <c r="AM4760" s="24"/>
      <c r="AN4760" s="24"/>
      <c r="AO4760" s="24"/>
      <c r="AP4760" s="165" t="str">
        <f t="shared" si="1456"/>
        <v/>
      </c>
      <c r="AQ4760" s="203" t="str">
        <f t="shared" si="1457"/>
        <v/>
      </c>
      <c r="AR4760" s="206">
        <f t="shared" si="1458"/>
        <v>0</v>
      </c>
      <c r="AS4760" s="22" t="str">
        <f t="shared" si="1459"/>
        <v/>
      </c>
      <c r="AT4760" s="24" t="str">
        <f t="shared" si="1460"/>
        <v/>
      </c>
      <c r="AU4760" s="22" t="s">
        <v>3240</v>
      </c>
    </row>
    <row r="4761" spans="1:47">
      <c r="A4761" s="246" t="str">
        <f t="shared" si="1450"/>
        <v/>
      </c>
      <c r="B4761" s="23"/>
      <c r="C4761" s="23"/>
      <c r="D4761" s="202" t="str">
        <f t="shared" si="1451"/>
        <v/>
      </c>
      <c r="E4761" s="33" t="str">
        <f t="shared" si="1463"/>
        <v/>
      </c>
      <c r="F4761" s="23"/>
      <c r="G4761" s="23"/>
      <c r="H4761" s="29"/>
      <c r="I4761" s="204" t="str">
        <f t="shared" si="1448"/>
        <v/>
      </c>
      <c r="J4761" s="188"/>
      <c r="K4761" s="29"/>
      <c r="L4761" s="24"/>
      <c r="M4761" s="22"/>
      <c r="N4761" s="22"/>
      <c r="O4761" s="22"/>
      <c r="P4761" s="202" t="str">
        <f t="shared" si="1449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ref="Y4761:Y4824" si="1464">IF(W4761="","",IF(W4761="RMB","1.13", "1"))</f>
        <v/>
      </c>
      <c r="Z4761" s="196" t="str">
        <f t="shared" ref="Z4761:Z4824" si="1465">IF(X4761="","",X4761*MAX(O4761,N4761))</f>
        <v/>
      </c>
      <c r="AA4761" s="22"/>
      <c r="AB4761" s="197" t="str">
        <f t="shared" si="1452"/>
        <v/>
      </c>
      <c r="AC4761" s="198" t="str">
        <f t="shared" si="1453"/>
        <v/>
      </c>
      <c r="AD4761" s="162"/>
      <c r="AE4761" s="199" t="str">
        <f t="shared" si="1454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61"/>
        <v>0</v>
      </c>
      <c r="AJ4761" s="200">
        <f t="shared" si="1462"/>
        <v>0</v>
      </c>
      <c r="AK4761" s="201" t="str">
        <f t="shared" si="1455"/>
        <v/>
      </c>
      <c r="AL4761" s="24"/>
      <c r="AM4761" s="24"/>
      <c r="AN4761" s="24"/>
      <c r="AO4761" s="24"/>
      <c r="AP4761" s="165" t="str">
        <f t="shared" si="1456"/>
        <v/>
      </c>
      <c r="AQ4761" s="203" t="str">
        <f t="shared" si="1457"/>
        <v/>
      </c>
      <c r="AR4761" s="206">
        <f t="shared" si="1458"/>
        <v>0</v>
      </c>
      <c r="AS4761" s="22" t="str">
        <f t="shared" si="1459"/>
        <v/>
      </c>
      <c r="AT4761" s="24" t="str">
        <f t="shared" si="1460"/>
        <v/>
      </c>
      <c r="AU4761" s="22" t="s">
        <v>3240</v>
      </c>
    </row>
    <row r="4762" spans="1:47">
      <c r="A4762" s="246" t="str">
        <f t="shared" si="1450"/>
        <v/>
      </c>
      <c r="B4762" s="23"/>
      <c r="C4762" s="23"/>
      <c r="D4762" s="202" t="str">
        <f t="shared" si="1451"/>
        <v/>
      </c>
      <c r="E4762" s="33" t="str">
        <f t="shared" si="1463"/>
        <v/>
      </c>
      <c r="F4762" s="23"/>
      <c r="G4762" s="23"/>
      <c r="H4762" s="29"/>
      <c r="I4762" s="204" t="str">
        <f t="shared" si="1448"/>
        <v/>
      </c>
      <c r="J4762" s="188"/>
      <c r="K4762" s="29"/>
      <c r="L4762" s="24"/>
      <c r="M4762" s="22"/>
      <c r="N4762" s="22"/>
      <c r="O4762" s="22"/>
      <c r="P4762" s="202" t="str">
        <f t="shared" si="1449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464"/>
        <v/>
      </c>
      <c r="Z4762" s="196" t="str">
        <f t="shared" si="1465"/>
        <v/>
      </c>
      <c r="AA4762" s="22"/>
      <c r="AB4762" s="197" t="str">
        <f t="shared" si="1452"/>
        <v/>
      </c>
      <c r="AC4762" s="198" t="str">
        <f t="shared" si="1453"/>
        <v/>
      </c>
      <c r="AD4762" s="162"/>
      <c r="AE4762" s="199" t="str">
        <f t="shared" si="1454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61"/>
        <v>0</v>
      </c>
      <c r="AJ4762" s="200">
        <f t="shared" si="1462"/>
        <v>0</v>
      </c>
      <c r="AK4762" s="201" t="str">
        <f t="shared" si="1455"/>
        <v/>
      </c>
      <c r="AL4762" s="24"/>
      <c r="AM4762" s="24"/>
      <c r="AN4762" s="24"/>
      <c r="AO4762" s="24"/>
      <c r="AP4762" s="165" t="str">
        <f t="shared" si="1456"/>
        <v/>
      </c>
      <c r="AQ4762" s="203" t="str">
        <f t="shared" si="1457"/>
        <v/>
      </c>
      <c r="AR4762" s="206">
        <f t="shared" si="1458"/>
        <v>0</v>
      </c>
      <c r="AS4762" s="22" t="str">
        <f t="shared" si="1459"/>
        <v/>
      </c>
      <c r="AT4762" s="24" t="str">
        <f t="shared" si="1460"/>
        <v/>
      </c>
      <c r="AU4762" s="22" t="s">
        <v>3240</v>
      </c>
    </row>
    <row r="4763" spans="1:47">
      <c r="A4763" s="246" t="str">
        <f t="shared" si="1450"/>
        <v/>
      </c>
      <c r="B4763" s="23"/>
      <c r="C4763" s="23"/>
      <c r="D4763" s="202" t="str">
        <f t="shared" si="1451"/>
        <v/>
      </c>
      <c r="E4763" s="33" t="str">
        <f t="shared" si="1463"/>
        <v/>
      </c>
      <c r="F4763" s="23"/>
      <c r="G4763" s="23"/>
      <c r="H4763" s="29"/>
      <c r="I4763" s="204" t="str">
        <f t="shared" si="1448"/>
        <v/>
      </c>
      <c r="J4763" s="188"/>
      <c r="K4763" s="29"/>
      <c r="L4763" s="24"/>
      <c r="M4763" s="22"/>
      <c r="N4763" s="22"/>
      <c r="O4763" s="22"/>
      <c r="P4763" s="202" t="str">
        <f t="shared" si="1449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si="1464"/>
        <v/>
      </c>
      <c r="Z4763" s="196" t="str">
        <f t="shared" si="1465"/>
        <v/>
      </c>
      <c r="AA4763" s="22"/>
      <c r="AB4763" s="197" t="str">
        <f t="shared" si="1452"/>
        <v/>
      </c>
      <c r="AC4763" s="198" t="str">
        <f t="shared" si="1453"/>
        <v/>
      </c>
      <c r="AD4763" s="162"/>
      <c r="AE4763" s="199" t="str">
        <f t="shared" si="1454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61"/>
        <v>0</v>
      </c>
      <c r="AJ4763" s="200">
        <f t="shared" si="1462"/>
        <v>0</v>
      </c>
      <c r="AK4763" s="201" t="str">
        <f t="shared" si="1455"/>
        <v/>
      </c>
      <c r="AL4763" s="24"/>
      <c r="AM4763" s="24"/>
      <c r="AN4763" s="24"/>
      <c r="AO4763" s="24"/>
      <c r="AP4763" s="165" t="str">
        <f t="shared" si="1456"/>
        <v/>
      </c>
      <c r="AQ4763" s="203" t="str">
        <f t="shared" si="1457"/>
        <v/>
      </c>
      <c r="AR4763" s="206">
        <f t="shared" si="1458"/>
        <v>0</v>
      </c>
      <c r="AS4763" s="22" t="str">
        <f t="shared" si="1459"/>
        <v/>
      </c>
      <c r="AT4763" s="24" t="str">
        <f t="shared" si="1460"/>
        <v/>
      </c>
      <c r="AU4763" s="22" t="s">
        <v>3240</v>
      </c>
    </row>
    <row r="4764" spans="1:47">
      <c r="A4764" s="246" t="str">
        <f t="shared" si="1450"/>
        <v/>
      </c>
      <c r="B4764" s="23"/>
      <c r="C4764" s="23"/>
      <c r="D4764" s="202" t="str">
        <f t="shared" si="1451"/>
        <v/>
      </c>
      <c r="E4764" s="33" t="str">
        <f t="shared" si="1463"/>
        <v/>
      </c>
      <c r="F4764" s="23"/>
      <c r="G4764" s="23"/>
      <c r="H4764" s="29"/>
      <c r="I4764" s="204" t="str">
        <f t="shared" si="1448"/>
        <v/>
      </c>
      <c r="J4764" s="188"/>
      <c r="K4764" s="29"/>
      <c r="L4764" s="24"/>
      <c r="M4764" s="22"/>
      <c r="N4764" s="22"/>
      <c r="O4764" s="22"/>
      <c r="P4764" s="202" t="str">
        <f t="shared" si="1449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464"/>
        <v/>
      </c>
      <c r="Z4764" s="196" t="str">
        <f t="shared" si="1465"/>
        <v/>
      </c>
      <c r="AA4764" s="22"/>
      <c r="AB4764" s="197" t="str">
        <f t="shared" si="1452"/>
        <v/>
      </c>
      <c r="AC4764" s="198" t="str">
        <f t="shared" si="1453"/>
        <v/>
      </c>
      <c r="AD4764" s="162"/>
      <c r="AE4764" s="199" t="str">
        <f t="shared" si="1454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61"/>
        <v>0</v>
      </c>
      <c r="AJ4764" s="200">
        <f t="shared" si="1462"/>
        <v>0</v>
      </c>
      <c r="AK4764" s="201" t="str">
        <f t="shared" si="1455"/>
        <v/>
      </c>
      <c r="AL4764" s="24"/>
      <c r="AM4764" s="24"/>
      <c r="AN4764" s="24"/>
      <c r="AO4764" s="24"/>
      <c r="AP4764" s="165" t="str">
        <f t="shared" si="1456"/>
        <v/>
      </c>
      <c r="AQ4764" s="203" t="str">
        <f t="shared" si="1457"/>
        <v/>
      </c>
      <c r="AR4764" s="206">
        <f t="shared" si="1458"/>
        <v>0</v>
      </c>
      <c r="AS4764" s="22" t="str">
        <f t="shared" si="1459"/>
        <v/>
      </c>
      <c r="AT4764" s="24" t="str">
        <f t="shared" si="1460"/>
        <v/>
      </c>
      <c r="AU4764" s="22" t="s">
        <v>3240</v>
      </c>
    </row>
    <row r="4765" spans="1:47">
      <c r="A4765" s="246" t="str">
        <f t="shared" si="1450"/>
        <v/>
      </c>
      <c r="B4765" s="23"/>
      <c r="C4765" s="23"/>
      <c r="D4765" s="202" t="str">
        <f t="shared" si="1451"/>
        <v/>
      </c>
      <c r="E4765" s="33" t="str">
        <f t="shared" si="1463"/>
        <v/>
      </c>
      <c r="F4765" s="23"/>
      <c r="G4765" s="23"/>
      <c r="H4765" s="29"/>
      <c r="I4765" s="204" t="str">
        <f t="shared" si="1448"/>
        <v/>
      </c>
      <c r="J4765" s="188"/>
      <c r="K4765" s="29"/>
      <c r="L4765" s="24"/>
      <c r="M4765" s="22"/>
      <c r="N4765" s="22"/>
      <c r="O4765" s="22"/>
      <c r="P4765" s="202" t="str">
        <f t="shared" si="1449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464"/>
        <v/>
      </c>
      <c r="Z4765" s="196" t="str">
        <f t="shared" si="1465"/>
        <v/>
      </c>
      <c r="AA4765" s="22"/>
      <c r="AB4765" s="197" t="str">
        <f t="shared" si="1452"/>
        <v/>
      </c>
      <c r="AC4765" s="198" t="str">
        <f t="shared" si="1453"/>
        <v/>
      </c>
      <c r="AD4765" s="162"/>
      <c r="AE4765" s="199" t="str">
        <f t="shared" si="1454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61"/>
        <v>0</v>
      </c>
      <c r="AJ4765" s="200">
        <f t="shared" si="1462"/>
        <v>0</v>
      </c>
      <c r="AK4765" s="201" t="str">
        <f t="shared" si="1455"/>
        <v/>
      </c>
      <c r="AL4765" s="24"/>
      <c r="AM4765" s="24"/>
      <c r="AN4765" s="24"/>
      <c r="AO4765" s="24"/>
      <c r="AP4765" s="165" t="str">
        <f t="shared" si="1456"/>
        <v/>
      </c>
      <c r="AQ4765" s="203" t="str">
        <f t="shared" si="1457"/>
        <v/>
      </c>
      <c r="AR4765" s="206">
        <f t="shared" si="1458"/>
        <v>0</v>
      </c>
      <c r="AS4765" s="22" t="str">
        <f t="shared" si="1459"/>
        <v/>
      </c>
      <c r="AT4765" s="24" t="str">
        <f t="shared" si="1460"/>
        <v/>
      </c>
      <c r="AU4765" s="22" t="s">
        <v>3240</v>
      </c>
    </row>
    <row r="4766" spans="1:47">
      <c r="A4766" s="246" t="str">
        <f t="shared" si="1450"/>
        <v/>
      </c>
      <c r="B4766" s="23"/>
      <c r="C4766" s="23"/>
      <c r="D4766" s="202" t="str">
        <f t="shared" si="1451"/>
        <v/>
      </c>
      <c r="E4766" s="33" t="str">
        <f t="shared" si="1463"/>
        <v/>
      </c>
      <c r="F4766" s="23"/>
      <c r="G4766" s="23"/>
      <c r="H4766" s="29"/>
      <c r="I4766" s="204" t="str">
        <f t="shared" ref="I4766:I4829" si="1466">IFERROR(IF(F4766="","",IF(F4766="TBA","TBA",IF(F4766="Cancel","Cancel",IF(AND(G4766&gt;=10,G4766&lt;=12),"Q3",IF(AND(G4766&gt;=1,G4766&lt;=3),"Q4",IF(AND(G4766&gt;=7,G4766&lt;=9),"Q2",IF(AND(G4766&gt;=4,G4766&lt;=6),"Q1"))))))),"")</f>
        <v/>
      </c>
      <c r="J4766" s="188"/>
      <c r="K4766" s="29"/>
      <c r="L4766" s="24"/>
      <c r="M4766" s="22"/>
      <c r="N4766" s="22"/>
      <c r="O4766" s="22"/>
      <c r="P4766" s="202" t="str">
        <f t="shared" si="1449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464"/>
        <v/>
      </c>
      <c r="Z4766" s="196" t="str">
        <f t="shared" si="1465"/>
        <v/>
      </c>
      <c r="AA4766" s="22"/>
      <c r="AB4766" s="197" t="str">
        <f t="shared" si="1452"/>
        <v/>
      </c>
      <c r="AC4766" s="198" t="str">
        <f t="shared" si="1453"/>
        <v/>
      </c>
      <c r="AD4766" s="162"/>
      <c r="AE4766" s="199" t="str">
        <f t="shared" si="1454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61"/>
        <v>0</v>
      </c>
      <c r="AJ4766" s="200">
        <f t="shared" si="1462"/>
        <v>0</v>
      </c>
      <c r="AK4766" s="201" t="str">
        <f t="shared" si="1455"/>
        <v/>
      </c>
      <c r="AL4766" s="24"/>
      <c r="AM4766" s="24"/>
      <c r="AN4766" s="24"/>
      <c r="AO4766" s="24"/>
      <c r="AP4766" s="165" t="str">
        <f t="shared" si="1456"/>
        <v/>
      </c>
      <c r="AQ4766" s="203" t="str">
        <f t="shared" si="1457"/>
        <v/>
      </c>
      <c r="AR4766" s="206">
        <f t="shared" si="1458"/>
        <v>0</v>
      </c>
      <c r="AS4766" s="22" t="str">
        <f t="shared" si="1459"/>
        <v/>
      </c>
      <c r="AT4766" s="24" t="str">
        <f t="shared" si="1460"/>
        <v/>
      </c>
      <c r="AU4766" s="22" t="s">
        <v>3240</v>
      </c>
    </row>
    <row r="4767" spans="1:47">
      <c r="A4767" s="246" t="str">
        <f t="shared" si="1450"/>
        <v/>
      </c>
      <c r="B4767" s="23"/>
      <c r="C4767" s="23"/>
      <c r="D4767" s="202" t="str">
        <f t="shared" si="1451"/>
        <v/>
      </c>
      <c r="E4767" s="33" t="str">
        <f t="shared" si="1463"/>
        <v/>
      </c>
      <c r="F4767" s="23"/>
      <c r="G4767" s="23"/>
      <c r="H4767" s="29"/>
      <c r="I4767" s="204" t="str">
        <f t="shared" si="1466"/>
        <v/>
      </c>
      <c r="J4767" s="188"/>
      <c r="K4767" s="29"/>
      <c r="L4767" s="24"/>
      <c r="M4767" s="22"/>
      <c r="N4767" s="22"/>
      <c r="O4767" s="22"/>
      <c r="P4767" s="202" t="str">
        <f t="shared" ref="P4767:P4830" si="1467">IF(M4767="","",IF(AND(N4767&gt;0,L4767&lt;&gt;""),"MAIN UNIT",IF(AND(O4767&gt;0,L4767&lt;&gt;""),"SERVICE/ PARTS","C66 SERVICE/OTHERS")))</f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464"/>
        <v/>
      </c>
      <c r="Z4767" s="196" t="str">
        <f t="shared" si="1465"/>
        <v/>
      </c>
      <c r="AA4767" s="22"/>
      <c r="AB4767" s="197" t="str">
        <f t="shared" si="1452"/>
        <v/>
      </c>
      <c r="AC4767" s="198" t="str">
        <f t="shared" si="1453"/>
        <v/>
      </c>
      <c r="AD4767" s="162"/>
      <c r="AE4767" s="199" t="str">
        <f t="shared" si="1454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61"/>
        <v>0</v>
      </c>
      <c r="AJ4767" s="200">
        <f t="shared" si="1462"/>
        <v>0</v>
      </c>
      <c r="AK4767" s="201" t="str">
        <f t="shared" si="1455"/>
        <v/>
      </c>
      <c r="AL4767" s="24"/>
      <c r="AM4767" s="24"/>
      <c r="AN4767" s="24"/>
      <c r="AO4767" s="24"/>
      <c r="AP4767" s="165" t="str">
        <f t="shared" si="1456"/>
        <v/>
      </c>
      <c r="AQ4767" s="203" t="str">
        <f t="shared" si="1457"/>
        <v/>
      </c>
      <c r="AR4767" s="206">
        <f t="shared" si="1458"/>
        <v>0</v>
      </c>
      <c r="AS4767" s="22" t="str">
        <f t="shared" si="1459"/>
        <v/>
      </c>
      <c r="AT4767" s="24" t="str">
        <f t="shared" si="1460"/>
        <v/>
      </c>
      <c r="AU4767" s="22" t="s">
        <v>3240</v>
      </c>
    </row>
    <row r="4768" spans="1:47">
      <c r="A4768" s="246" t="str">
        <f t="shared" ref="A4768:A4831" si="1468">IF(C4768="cancel","cancel",IFERROR(IF(D4768="Q4","FY "&amp;RIGHT(B4768,2)-1&amp;"/"&amp;RIGHT(B4768,2),"FY "&amp;RIGHT(B4768,2)&amp;"/"&amp;RIGHT(B4768,2)+1),""))</f>
        <v/>
      </c>
      <c r="B4768" s="23"/>
      <c r="C4768" s="23"/>
      <c r="D4768" s="202" t="str">
        <f t="shared" ref="D4768:D4831" si="1469">IF(B4768="","",IF(AND(C4768&gt;=10,C4768&lt;=12),"Q3",IF(AND(C4768&gt;=1,C4768&lt;=3),"Q4",IF(AND(C4768&gt;=7,C4768&lt;=9),"Q2",IF(AND(C4768&gt;=4,C4768&lt;=6),"Q1")))))</f>
        <v/>
      </c>
      <c r="E4768" s="33" t="str">
        <f t="shared" si="1463"/>
        <v/>
      </c>
      <c r="F4768" s="23"/>
      <c r="G4768" s="23"/>
      <c r="H4768" s="29"/>
      <c r="I4768" s="204" t="str">
        <f t="shared" si="1466"/>
        <v/>
      </c>
      <c r="J4768" s="188"/>
      <c r="K4768" s="29"/>
      <c r="L4768" s="24"/>
      <c r="M4768" s="22"/>
      <c r="N4768" s="22"/>
      <c r="O4768" s="22"/>
      <c r="P4768" s="202" t="str">
        <f t="shared" si="1467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464"/>
        <v/>
      </c>
      <c r="Z4768" s="196" t="str">
        <f t="shared" si="1465"/>
        <v/>
      </c>
      <c r="AA4768" s="22"/>
      <c r="AB4768" s="197" t="str">
        <f t="shared" ref="AB4768:AB4831" si="1470">IF(AND(R4768&lt;&gt;"C66",R4768&lt;&gt;""),Z4768/Y4768*AA4768,"")</f>
        <v/>
      </c>
      <c r="AC4768" s="198" t="str">
        <f t="shared" ref="AC4768:AC4831" si="1471">IF(R4768&lt;&gt;"",AB4768*AD4768,"")</f>
        <v/>
      </c>
      <c r="AD4768" s="162"/>
      <c r="AE4768" s="199" t="str">
        <f t="shared" ref="AE4768:AE4831" si="1472">IF(Q4768="","",IF(Q4768="Yes",1,0))</f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61"/>
        <v>0</v>
      </c>
      <c r="AJ4768" s="200">
        <f t="shared" si="1462"/>
        <v>0</v>
      </c>
      <c r="AK4768" s="201" t="str">
        <f t="shared" ref="AK4768:AK4831" si="1473">IF(AJ4768&gt;0,AJ4768/AI4768,"")</f>
        <v/>
      </c>
      <c r="AL4768" s="24"/>
      <c r="AM4768" s="24"/>
      <c r="AN4768" s="24"/>
      <c r="AO4768" s="24"/>
      <c r="AP4768" s="165" t="str">
        <f t="shared" ref="AP4768:AP4831" si="1474">IF(F4768="","",F4768&amp;G4768)</f>
        <v/>
      </c>
      <c r="AQ4768" s="203" t="str">
        <f t="shared" ref="AQ4768:AQ4831" si="1475">IF(W4768="","",F4768&amp;G4768&amp;W4768)</f>
        <v/>
      </c>
      <c r="AR4768" s="206">
        <f t="shared" ref="AR4768:AR4831" si="1476">IFERROR(IF(AND(M4768="YAMAHA", R4768="C28"), "YAMAHA_Non_Mounter", IF(AND(M4768="YAMAHA", R4768="C49"), "YAMAHA_Mounter", M4768)),"")</f>
        <v>0</v>
      </c>
      <c r="AS4768" s="22" t="str">
        <f t="shared" ref="AS4768:AS4831" si="1477">IFERROR(IF(OR(G4768="TBA", G4768=""), "", DATEDIF(DATE(B4768, C4768, 1), DATE(F4768, G4768, 1), "M")),"")</f>
        <v/>
      </c>
      <c r="AT4768" s="24" t="str">
        <f t="shared" ref="AT4768:AT4831" si="1478">IF(ISNUMBER(AS4768), IF(AS4768&gt;=0, IF(AS4768&lt;=3, "0-3 months", IF(AS4768&lt;=6, "4-6 months", "&gt; 6 months"))), "")</f>
        <v/>
      </c>
      <c r="AU4768" s="22" t="s">
        <v>3240</v>
      </c>
    </row>
    <row r="4769" spans="1:47">
      <c r="A4769" s="246" t="str">
        <f t="shared" si="1468"/>
        <v/>
      </c>
      <c r="B4769" s="23"/>
      <c r="C4769" s="23"/>
      <c r="D4769" s="202" t="str">
        <f t="shared" si="1469"/>
        <v/>
      </c>
      <c r="E4769" s="33" t="str">
        <f t="shared" si="1463"/>
        <v/>
      </c>
      <c r="F4769" s="23"/>
      <c r="G4769" s="23"/>
      <c r="H4769" s="29"/>
      <c r="I4769" s="204" t="str">
        <f t="shared" si="1466"/>
        <v/>
      </c>
      <c r="J4769" s="188"/>
      <c r="K4769" s="29"/>
      <c r="L4769" s="24"/>
      <c r="M4769" s="22"/>
      <c r="N4769" s="22"/>
      <c r="O4769" s="22"/>
      <c r="P4769" s="202" t="str">
        <f t="shared" si="1467"/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464"/>
        <v/>
      </c>
      <c r="Z4769" s="196" t="str">
        <f t="shared" si="1465"/>
        <v/>
      </c>
      <c r="AA4769" s="22"/>
      <c r="AB4769" s="197" t="str">
        <f t="shared" si="1470"/>
        <v/>
      </c>
      <c r="AC4769" s="198" t="str">
        <f t="shared" si="1471"/>
        <v/>
      </c>
      <c r="AD4769" s="162"/>
      <c r="AE4769" s="199" t="str">
        <f t="shared" si="1472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61"/>
        <v>0</v>
      </c>
      <c r="AJ4769" s="200">
        <f t="shared" si="1462"/>
        <v>0</v>
      </c>
      <c r="AK4769" s="201" t="str">
        <f t="shared" si="1473"/>
        <v/>
      </c>
      <c r="AL4769" s="24"/>
      <c r="AM4769" s="24"/>
      <c r="AN4769" s="24"/>
      <c r="AO4769" s="24"/>
      <c r="AP4769" s="165" t="str">
        <f t="shared" si="1474"/>
        <v/>
      </c>
      <c r="AQ4769" s="203" t="str">
        <f t="shared" si="1475"/>
        <v/>
      </c>
      <c r="AR4769" s="206">
        <f t="shared" si="1476"/>
        <v>0</v>
      </c>
      <c r="AS4769" s="22" t="str">
        <f t="shared" si="1477"/>
        <v/>
      </c>
      <c r="AT4769" s="24" t="str">
        <f t="shared" si="1478"/>
        <v/>
      </c>
      <c r="AU4769" s="22" t="s">
        <v>3240</v>
      </c>
    </row>
    <row r="4770" spans="1:47">
      <c r="A4770" s="246" t="str">
        <f t="shared" si="1468"/>
        <v/>
      </c>
      <c r="B4770" s="23"/>
      <c r="C4770" s="23"/>
      <c r="D4770" s="202" t="str">
        <f t="shared" si="1469"/>
        <v/>
      </c>
      <c r="E4770" s="33" t="str">
        <f t="shared" si="1463"/>
        <v/>
      </c>
      <c r="F4770" s="23"/>
      <c r="G4770" s="23"/>
      <c r="H4770" s="29"/>
      <c r="I4770" s="204" t="str">
        <f t="shared" si="1466"/>
        <v/>
      </c>
      <c r="J4770" s="188"/>
      <c r="K4770" s="29"/>
      <c r="L4770" s="24"/>
      <c r="M4770" s="22"/>
      <c r="N4770" s="22"/>
      <c r="O4770" s="22"/>
      <c r="P4770" s="202" t="str">
        <f t="shared" si="1467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464"/>
        <v/>
      </c>
      <c r="Z4770" s="196" t="str">
        <f t="shared" si="1465"/>
        <v/>
      </c>
      <c r="AA4770" s="22"/>
      <c r="AB4770" s="197" t="str">
        <f t="shared" si="1470"/>
        <v/>
      </c>
      <c r="AC4770" s="198" t="str">
        <f t="shared" si="1471"/>
        <v/>
      </c>
      <c r="AD4770" s="162"/>
      <c r="AE4770" s="199" t="str">
        <f t="shared" si="1472"/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si="1461"/>
        <v>0</v>
      </c>
      <c r="AJ4770" s="200">
        <f t="shared" si="1462"/>
        <v>0</v>
      </c>
      <c r="AK4770" s="201" t="str">
        <f t="shared" si="1473"/>
        <v/>
      </c>
      <c r="AL4770" s="24"/>
      <c r="AM4770" s="24"/>
      <c r="AN4770" s="24"/>
      <c r="AO4770" s="24"/>
      <c r="AP4770" s="165" t="str">
        <f t="shared" si="1474"/>
        <v/>
      </c>
      <c r="AQ4770" s="203" t="str">
        <f t="shared" si="1475"/>
        <v/>
      </c>
      <c r="AR4770" s="206">
        <f t="shared" si="1476"/>
        <v>0</v>
      </c>
      <c r="AS4770" s="22" t="str">
        <f t="shared" si="1477"/>
        <v/>
      </c>
      <c r="AT4770" s="24" t="str">
        <f t="shared" si="1478"/>
        <v/>
      </c>
      <c r="AU4770" s="22" t="s">
        <v>3240</v>
      </c>
    </row>
    <row r="4771" spans="1:47">
      <c r="A4771" s="246" t="str">
        <f t="shared" si="1468"/>
        <v/>
      </c>
      <c r="B4771" s="23"/>
      <c r="C4771" s="23"/>
      <c r="D4771" s="202" t="str">
        <f t="shared" si="1469"/>
        <v/>
      </c>
      <c r="E4771" s="33" t="str">
        <f t="shared" si="1463"/>
        <v/>
      </c>
      <c r="F4771" s="23"/>
      <c r="G4771" s="23"/>
      <c r="H4771" s="29"/>
      <c r="I4771" s="204" t="str">
        <f t="shared" si="1466"/>
        <v/>
      </c>
      <c r="J4771" s="188"/>
      <c r="K4771" s="29"/>
      <c r="L4771" s="24"/>
      <c r="M4771" s="22"/>
      <c r="N4771" s="22"/>
      <c r="O4771" s="22"/>
      <c r="P4771" s="202" t="str">
        <f t="shared" si="1467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464"/>
        <v/>
      </c>
      <c r="Z4771" s="196" t="str">
        <f t="shared" si="1465"/>
        <v/>
      </c>
      <c r="AA4771" s="22"/>
      <c r="AB4771" s="197" t="str">
        <f t="shared" si="1470"/>
        <v/>
      </c>
      <c r="AC4771" s="198" t="str">
        <f t="shared" si="1471"/>
        <v/>
      </c>
      <c r="AD4771" s="162"/>
      <c r="AE4771" s="199" t="str">
        <f t="shared" si="1472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61"/>
        <v>0</v>
      </c>
      <c r="AJ4771" s="200">
        <f t="shared" si="1462"/>
        <v>0</v>
      </c>
      <c r="AK4771" s="201" t="str">
        <f t="shared" si="1473"/>
        <v/>
      </c>
      <c r="AL4771" s="24"/>
      <c r="AM4771" s="24"/>
      <c r="AN4771" s="24"/>
      <c r="AO4771" s="24"/>
      <c r="AP4771" s="165" t="str">
        <f t="shared" si="1474"/>
        <v/>
      </c>
      <c r="AQ4771" s="203" t="str">
        <f t="shared" si="1475"/>
        <v/>
      </c>
      <c r="AR4771" s="206">
        <f t="shared" si="1476"/>
        <v>0</v>
      </c>
      <c r="AS4771" s="22" t="str">
        <f t="shared" si="1477"/>
        <v/>
      </c>
      <c r="AT4771" s="24" t="str">
        <f t="shared" si="1478"/>
        <v/>
      </c>
      <c r="AU4771" s="22" t="s">
        <v>3240</v>
      </c>
    </row>
    <row r="4772" spans="1:47">
      <c r="A4772" s="246" t="str">
        <f t="shared" si="1468"/>
        <v/>
      </c>
      <c r="B4772" s="23"/>
      <c r="C4772" s="23"/>
      <c r="D4772" s="202" t="str">
        <f t="shared" si="1469"/>
        <v/>
      </c>
      <c r="E4772" s="33" t="str">
        <f t="shared" si="1463"/>
        <v/>
      </c>
      <c r="F4772" s="23"/>
      <c r="G4772" s="23"/>
      <c r="H4772" s="29"/>
      <c r="I4772" s="204" t="str">
        <f t="shared" si="1466"/>
        <v/>
      </c>
      <c r="J4772" s="188"/>
      <c r="K4772" s="29"/>
      <c r="L4772" s="24"/>
      <c r="M4772" s="22"/>
      <c r="N4772" s="22"/>
      <c r="O4772" s="22"/>
      <c r="P4772" s="202" t="str">
        <f t="shared" si="1467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464"/>
        <v/>
      </c>
      <c r="Z4772" s="196" t="str">
        <f t="shared" si="1465"/>
        <v/>
      </c>
      <c r="AA4772" s="22"/>
      <c r="AB4772" s="197" t="str">
        <f t="shared" si="1470"/>
        <v/>
      </c>
      <c r="AC4772" s="198" t="str">
        <f t="shared" si="1471"/>
        <v/>
      </c>
      <c r="AD4772" s="162"/>
      <c r="AE4772" s="199" t="str">
        <f t="shared" si="1472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61"/>
        <v>0</v>
      </c>
      <c r="AJ4772" s="200">
        <f t="shared" si="1462"/>
        <v>0</v>
      </c>
      <c r="AK4772" s="201" t="str">
        <f t="shared" si="1473"/>
        <v/>
      </c>
      <c r="AL4772" s="24"/>
      <c r="AM4772" s="24"/>
      <c r="AN4772" s="24"/>
      <c r="AO4772" s="24"/>
      <c r="AP4772" s="165" t="str">
        <f t="shared" si="1474"/>
        <v/>
      </c>
      <c r="AQ4772" s="203" t="str">
        <f t="shared" si="1475"/>
        <v/>
      </c>
      <c r="AR4772" s="206">
        <f t="shared" si="1476"/>
        <v>0</v>
      </c>
      <c r="AS4772" s="22" t="str">
        <f t="shared" si="1477"/>
        <v/>
      </c>
      <c r="AT4772" s="24" t="str">
        <f t="shared" si="1478"/>
        <v/>
      </c>
      <c r="AU4772" s="22" t="s">
        <v>3240</v>
      </c>
    </row>
    <row r="4773" spans="1:47">
      <c r="A4773" s="246" t="str">
        <f t="shared" si="1468"/>
        <v/>
      </c>
      <c r="B4773" s="23"/>
      <c r="C4773" s="23"/>
      <c r="D4773" s="202" t="str">
        <f t="shared" si="1469"/>
        <v/>
      </c>
      <c r="E4773" s="33" t="str">
        <f t="shared" si="1463"/>
        <v/>
      </c>
      <c r="F4773" s="23"/>
      <c r="G4773" s="23"/>
      <c r="H4773" s="29"/>
      <c r="I4773" s="204" t="str">
        <f t="shared" si="1466"/>
        <v/>
      </c>
      <c r="J4773" s="188"/>
      <c r="K4773" s="29"/>
      <c r="L4773" s="24"/>
      <c r="M4773" s="22"/>
      <c r="N4773" s="22"/>
      <c r="O4773" s="22"/>
      <c r="P4773" s="202" t="str">
        <f t="shared" si="1467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464"/>
        <v/>
      </c>
      <c r="Z4773" s="196" t="str">
        <f t="shared" si="1465"/>
        <v/>
      </c>
      <c r="AA4773" s="22"/>
      <c r="AB4773" s="197" t="str">
        <f t="shared" si="1470"/>
        <v/>
      </c>
      <c r="AC4773" s="198" t="str">
        <f t="shared" si="1471"/>
        <v/>
      </c>
      <c r="AD4773" s="162"/>
      <c r="AE4773" s="199" t="str">
        <f t="shared" si="1472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61"/>
        <v>0</v>
      </c>
      <c r="AJ4773" s="200">
        <f t="shared" si="1462"/>
        <v>0</v>
      </c>
      <c r="AK4773" s="201" t="str">
        <f t="shared" si="1473"/>
        <v/>
      </c>
      <c r="AL4773" s="24"/>
      <c r="AM4773" s="24"/>
      <c r="AN4773" s="24"/>
      <c r="AO4773" s="24"/>
      <c r="AP4773" s="165" t="str">
        <f t="shared" si="1474"/>
        <v/>
      </c>
      <c r="AQ4773" s="203" t="str">
        <f t="shared" si="1475"/>
        <v/>
      </c>
      <c r="AR4773" s="206">
        <f t="shared" si="1476"/>
        <v>0</v>
      </c>
      <c r="AS4773" s="22" t="str">
        <f t="shared" si="1477"/>
        <v/>
      </c>
      <c r="AT4773" s="24" t="str">
        <f t="shared" si="1478"/>
        <v/>
      </c>
      <c r="AU4773" s="22" t="s">
        <v>3240</v>
      </c>
    </row>
    <row r="4774" spans="1:47">
      <c r="A4774" s="246" t="str">
        <f t="shared" si="1468"/>
        <v/>
      </c>
      <c r="B4774" s="23"/>
      <c r="C4774" s="23"/>
      <c r="D4774" s="202" t="str">
        <f t="shared" si="1469"/>
        <v/>
      </c>
      <c r="E4774" s="33" t="str">
        <f t="shared" si="1463"/>
        <v/>
      </c>
      <c r="F4774" s="23"/>
      <c r="G4774" s="23"/>
      <c r="H4774" s="29"/>
      <c r="I4774" s="204" t="str">
        <f t="shared" si="1466"/>
        <v/>
      </c>
      <c r="J4774" s="188"/>
      <c r="K4774" s="29"/>
      <c r="L4774" s="24"/>
      <c r="M4774" s="22"/>
      <c r="N4774" s="22"/>
      <c r="O4774" s="22"/>
      <c r="P4774" s="202" t="str">
        <f t="shared" si="1467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464"/>
        <v/>
      </c>
      <c r="Z4774" s="196" t="str">
        <f t="shared" si="1465"/>
        <v/>
      </c>
      <c r="AA4774" s="22"/>
      <c r="AB4774" s="197" t="str">
        <f t="shared" si="1470"/>
        <v/>
      </c>
      <c r="AC4774" s="198" t="str">
        <f t="shared" si="1471"/>
        <v/>
      </c>
      <c r="AD4774" s="162"/>
      <c r="AE4774" s="199" t="str">
        <f t="shared" si="1472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61"/>
        <v>0</v>
      </c>
      <c r="AJ4774" s="200">
        <f t="shared" si="1462"/>
        <v>0</v>
      </c>
      <c r="AK4774" s="201" t="str">
        <f t="shared" si="1473"/>
        <v/>
      </c>
      <c r="AL4774" s="24"/>
      <c r="AM4774" s="24"/>
      <c r="AN4774" s="24"/>
      <c r="AO4774" s="24"/>
      <c r="AP4774" s="165" t="str">
        <f t="shared" si="1474"/>
        <v/>
      </c>
      <c r="AQ4774" s="203" t="str">
        <f t="shared" si="1475"/>
        <v/>
      </c>
      <c r="AR4774" s="206">
        <f t="shared" si="1476"/>
        <v>0</v>
      </c>
      <c r="AS4774" s="22" t="str">
        <f t="shared" si="1477"/>
        <v/>
      </c>
      <c r="AT4774" s="24" t="str">
        <f t="shared" si="1478"/>
        <v/>
      </c>
      <c r="AU4774" s="22" t="s">
        <v>3240</v>
      </c>
    </row>
    <row r="4775" spans="1:47">
      <c r="A4775" s="246" t="str">
        <f t="shared" si="1468"/>
        <v/>
      </c>
      <c r="B4775" s="23"/>
      <c r="C4775" s="23"/>
      <c r="D4775" s="202" t="str">
        <f t="shared" si="1469"/>
        <v/>
      </c>
      <c r="E4775" s="33" t="str">
        <f t="shared" si="1463"/>
        <v/>
      </c>
      <c r="F4775" s="23"/>
      <c r="G4775" s="23"/>
      <c r="H4775" s="29"/>
      <c r="I4775" s="204" t="str">
        <f t="shared" si="1466"/>
        <v/>
      </c>
      <c r="J4775" s="188"/>
      <c r="K4775" s="29"/>
      <c r="L4775" s="24"/>
      <c r="M4775" s="22"/>
      <c r="N4775" s="22"/>
      <c r="O4775" s="22"/>
      <c r="P4775" s="202" t="str">
        <f t="shared" si="1467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464"/>
        <v/>
      </c>
      <c r="Z4775" s="196" t="str">
        <f t="shared" si="1465"/>
        <v/>
      </c>
      <c r="AA4775" s="22"/>
      <c r="AB4775" s="197" t="str">
        <f t="shared" si="1470"/>
        <v/>
      </c>
      <c r="AC4775" s="198" t="str">
        <f t="shared" si="1471"/>
        <v/>
      </c>
      <c r="AD4775" s="162"/>
      <c r="AE4775" s="199" t="str">
        <f t="shared" si="1472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61"/>
        <v>0</v>
      </c>
      <c r="AJ4775" s="200">
        <f t="shared" si="1462"/>
        <v>0</v>
      </c>
      <c r="AK4775" s="201" t="str">
        <f t="shared" si="1473"/>
        <v/>
      </c>
      <c r="AL4775" s="24"/>
      <c r="AM4775" s="24"/>
      <c r="AN4775" s="24"/>
      <c r="AO4775" s="24"/>
      <c r="AP4775" s="165" t="str">
        <f t="shared" si="1474"/>
        <v/>
      </c>
      <c r="AQ4775" s="203" t="str">
        <f t="shared" si="1475"/>
        <v/>
      </c>
      <c r="AR4775" s="206">
        <f t="shared" si="1476"/>
        <v>0</v>
      </c>
      <c r="AS4775" s="22" t="str">
        <f t="shared" si="1477"/>
        <v/>
      </c>
      <c r="AT4775" s="24" t="str">
        <f t="shared" si="1478"/>
        <v/>
      </c>
      <c r="AU4775" s="22" t="s">
        <v>3240</v>
      </c>
    </row>
    <row r="4776" spans="1:47">
      <c r="A4776" s="246" t="str">
        <f t="shared" si="1468"/>
        <v/>
      </c>
      <c r="B4776" s="23"/>
      <c r="C4776" s="23"/>
      <c r="D4776" s="202" t="str">
        <f t="shared" si="1469"/>
        <v/>
      </c>
      <c r="E4776" s="33" t="str">
        <f t="shared" si="1463"/>
        <v/>
      </c>
      <c r="F4776" s="23"/>
      <c r="G4776" s="23"/>
      <c r="H4776" s="29"/>
      <c r="I4776" s="204" t="str">
        <f t="shared" si="1466"/>
        <v/>
      </c>
      <c r="J4776" s="188"/>
      <c r="K4776" s="29"/>
      <c r="L4776" s="24"/>
      <c r="M4776" s="22"/>
      <c r="N4776" s="22"/>
      <c r="O4776" s="22"/>
      <c r="P4776" s="202" t="str">
        <f t="shared" si="1467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464"/>
        <v/>
      </c>
      <c r="Z4776" s="196" t="str">
        <f t="shared" si="1465"/>
        <v/>
      </c>
      <c r="AA4776" s="22"/>
      <c r="AB4776" s="197" t="str">
        <f t="shared" si="1470"/>
        <v/>
      </c>
      <c r="AC4776" s="198" t="str">
        <f t="shared" si="1471"/>
        <v/>
      </c>
      <c r="AD4776" s="162"/>
      <c r="AE4776" s="199" t="str">
        <f t="shared" si="1472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61"/>
        <v>0</v>
      </c>
      <c r="AJ4776" s="200">
        <f t="shared" si="1462"/>
        <v>0</v>
      </c>
      <c r="AK4776" s="201" t="str">
        <f t="shared" si="1473"/>
        <v/>
      </c>
      <c r="AL4776" s="24"/>
      <c r="AM4776" s="24"/>
      <c r="AN4776" s="24"/>
      <c r="AO4776" s="24"/>
      <c r="AP4776" s="165" t="str">
        <f t="shared" si="1474"/>
        <v/>
      </c>
      <c r="AQ4776" s="203" t="str">
        <f t="shared" si="1475"/>
        <v/>
      </c>
      <c r="AR4776" s="206">
        <f t="shared" si="1476"/>
        <v>0</v>
      </c>
      <c r="AS4776" s="22" t="str">
        <f t="shared" si="1477"/>
        <v/>
      </c>
      <c r="AT4776" s="24" t="str">
        <f t="shared" si="1478"/>
        <v/>
      </c>
      <c r="AU4776" s="22" t="s">
        <v>3240</v>
      </c>
    </row>
    <row r="4777" spans="1:47">
      <c r="A4777" s="246" t="str">
        <f t="shared" si="1468"/>
        <v/>
      </c>
      <c r="B4777" s="23"/>
      <c r="C4777" s="23"/>
      <c r="D4777" s="202" t="str">
        <f t="shared" si="1469"/>
        <v/>
      </c>
      <c r="E4777" s="33" t="str">
        <f t="shared" si="1463"/>
        <v/>
      </c>
      <c r="F4777" s="23"/>
      <c r="G4777" s="23"/>
      <c r="H4777" s="29"/>
      <c r="I4777" s="204" t="str">
        <f t="shared" si="1466"/>
        <v/>
      </c>
      <c r="J4777" s="188"/>
      <c r="K4777" s="29"/>
      <c r="L4777" s="24"/>
      <c r="M4777" s="22"/>
      <c r="N4777" s="22"/>
      <c r="O4777" s="22"/>
      <c r="P4777" s="202" t="str">
        <f t="shared" si="1467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464"/>
        <v/>
      </c>
      <c r="Z4777" s="196" t="str">
        <f t="shared" si="1465"/>
        <v/>
      </c>
      <c r="AA4777" s="22"/>
      <c r="AB4777" s="197" t="str">
        <f t="shared" si="1470"/>
        <v/>
      </c>
      <c r="AC4777" s="198" t="str">
        <f t="shared" si="1471"/>
        <v/>
      </c>
      <c r="AD4777" s="162"/>
      <c r="AE4777" s="199" t="str">
        <f t="shared" si="1472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61"/>
        <v>0</v>
      </c>
      <c r="AJ4777" s="200">
        <f t="shared" si="1462"/>
        <v>0</v>
      </c>
      <c r="AK4777" s="201" t="str">
        <f t="shared" si="1473"/>
        <v/>
      </c>
      <c r="AL4777" s="24"/>
      <c r="AM4777" s="24"/>
      <c r="AN4777" s="24"/>
      <c r="AO4777" s="24"/>
      <c r="AP4777" s="165" t="str">
        <f t="shared" si="1474"/>
        <v/>
      </c>
      <c r="AQ4777" s="203" t="str">
        <f t="shared" si="1475"/>
        <v/>
      </c>
      <c r="AR4777" s="206">
        <f t="shared" si="1476"/>
        <v>0</v>
      </c>
      <c r="AS4777" s="22" t="str">
        <f t="shared" si="1477"/>
        <v/>
      </c>
      <c r="AT4777" s="24" t="str">
        <f t="shared" si="1478"/>
        <v/>
      </c>
      <c r="AU4777" s="22" t="s">
        <v>3240</v>
      </c>
    </row>
    <row r="4778" spans="1:47">
      <c r="A4778" s="246" t="str">
        <f t="shared" si="1468"/>
        <v/>
      </c>
      <c r="B4778" s="23"/>
      <c r="C4778" s="23"/>
      <c r="D4778" s="202" t="str">
        <f t="shared" si="1469"/>
        <v/>
      </c>
      <c r="E4778" s="33" t="str">
        <f t="shared" si="1463"/>
        <v/>
      </c>
      <c r="F4778" s="23"/>
      <c r="G4778" s="23"/>
      <c r="H4778" s="29"/>
      <c r="I4778" s="204" t="str">
        <f t="shared" si="1466"/>
        <v/>
      </c>
      <c r="J4778" s="188"/>
      <c r="K4778" s="29"/>
      <c r="L4778" s="24"/>
      <c r="M4778" s="22"/>
      <c r="N4778" s="22"/>
      <c r="O4778" s="22"/>
      <c r="P4778" s="202" t="str">
        <f t="shared" si="1467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464"/>
        <v/>
      </c>
      <c r="Z4778" s="196" t="str">
        <f t="shared" si="1465"/>
        <v/>
      </c>
      <c r="AA4778" s="22"/>
      <c r="AB4778" s="197" t="str">
        <f t="shared" si="1470"/>
        <v/>
      </c>
      <c r="AC4778" s="198" t="str">
        <f t="shared" si="1471"/>
        <v/>
      </c>
      <c r="AD4778" s="162"/>
      <c r="AE4778" s="199" t="str">
        <f t="shared" si="1472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61"/>
        <v>0</v>
      </c>
      <c r="AJ4778" s="200">
        <f t="shared" si="1462"/>
        <v>0</v>
      </c>
      <c r="AK4778" s="201" t="str">
        <f t="shared" si="1473"/>
        <v/>
      </c>
      <c r="AL4778" s="24"/>
      <c r="AM4778" s="24"/>
      <c r="AN4778" s="24"/>
      <c r="AO4778" s="24"/>
      <c r="AP4778" s="165" t="str">
        <f t="shared" si="1474"/>
        <v/>
      </c>
      <c r="AQ4778" s="203" t="str">
        <f t="shared" si="1475"/>
        <v/>
      </c>
      <c r="AR4778" s="206">
        <f t="shared" si="1476"/>
        <v>0</v>
      </c>
      <c r="AS4778" s="22" t="str">
        <f t="shared" si="1477"/>
        <v/>
      </c>
      <c r="AT4778" s="24" t="str">
        <f t="shared" si="1478"/>
        <v/>
      </c>
      <c r="AU4778" s="22" t="s">
        <v>3240</v>
      </c>
    </row>
    <row r="4779" spans="1:47">
      <c r="A4779" s="246" t="str">
        <f t="shared" si="1468"/>
        <v/>
      </c>
      <c r="B4779" s="23"/>
      <c r="C4779" s="23"/>
      <c r="D4779" s="202" t="str">
        <f t="shared" si="1469"/>
        <v/>
      </c>
      <c r="E4779" s="33" t="str">
        <f t="shared" si="1463"/>
        <v/>
      </c>
      <c r="F4779" s="23"/>
      <c r="G4779" s="23"/>
      <c r="H4779" s="29"/>
      <c r="I4779" s="204" t="str">
        <f t="shared" si="1466"/>
        <v/>
      </c>
      <c r="J4779" s="188"/>
      <c r="K4779" s="29"/>
      <c r="L4779" s="24"/>
      <c r="M4779" s="22"/>
      <c r="N4779" s="22"/>
      <c r="O4779" s="22"/>
      <c r="P4779" s="202" t="str">
        <f t="shared" si="1467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464"/>
        <v/>
      </c>
      <c r="Z4779" s="196" t="str">
        <f t="shared" si="1465"/>
        <v/>
      </c>
      <c r="AA4779" s="22"/>
      <c r="AB4779" s="197" t="str">
        <f t="shared" si="1470"/>
        <v/>
      </c>
      <c r="AC4779" s="198" t="str">
        <f t="shared" si="1471"/>
        <v/>
      </c>
      <c r="AD4779" s="162"/>
      <c r="AE4779" s="199" t="str">
        <f t="shared" si="1472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61"/>
        <v>0</v>
      </c>
      <c r="AJ4779" s="200">
        <f t="shared" si="1462"/>
        <v>0</v>
      </c>
      <c r="AK4779" s="201" t="str">
        <f t="shared" si="1473"/>
        <v/>
      </c>
      <c r="AL4779" s="24"/>
      <c r="AM4779" s="24"/>
      <c r="AN4779" s="24"/>
      <c r="AO4779" s="24"/>
      <c r="AP4779" s="165" t="str">
        <f t="shared" si="1474"/>
        <v/>
      </c>
      <c r="AQ4779" s="203" t="str">
        <f t="shared" si="1475"/>
        <v/>
      </c>
      <c r="AR4779" s="206">
        <f t="shared" si="1476"/>
        <v>0</v>
      </c>
      <c r="AS4779" s="22" t="str">
        <f t="shared" si="1477"/>
        <v/>
      </c>
      <c r="AT4779" s="24" t="str">
        <f t="shared" si="1478"/>
        <v/>
      </c>
      <c r="AU4779" s="22" t="s">
        <v>3240</v>
      </c>
    </row>
    <row r="4780" spans="1:47">
      <c r="A4780" s="246" t="str">
        <f t="shared" si="1468"/>
        <v/>
      </c>
      <c r="B4780" s="23"/>
      <c r="C4780" s="23"/>
      <c r="D4780" s="202" t="str">
        <f t="shared" si="1469"/>
        <v/>
      </c>
      <c r="E4780" s="33" t="str">
        <f t="shared" si="1463"/>
        <v/>
      </c>
      <c r="F4780" s="23"/>
      <c r="G4780" s="23"/>
      <c r="H4780" s="29"/>
      <c r="I4780" s="204" t="str">
        <f t="shared" si="1466"/>
        <v/>
      </c>
      <c r="J4780" s="188"/>
      <c r="K4780" s="29"/>
      <c r="L4780" s="24"/>
      <c r="M4780" s="22"/>
      <c r="N4780" s="22"/>
      <c r="O4780" s="22"/>
      <c r="P4780" s="202" t="str">
        <f t="shared" si="1467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464"/>
        <v/>
      </c>
      <c r="Z4780" s="196" t="str">
        <f t="shared" si="1465"/>
        <v/>
      </c>
      <c r="AA4780" s="22"/>
      <c r="AB4780" s="197" t="str">
        <f t="shared" si="1470"/>
        <v/>
      </c>
      <c r="AC4780" s="198" t="str">
        <f t="shared" si="1471"/>
        <v/>
      </c>
      <c r="AD4780" s="162"/>
      <c r="AE4780" s="199" t="str">
        <f t="shared" si="1472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61"/>
        <v>0</v>
      </c>
      <c r="AJ4780" s="200">
        <f t="shared" si="1462"/>
        <v>0</v>
      </c>
      <c r="AK4780" s="201" t="str">
        <f t="shared" si="1473"/>
        <v/>
      </c>
      <c r="AL4780" s="24"/>
      <c r="AM4780" s="24"/>
      <c r="AN4780" s="24"/>
      <c r="AO4780" s="24"/>
      <c r="AP4780" s="165" t="str">
        <f t="shared" si="1474"/>
        <v/>
      </c>
      <c r="AQ4780" s="203" t="str">
        <f t="shared" si="1475"/>
        <v/>
      </c>
      <c r="AR4780" s="206">
        <f t="shared" si="1476"/>
        <v>0</v>
      </c>
      <c r="AS4780" s="22" t="str">
        <f t="shared" si="1477"/>
        <v/>
      </c>
      <c r="AT4780" s="24" t="str">
        <f t="shared" si="1478"/>
        <v/>
      </c>
      <c r="AU4780" s="22" t="s">
        <v>3240</v>
      </c>
    </row>
    <row r="4781" spans="1:47">
      <c r="A4781" s="246" t="str">
        <f t="shared" si="1468"/>
        <v/>
      </c>
      <c r="B4781" s="23"/>
      <c r="C4781" s="23"/>
      <c r="D4781" s="202" t="str">
        <f t="shared" si="1469"/>
        <v/>
      </c>
      <c r="E4781" s="33" t="str">
        <f t="shared" si="1463"/>
        <v/>
      </c>
      <c r="F4781" s="23"/>
      <c r="G4781" s="23"/>
      <c r="H4781" s="29"/>
      <c r="I4781" s="204" t="str">
        <f t="shared" si="1466"/>
        <v/>
      </c>
      <c r="J4781" s="188"/>
      <c r="K4781" s="29"/>
      <c r="L4781" s="24"/>
      <c r="M4781" s="22"/>
      <c r="N4781" s="22"/>
      <c r="O4781" s="22"/>
      <c r="P4781" s="202" t="str">
        <f t="shared" si="1467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464"/>
        <v/>
      </c>
      <c r="Z4781" s="196" t="str">
        <f t="shared" si="1465"/>
        <v/>
      </c>
      <c r="AA4781" s="22"/>
      <c r="AB4781" s="197" t="str">
        <f t="shared" si="1470"/>
        <v/>
      </c>
      <c r="AC4781" s="198" t="str">
        <f t="shared" si="1471"/>
        <v/>
      </c>
      <c r="AD4781" s="162"/>
      <c r="AE4781" s="199" t="str">
        <f t="shared" si="1472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61"/>
        <v>0</v>
      </c>
      <c r="AJ4781" s="200">
        <f t="shared" si="1462"/>
        <v>0</v>
      </c>
      <c r="AK4781" s="201" t="str">
        <f t="shared" si="1473"/>
        <v/>
      </c>
      <c r="AL4781" s="24"/>
      <c r="AM4781" s="24"/>
      <c r="AN4781" s="24"/>
      <c r="AO4781" s="24"/>
      <c r="AP4781" s="165" t="str">
        <f t="shared" si="1474"/>
        <v/>
      </c>
      <c r="AQ4781" s="203" t="str">
        <f t="shared" si="1475"/>
        <v/>
      </c>
      <c r="AR4781" s="206">
        <f t="shared" si="1476"/>
        <v>0</v>
      </c>
      <c r="AS4781" s="22" t="str">
        <f t="shared" si="1477"/>
        <v/>
      </c>
      <c r="AT4781" s="24" t="str">
        <f t="shared" si="1478"/>
        <v/>
      </c>
      <c r="AU4781" s="22" t="s">
        <v>3240</v>
      </c>
    </row>
    <row r="4782" spans="1:47">
      <c r="A4782" s="246" t="str">
        <f t="shared" si="1468"/>
        <v/>
      </c>
      <c r="B4782" s="23"/>
      <c r="C4782" s="23"/>
      <c r="D4782" s="202" t="str">
        <f t="shared" si="1469"/>
        <v/>
      </c>
      <c r="E4782" s="33" t="str">
        <f t="shared" si="1463"/>
        <v/>
      </c>
      <c r="F4782" s="23"/>
      <c r="G4782" s="23"/>
      <c r="H4782" s="29"/>
      <c r="I4782" s="204" t="str">
        <f t="shared" si="1466"/>
        <v/>
      </c>
      <c r="J4782" s="188"/>
      <c r="K4782" s="29"/>
      <c r="L4782" s="24"/>
      <c r="M4782" s="22"/>
      <c r="N4782" s="22"/>
      <c r="O4782" s="22"/>
      <c r="P4782" s="202" t="str">
        <f t="shared" si="1467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464"/>
        <v/>
      </c>
      <c r="Z4782" s="196" t="str">
        <f t="shared" si="1465"/>
        <v/>
      </c>
      <c r="AA4782" s="22"/>
      <c r="AB4782" s="197" t="str">
        <f t="shared" si="1470"/>
        <v/>
      </c>
      <c r="AC4782" s="198" t="str">
        <f t="shared" si="1471"/>
        <v/>
      </c>
      <c r="AD4782" s="162"/>
      <c r="AE4782" s="199" t="str">
        <f t="shared" si="1472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61"/>
        <v>0</v>
      </c>
      <c r="AJ4782" s="200">
        <f t="shared" si="1462"/>
        <v>0</v>
      </c>
      <c r="AK4782" s="201" t="str">
        <f t="shared" si="1473"/>
        <v/>
      </c>
      <c r="AL4782" s="24"/>
      <c r="AM4782" s="24"/>
      <c r="AN4782" s="24"/>
      <c r="AO4782" s="24"/>
      <c r="AP4782" s="165" t="str">
        <f t="shared" si="1474"/>
        <v/>
      </c>
      <c r="AQ4782" s="203" t="str">
        <f t="shared" si="1475"/>
        <v/>
      </c>
      <c r="AR4782" s="206">
        <f t="shared" si="1476"/>
        <v>0</v>
      </c>
      <c r="AS4782" s="22" t="str">
        <f t="shared" si="1477"/>
        <v/>
      </c>
      <c r="AT4782" s="24" t="str">
        <f t="shared" si="1478"/>
        <v/>
      </c>
      <c r="AU4782" s="22" t="s">
        <v>3240</v>
      </c>
    </row>
    <row r="4783" spans="1:47">
      <c r="A4783" s="246" t="str">
        <f t="shared" si="1468"/>
        <v/>
      </c>
      <c r="B4783" s="23"/>
      <c r="C4783" s="23"/>
      <c r="D4783" s="202" t="str">
        <f t="shared" si="1469"/>
        <v/>
      </c>
      <c r="E4783" s="33" t="str">
        <f t="shared" si="1463"/>
        <v/>
      </c>
      <c r="F4783" s="23"/>
      <c r="G4783" s="23"/>
      <c r="H4783" s="29"/>
      <c r="I4783" s="204" t="str">
        <f t="shared" si="1466"/>
        <v/>
      </c>
      <c r="J4783" s="188"/>
      <c r="K4783" s="29"/>
      <c r="L4783" s="24"/>
      <c r="M4783" s="22"/>
      <c r="N4783" s="22"/>
      <c r="O4783" s="22"/>
      <c r="P4783" s="202" t="str">
        <f t="shared" si="1467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464"/>
        <v/>
      </c>
      <c r="Z4783" s="196" t="str">
        <f t="shared" si="1465"/>
        <v/>
      </c>
      <c r="AA4783" s="22"/>
      <c r="AB4783" s="197" t="str">
        <f t="shared" si="1470"/>
        <v/>
      </c>
      <c r="AC4783" s="198" t="str">
        <f t="shared" si="1471"/>
        <v/>
      </c>
      <c r="AD4783" s="162"/>
      <c r="AE4783" s="199" t="str">
        <f t="shared" si="1472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61"/>
        <v>0</v>
      </c>
      <c r="AJ4783" s="200">
        <f t="shared" si="1462"/>
        <v>0</v>
      </c>
      <c r="AK4783" s="201" t="str">
        <f t="shared" si="1473"/>
        <v/>
      </c>
      <c r="AL4783" s="24"/>
      <c r="AM4783" s="24"/>
      <c r="AN4783" s="24"/>
      <c r="AO4783" s="24"/>
      <c r="AP4783" s="165" t="str">
        <f t="shared" si="1474"/>
        <v/>
      </c>
      <c r="AQ4783" s="203" t="str">
        <f t="shared" si="1475"/>
        <v/>
      </c>
      <c r="AR4783" s="206">
        <f t="shared" si="1476"/>
        <v>0</v>
      </c>
      <c r="AS4783" s="22" t="str">
        <f t="shared" si="1477"/>
        <v/>
      </c>
      <c r="AT4783" s="24" t="str">
        <f t="shared" si="1478"/>
        <v/>
      </c>
      <c r="AU4783" s="22" t="s">
        <v>3240</v>
      </c>
    </row>
    <row r="4784" spans="1:47">
      <c r="A4784" s="246" t="str">
        <f t="shared" si="1468"/>
        <v/>
      </c>
      <c r="B4784" s="23"/>
      <c r="C4784" s="23"/>
      <c r="D4784" s="202" t="str">
        <f t="shared" si="1469"/>
        <v/>
      </c>
      <c r="E4784" s="33" t="str">
        <f t="shared" si="1463"/>
        <v/>
      </c>
      <c r="F4784" s="23"/>
      <c r="G4784" s="23"/>
      <c r="H4784" s="29"/>
      <c r="I4784" s="204" t="str">
        <f t="shared" si="1466"/>
        <v/>
      </c>
      <c r="J4784" s="188"/>
      <c r="K4784" s="29"/>
      <c r="L4784" s="24"/>
      <c r="M4784" s="22"/>
      <c r="N4784" s="22"/>
      <c r="O4784" s="22"/>
      <c r="P4784" s="202" t="str">
        <f t="shared" si="1467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464"/>
        <v/>
      </c>
      <c r="Z4784" s="196" t="str">
        <f t="shared" si="1465"/>
        <v/>
      </c>
      <c r="AA4784" s="22"/>
      <c r="AB4784" s="197" t="str">
        <f t="shared" si="1470"/>
        <v/>
      </c>
      <c r="AC4784" s="198" t="str">
        <f t="shared" si="1471"/>
        <v/>
      </c>
      <c r="AD4784" s="162"/>
      <c r="AE4784" s="199" t="str">
        <f t="shared" si="1472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61"/>
        <v>0</v>
      </c>
      <c r="AJ4784" s="200">
        <f t="shared" si="1462"/>
        <v>0</v>
      </c>
      <c r="AK4784" s="201" t="str">
        <f t="shared" si="1473"/>
        <v/>
      </c>
      <c r="AL4784" s="24"/>
      <c r="AM4784" s="24"/>
      <c r="AN4784" s="24"/>
      <c r="AO4784" s="24"/>
      <c r="AP4784" s="165" t="str">
        <f t="shared" si="1474"/>
        <v/>
      </c>
      <c r="AQ4784" s="203" t="str">
        <f t="shared" si="1475"/>
        <v/>
      </c>
      <c r="AR4784" s="206">
        <f t="shared" si="1476"/>
        <v>0</v>
      </c>
      <c r="AS4784" s="22" t="str">
        <f t="shared" si="1477"/>
        <v/>
      </c>
      <c r="AT4784" s="24" t="str">
        <f t="shared" si="1478"/>
        <v/>
      </c>
      <c r="AU4784" s="22" t="s">
        <v>3240</v>
      </c>
    </row>
    <row r="4785" spans="1:47">
      <c r="A4785" s="246" t="str">
        <f t="shared" si="1468"/>
        <v/>
      </c>
      <c r="B4785" s="23"/>
      <c r="C4785" s="23"/>
      <c r="D4785" s="202" t="str">
        <f t="shared" si="1469"/>
        <v/>
      </c>
      <c r="E4785" s="33" t="str">
        <f t="shared" si="1463"/>
        <v/>
      </c>
      <c r="F4785" s="23"/>
      <c r="G4785" s="23"/>
      <c r="H4785" s="29"/>
      <c r="I4785" s="204" t="str">
        <f t="shared" si="1466"/>
        <v/>
      </c>
      <c r="J4785" s="188"/>
      <c r="K4785" s="29"/>
      <c r="L4785" s="24"/>
      <c r="M4785" s="22"/>
      <c r="N4785" s="22"/>
      <c r="O4785" s="22"/>
      <c r="P4785" s="202" t="str">
        <f t="shared" si="1467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464"/>
        <v/>
      </c>
      <c r="Z4785" s="196" t="str">
        <f t="shared" si="1465"/>
        <v/>
      </c>
      <c r="AA4785" s="22"/>
      <c r="AB4785" s="197" t="str">
        <f t="shared" si="1470"/>
        <v/>
      </c>
      <c r="AC4785" s="198" t="str">
        <f t="shared" si="1471"/>
        <v/>
      </c>
      <c r="AD4785" s="162"/>
      <c r="AE4785" s="199" t="str">
        <f t="shared" si="1472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61"/>
        <v>0</v>
      </c>
      <c r="AJ4785" s="200">
        <f t="shared" si="1462"/>
        <v>0</v>
      </c>
      <c r="AK4785" s="201" t="str">
        <f t="shared" si="1473"/>
        <v/>
      </c>
      <c r="AL4785" s="24"/>
      <c r="AM4785" s="24"/>
      <c r="AN4785" s="24"/>
      <c r="AO4785" s="24"/>
      <c r="AP4785" s="165" t="str">
        <f t="shared" si="1474"/>
        <v/>
      </c>
      <c r="AQ4785" s="203" t="str">
        <f t="shared" si="1475"/>
        <v/>
      </c>
      <c r="AR4785" s="206">
        <f t="shared" si="1476"/>
        <v>0</v>
      </c>
      <c r="AS4785" s="22" t="str">
        <f t="shared" si="1477"/>
        <v/>
      </c>
      <c r="AT4785" s="24" t="str">
        <f t="shared" si="1478"/>
        <v/>
      </c>
      <c r="AU4785" s="22" t="s">
        <v>3240</v>
      </c>
    </row>
    <row r="4786" spans="1:47">
      <c r="A4786" s="246" t="str">
        <f t="shared" si="1468"/>
        <v/>
      </c>
      <c r="B4786" s="23"/>
      <c r="C4786" s="23"/>
      <c r="D4786" s="202" t="str">
        <f t="shared" si="1469"/>
        <v/>
      </c>
      <c r="E4786" s="33" t="str">
        <f t="shared" si="1463"/>
        <v/>
      </c>
      <c r="F4786" s="23"/>
      <c r="G4786" s="23"/>
      <c r="H4786" s="29"/>
      <c r="I4786" s="204" t="str">
        <f t="shared" si="1466"/>
        <v/>
      </c>
      <c r="J4786" s="188"/>
      <c r="K4786" s="29"/>
      <c r="L4786" s="24"/>
      <c r="M4786" s="22"/>
      <c r="N4786" s="22"/>
      <c r="O4786" s="22"/>
      <c r="P4786" s="202" t="str">
        <f t="shared" si="1467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464"/>
        <v/>
      </c>
      <c r="Z4786" s="196" t="str">
        <f t="shared" si="1465"/>
        <v/>
      </c>
      <c r="AA4786" s="22"/>
      <c r="AB4786" s="197" t="str">
        <f t="shared" si="1470"/>
        <v/>
      </c>
      <c r="AC4786" s="198" t="str">
        <f t="shared" si="1471"/>
        <v/>
      </c>
      <c r="AD4786" s="162"/>
      <c r="AE4786" s="199" t="str">
        <f t="shared" si="1472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61"/>
        <v>0</v>
      </c>
      <c r="AJ4786" s="200">
        <f t="shared" si="1462"/>
        <v>0</v>
      </c>
      <c r="AK4786" s="201" t="str">
        <f t="shared" si="1473"/>
        <v/>
      </c>
      <c r="AL4786" s="24"/>
      <c r="AM4786" s="24"/>
      <c r="AN4786" s="24"/>
      <c r="AO4786" s="24"/>
      <c r="AP4786" s="165" t="str">
        <f t="shared" si="1474"/>
        <v/>
      </c>
      <c r="AQ4786" s="203" t="str">
        <f t="shared" si="1475"/>
        <v/>
      </c>
      <c r="AR4786" s="206">
        <f t="shared" si="1476"/>
        <v>0</v>
      </c>
      <c r="AS4786" s="22" t="str">
        <f t="shared" si="1477"/>
        <v/>
      </c>
      <c r="AT4786" s="24" t="str">
        <f t="shared" si="1478"/>
        <v/>
      </c>
      <c r="AU4786" s="22" t="s">
        <v>3240</v>
      </c>
    </row>
    <row r="4787" spans="1:47">
      <c r="A4787" s="246" t="str">
        <f t="shared" si="1468"/>
        <v/>
      </c>
      <c r="B4787" s="23"/>
      <c r="C4787" s="23"/>
      <c r="D4787" s="202" t="str">
        <f t="shared" si="1469"/>
        <v/>
      </c>
      <c r="E4787" s="33" t="str">
        <f t="shared" si="1463"/>
        <v/>
      </c>
      <c r="F4787" s="23"/>
      <c r="G4787" s="23"/>
      <c r="H4787" s="29"/>
      <c r="I4787" s="204" t="str">
        <f t="shared" si="1466"/>
        <v/>
      </c>
      <c r="J4787" s="188"/>
      <c r="K4787" s="29"/>
      <c r="L4787" s="24"/>
      <c r="M4787" s="22"/>
      <c r="N4787" s="22"/>
      <c r="O4787" s="22"/>
      <c r="P4787" s="202" t="str">
        <f t="shared" si="1467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464"/>
        <v/>
      </c>
      <c r="Z4787" s="196" t="str">
        <f t="shared" si="1465"/>
        <v/>
      </c>
      <c r="AA4787" s="22"/>
      <c r="AB4787" s="197" t="str">
        <f t="shared" si="1470"/>
        <v/>
      </c>
      <c r="AC4787" s="198" t="str">
        <f t="shared" si="1471"/>
        <v/>
      </c>
      <c r="AD4787" s="162"/>
      <c r="AE4787" s="199" t="str">
        <f t="shared" si="1472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61"/>
        <v>0</v>
      </c>
      <c r="AJ4787" s="200">
        <f t="shared" si="1462"/>
        <v>0</v>
      </c>
      <c r="AK4787" s="201" t="str">
        <f t="shared" si="1473"/>
        <v/>
      </c>
      <c r="AL4787" s="24"/>
      <c r="AM4787" s="24"/>
      <c r="AN4787" s="24"/>
      <c r="AO4787" s="24"/>
      <c r="AP4787" s="165" t="str">
        <f t="shared" si="1474"/>
        <v/>
      </c>
      <c r="AQ4787" s="203" t="str">
        <f t="shared" si="1475"/>
        <v/>
      </c>
      <c r="AR4787" s="206">
        <f t="shared" si="1476"/>
        <v>0</v>
      </c>
      <c r="AS4787" s="22" t="str">
        <f t="shared" si="1477"/>
        <v/>
      </c>
      <c r="AT4787" s="24" t="str">
        <f t="shared" si="1478"/>
        <v/>
      </c>
      <c r="AU4787" s="22" t="s">
        <v>3240</v>
      </c>
    </row>
    <row r="4788" spans="1:47">
      <c r="A4788" s="246" t="str">
        <f t="shared" si="1468"/>
        <v/>
      </c>
      <c r="B4788" s="23"/>
      <c r="C4788" s="23"/>
      <c r="D4788" s="202" t="str">
        <f t="shared" si="1469"/>
        <v/>
      </c>
      <c r="E4788" s="33" t="str">
        <f t="shared" si="1463"/>
        <v/>
      </c>
      <c r="F4788" s="23"/>
      <c r="G4788" s="23"/>
      <c r="H4788" s="29"/>
      <c r="I4788" s="204" t="str">
        <f t="shared" si="1466"/>
        <v/>
      </c>
      <c r="J4788" s="188"/>
      <c r="K4788" s="29"/>
      <c r="L4788" s="24"/>
      <c r="M4788" s="22"/>
      <c r="N4788" s="22"/>
      <c r="O4788" s="22"/>
      <c r="P4788" s="202" t="str">
        <f t="shared" si="1467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464"/>
        <v/>
      </c>
      <c r="Z4788" s="196" t="str">
        <f t="shared" si="1465"/>
        <v/>
      </c>
      <c r="AA4788" s="22"/>
      <c r="AB4788" s="197" t="str">
        <f t="shared" si="1470"/>
        <v/>
      </c>
      <c r="AC4788" s="198" t="str">
        <f t="shared" si="1471"/>
        <v/>
      </c>
      <c r="AD4788" s="162"/>
      <c r="AE4788" s="199" t="str">
        <f t="shared" si="1472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61"/>
        <v>0</v>
      </c>
      <c r="AJ4788" s="200">
        <f t="shared" si="1462"/>
        <v>0</v>
      </c>
      <c r="AK4788" s="201" t="str">
        <f t="shared" si="1473"/>
        <v/>
      </c>
      <c r="AL4788" s="24"/>
      <c r="AM4788" s="24"/>
      <c r="AN4788" s="24"/>
      <c r="AO4788" s="24"/>
      <c r="AP4788" s="165" t="str">
        <f t="shared" si="1474"/>
        <v/>
      </c>
      <c r="AQ4788" s="203" t="str">
        <f t="shared" si="1475"/>
        <v/>
      </c>
      <c r="AR4788" s="206">
        <f t="shared" si="1476"/>
        <v>0</v>
      </c>
      <c r="AS4788" s="22" t="str">
        <f t="shared" si="1477"/>
        <v/>
      </c>
      <c r="AT4788" s="24" t="str">
        <f t="shared" si="1478"/>
        <v/>
      </c>
      <c r="AU4788" s="22" t="s">
        <v>3240</v>
      </c>
    </row>
    <row r="4789" spans="1:47">
      <c r="A4789" s="246" t="str">
        <f t="shared" si="1468"/>
        <v/>
      </c>
      <c r="B4789" s="23"/>
      <c r="C4789" s="23"/>
      <c r="D4789" s="202" t="str">
        <f t="shared" si="1469"/>
        <v/>
      </c>
      <c r="E4789" s="33" t="str">
        <f t="shared" si="1463"/>
        <v/>
      </c>
      <c r="F4789" s="23"/>
      <c r="G4789" s="23"/>
      <c r="H4789" s="29"/>
      <c r="I4789" s="204" t="str">
        <f t="shared" si="1466"/>
        <v/>
      </c>
      <c r="J4789" s="188"/>
      <c r="K4789" s="29"/>
      <c r="L4789" s="24"/>
      <c r="M4789" s="22"/>
      <c r="N4789" s="22"/>
      <c r="O4789" s="22"/>
      <c r="P4789" s="202" t="str">
        <f t="shared" si="1467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464"/>
        <v/>
      </c>
      <c r="Z4789" s="196" t="str">
        <f t="shared" si="1465"/>
        <v/>
      </c>
      <c r="AA4789" s="22"/>
      <c r="AB4789" s="197" t="str">
        <f t="shared" si="1470"/>
        <v/>
      </c>
      <c r="AC4789" s="198" t="str">
        <f t="shared" si="1471"/>
        <v/>
      </c>
      <c r="AD4789" s="162"/>
      <c r="AE4789" s="199" t="str">
        <f t="shared" si="1472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61"/>
        <v>0</v>
      </c>
      <c r="AJ4789" s="200">
        <f t="shared" si="1462"/>
        <v>0</v>
      </c>
      <c r="AK4789" s="201" t="str">
        <f t="shared" si="1473"/>
        <v/>
      </c>
      <c r="AL4789" s="24"/>
      <c r="AM4789" s="24"/>
      <c r="AN4789" s="24"/>
      <c r="AO4789" s="24"/>
      <c r="AP4789" s="165" t="str">
        <f t="shared" si="1474"/>
        <v/>
      </c>
      <c r="AQ4789" s="203" t="str">
        <f t="shared" si="1475"/>
        <v/>
      </c>
      <c r="AR4789" s="206">
        <f t="shared" si="1476"/>
        <v>0</v>
      </c>
      <c r="AS4789" s="22" t="str">
        <f t="shared" si="1477"/>
        <v/>
      </c>
      <c r="AT4789" s="24" t="str">
        <f t="shared" si="1478"/>
        <v/>
      </c>
      <c r="AU4789" s="22" t="s">
        <v>3240</v>
      </c>
    </row>
    <row r="4790" spans="1:47">
      <c r="A4790" s="246" t="str">
        <f t="shared" si="1468"/>
        <v/>
      </c>
      <c r="B4790" s="23"/>
      <c r="C4790" s="23"/>
      <c r="D4790" s="202" t="str">
        <f t="shared" si="1469"/>
        <v/>
      </c>
      <c r="E4790" s="33" t="str">
        <f t="shared" si="1463"/>
        <v/>
      </c>
      <c r="F4790" s="23"/>
      <c r="G4790" s="23"/>
      <c r="H4790" s="29"/>
      <c r="I4790" s="204" t="str">
        <f t="shared" si="1466"/>
        <v/>
      </c>
      <c r="J4790" s="188"/>
      <c r="K4790" s="29"/>
      <c r="L4790" s="24"/>
      <c r="M4790" s="22"/>
      <c r="N4790" s="22"/>
      <c r="O4790" s="22"/>
      <c r="P4790" s="202" t="str">
        <f t="shared" si="1467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464"/>
        <v/>
      </c>
      <c r="Z4790" s="196" t="str">
        <f t="shared" si="1465"/>
        <v/>
      </c>
      <c r="AA4790" s="22"/>
      <c r="AB4790" s="197" t="str">
        <f t="shared" si="1470"/>
        <v/>
      </c>
      <c r="AC4790" s="198" t="str">
        <f t="shared" si="1471"/>
        <v/>
      </c>
      <c r="AD4790" s="162"/>
      <c r="AE4790" s="199" t="str">
        <f t="shared" si="1472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61"/>
        <v>0</v>
      </c>
      <c r="AJ4790" s="200">
        <f t="shared" si="1462"/>
        <v>0</v>
      </c>
      <c r="AK4790" s="201" t="str">
        <f t="shared" si="1473"/>
        <v/>
      </c>
      <c r="AL4790" s="24"/>
      <c r="AM4790" s="24"/>
      <c r="AN4790" s="24"/>
      <c r="AO4790" s="24"/>
      <c r="AP4790" s="165" t="str">
        <f t="shared" si="1474"/>
        <v/>
      </c>
      <c r="AQ4790" s="203" t="str">
        <f t="shared" si="1475"/>
        <v/>
      </c>
      <c r="AR4790" s="206">
        <f t="shared" si="1476"/>
        <v>0</v>
      </c>
      <c r="AS4790" s="22" t="str">
        <f t="shared" si="1477"/>
        <v/>
      </c>
      <c r="AT4790" s="24" t="str">
        <f t="shared" si="1478"/>
        <v/>
      </c>
      <c r="AU4790" s="22" t="s">
        <v>3240</v>
      </c>
    </row>
    <row r="4791" spans="1:47">
      <c r="A4791" s="246" t="str">
        <f t="shared" si="1468"/>
        <v/>
      </c>
      <c r="B4791" s="23"/>
      <c r="C4791" s="23"/>
      <c r="D4791" s="202" t="str">
        <f t="shared" si="1469"/>
        <v/>
      </c>
      <c r="E4791" s="33" t="str">
        <f t="shared" si="1463"/>
        <v/>
      </c>
      <c r="F4791" s="23"/>
      <c r="G4791" s="23"/>
      <c r="H4791" s="29"/>
      <c r="I4791" s="204" t="str">
        <f t="shared" si="1466"/>
        <v/>
      </c>
      <c r="J4791" s="188"/>
      <c r="K4791" s="29"/>
      <c r="L4791" s="24"/>
      <c r="M4791" s="22"/>
      <c r="N4791" s="22"/>
      <c r="O4791" s="22"/>
      <c r="P4791" s="202" t="str">
        <f t="shared" si="1467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464"/>
        <v/>
      </c>
      <c r="Z4791" s="196" t="str">
        <f t="shared" si="1465"/>
        <v/>
      </c>
      <c r="AA4791" s="22"/>
      <c r="AB4791" s="197" t="str">
        <f t="shared" si="1470"/>
        <v/>
      </c>
      <c r="AC4791" s="198" t="str">
        <f t="shared" si="1471"/>
        <v/>
      </c>
      <c r="AD4791" s="162"/>
      <c r="AE4791" s="199" t="str">
        <f t="shared" si="1472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61"/>
        <v>0</v>
      </c>
      <c r="AJ4791" s="200">
        <f t="shared" si="1462"/>
        <v>0</v>
      </c>
      <c r="AK4791" s="201" t="str">
        <f t="shared" si="1473"/>
        <v/>
      </c>
      <c r="AL4791" s="24"/>
      <c r="AM4791" s="24"/>
      <c r="AN4791" s="24"/>
      <c r="AO4791" s="24"/>
      <c r="AP4791" s="165" t="str">
        <f t="shared" si="1474"/>
        <v/>
      </c>
      <c r="AQ4791" s="203" t="str">
        <f t="shared" si="1475"/>
        <v/>
      </c>
      <c r="AR4791" s="206">
        <f t="shared" si="1476"/>
        <v>0</v>
      </c>
      <c r="AS4791" s="22" t="str">
        <f t="shared" si="1477"/>
        <v/>
      </c>
      <c r="AT4791" s="24" t="str">
        <f t="shared" si="1478"/>
        <v/>
      </c>
      <c r="AU4791" s="22" t="s">
        <v>3240</v>
      </c>
    </row>
    <row r="4792" spans="1:47">
      <c r="A4792" s="246" t="str">
        <f t="shared" si="1468"/>
        <v/>
      </c>
      <c r="B4792" s="23"/>
      <c r="C4792" s="23"/>
      <c r="D4792" s="202" t="str">
        <f t="shared" si="1469"/>
        <v/>
      </c>
      <c r="E4792" s="33" t="str">
        <f t="shared" si="1463"/>
        <v/>
      </c>
      <c r="F4792" s="23"/>
      <c r="G4792" s="23"/>
      <c r="H4792" s="29"/>
      <c r="I4792" s="204" t="str">
        <f t="shared" si="1466"/>
        <v/>
      </c>
      <c r="J4792" s="188"/>
      <c r="K4792" s="29"/>
      <c r="L4792" s="24"/>
      <c r="M4792" s="22"/>
      <c r="N4792" s="22"/>
      <c r="O4792" s="22"/>
      <c r="P4792" s="202" t="str">
        <f t="shared" si="1467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464"/>
        <v/>
      </c>
      <c r="Z4792" s="196" t="str">
        <f t="shared" si="1465"/>
        <v/>
      </c>
      <c r="AA4792" s="22"/>
      <c r="AB4792" s="197" t="str">
        <f t="shared" si="1470"/>
        <v/>
      </c>
      <c r="AC4792" s="198" t="str">
        <f t="shared" si="1471"/>
        <v/>
      </c>
      <c r="AD4792" s="162"/>
      <c r="AE4792" s="199" t="str">
        <f t="shared" si="1472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61"/>
        <v>0</v>
      </c>
      <c r="AJ4792" s="200">
        <f t="shared" si="1462"/>
        <v>0</v>
      </c>
      <c r="AK4792" s="201" t="str">
        <f t="shared" si="1473"/>
        <v/>
      </c>
      <c r="AL4792" s="24"/>
      <c r="AM4792" s="24"/>
      <c r="AN4792" s="24"/>
      <c r="AO4792" s="24"/>
      <c r="AP4792" s="165" t="str">
        <f t="shared" si="1474"/>
        <v/>
      </c>
      <c r="AQ4792" s="203" t="str">
        <f t="shared" si="1475"/>
        <v/>
      </c>
      <c r="AR4792" s="206">
        <f t="shared" si="1476"/>
        <v>0</v>
      </c>
      <c r="AS4792" s="22" t="str">
        <f t="shared" si="1477"/>
        <v/>
      </c>
      <c r="AT4792" s="24" t="str">
        <f t="shared" si="1478"/>
        <v/>
      </c>
      <c r="AU4792" s="22" t="s">
        <v>3240</v>
      </c>
    </row>
    <row r="4793" spans="1:47">
      <c r="A4793" s="246" t="str">
        <f t="shared" si="1468"/>
        <v/>
      </c>
      <c r="B4793" s="23"/>
      <c r="C4793" s="23"/>
      <c r="D4793" s="202" t="str">
        <f t="shared" si="1469"/>
        <v/>
      </c>
      <c r="E4793" s="33" t="str">
        <f t="shared" si="1463"/>
        <v/>
      </c>
      <c r="F4793" s="23"/>
      <c r="G4793" s="23"/>
      <c r="H4793" s="29"/>
      <c r="I4793" s="204" t="str">
        <f t="shared" si="1466"/>
        <v/>
      </c>
      <c r="J4793" s="188"/>
      <c r="K4793" s="29"/>
      <c r="L4793" s="24"/>
      <c r="M4793" s="22"/>
      <c r="N4793" s="22"/>
      <c r="O4793" s="22"/>
      <c r="P4793" s="202" t="str">
        <f t="shared" si="1467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464"/>
        <v/>
      </c>
      <c r="Z4793" s="196" t="str">
        <f t="shared" si="1465"/>
        <v/>
      </c>
      <c r="AA4793" s="22"/>
      <c r="AB4793" s="197" t="str">
        <f t="shared" si="1470"/>
        <v/>
      </c>
      <c r="AC4793" s="198" t="str">
        <f t="shared" si="1471"/>
        <v/>
      </c>
      <c r="AD4793" s="162"/>
      <c r="AE4793" s="199" t="str">
        <f t="shared" si="1472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61"/>
        <v>0</v>
      </c>
      <c r="AJ4793" s="200">
        <f t="shared" si="1462"/>
        <v>0</v>
      </c>
      <c r="AK4793" s="201" t="str">
        <f t="shared" si="1473"/>
        <v/>
      </c>
      <c r="AL4793" s="24"/>
      <c r="AM4793" s="24"/>
      <c r="AN4793" s="24"/>
      <c r="AO4793" s="24"/>
      <c r="AP4793" s="165" t="str">
        <f t="shared" si="1474"/>
        <v/>
      </c>
      <c r="AQ4793" s="203" t="str">
        <f t="shared" si="1475"/>
        <v/>
      </c>
      <c r="AR4793" s="206">
        <f t="shared" si="1476"/>
        <v>0</v>
      </c>
      <c r="AS4793" s="22" t="str">
        <f t="shared" si="1477"/>
        <v/>
      </c>
      <c r="AT4793" s="24" t="str">
        <f t="shared" si="1478"/>
        <v/>
      </c>
      <c r="AU4793" s="22" t="s">
        <v>3240</v>
      </c>
    </row>
    <row r="4794" spans="1:47">
      <c r="A4794" s="246" t="str">
        <f t="shared" si="1468"/>
        <v/>
      </c>
      <c r="B4794" s="23"/>
      <c r="C4794" s="23"/>
      <c r="D4794" s="202" t="str">
        <f t="shared" si="1469"/>
        <v/>
      </c>
      <c r="E4794" s="33" t="str">
        <f t="shared" si="1463"/>
        <v/>
      </c>
      <c r="F4794" s="23"/>
      <c r="G4794" s="23"/>
      <c r="H4794" s="29"/>
      <c r="I4794" s="204" t="str">
        <f t="shared" si="1466"/>
        <v/>
      </c>
      <c r="J4794" s="188"/>
      <c r="K4794" s="29"/>
      <c r="L4794" s="24"/>
      <c r="M4794" s="22"/>
      <c r="N4794" s="22"/>
      <c r="O4794" s="22"/>
      <c r="P4794" s="202" t="str">
        <f t="shared" si="1467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464"/>
        <v/>
      </c>
      <c r="Z4794" s="196" t="str">
        <f t="shared" si="1465"/>
        <v/>
      </c>
      <c r="AA4794" s="22"/>
      <c r="AB4794" s="197" t="str">
        <f t="shared" si="1470"/>
        <v/>
      </c>
      <c r="AC4794" s="198" t="str">
        <f t="shared" si="1471"/>
        <v/>
      </c>
      <c r="AD4794" s="162"/>
      <c r="AE4794" s="199" t="str">
        <f t="shared" si="1472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61"/>
        <v>0</v>
      </c>
      <c r="AJ4794" s="200">
        <f t="shared" si="1462"/>
        <v>0</v>
      </c>
      <c r="AK4794" s="201" t="str">
        <f t="shared" si="1473"/>
        <v/>
      </c>
      <c r="AL4794" s="24"/>
      <c r="AM4794" s="24"/>
      <c r="AN4794" s="24"/>
      <c r="AO4794" s="24"/>
      <c r="AP4794" s="165" t="str">
        <f t="shared" si="1474"/>
        <v/>
      </c>
      <c r="AQ4794" s="203" t="str">
        <f t="shared" si="1475"/>
        <v/>
      </c>
      <c r="AR4794" s="206">
        <f t="shared" si="1476"/>
        <v>0</v>
      </c>
      <c r="AS4794" s="22" t="str">
        <f t="shared" si="1477"/>
        <v/>
      </c>
      <c r="AT4794" s="24" t="str">
        <f t="shared" si="1478"/>
        <v/>
      </c>
      <c r="AU4794" s="22" t="s">
        <v>3240</v>
      </c>
    </row>
    <row r="4795" spans="1:47">
      <c r="A4795" s="246" t="str">
        <f t="shared" si="1468"/>
        <v/>
      </c>
      <c r="B4795" s="23"/>
      <c r="C4795" s="23"/>
      <c r="D4795" s="202" t="str">
        <f t="shared" si="1469"/>
        <v/>
      </c>
      <c r="E4795" s="33" t="str">
        <f t="shared" si="1463"/>
        <v/>
      </c>
      <c r="F4795" s="23"/>
      <c r="G4795" s="23"/>
      <c r="H4795" s="29"/>
      <c r="I4795" s="204" t="str">
        <f t="shared" si="1466"/>
        <v/>
      </c>
      <c r="J4795" s="188"/>
      <c r="K4795" s="29"/>
      <c r="L4795" s="24"/>
      <c r="M4795" s="22"/>
      <c r="N4795" s="22"/>
      <c r="O4795" s="22"/>
      <c r="P4795" s="202" t="str">
        <f t="shared" si="1467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464"/>
        <v/>
      </c>
      <c r="Z4795" s="196" t="str">
        <f t="shared" si="1465"/>
        <v/>
      </c>
      <c r="AA4795" s="22"/>
      <c r="AB4795" s="197" t="str">
        <f t="shared" si="1470"/>
        <v/>
      </c>
      <c r="AC4795" s="198" t="str">
        <f t="shared" si="1471"/>
        <v/>
      </c>
      <c r="AD4795" s="162"/>
      <c r="AE4795" s="199" t="str">
        <f t="shared" si="1472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61"/>
        <v>0</v>
      </c>
      <c r="AJ4795" s="200">
        <f t="shared" si="1462"/>
        <v>0</v>
      </c>
      <c r="AK4795" s="201" t="str">
        <f t="shared" si="1473"/>
        <v/>
      </c>
      <c r="AL4795" s="24"/>
      <c r="AM4795" s="24"/>
      <c r="AN4795" s="24"/>
      <c r="AO4795" s="24"/>
      <c r="AP4795" s="165" t="str">
        <f t="shared" si="1474"/>
        <v/>
      </c>
      <c r="AQ4795" s="203" t="str">
        <f t="shared" si="1475"/>
        <v/>
      </c>
      <c r="AR4795" s="206">
        <f t="shared" si="1476"/>
        <v>0</v>
      </c>
      <c r="AS4795" s="22" t="str">
        <f t="shared" si="1477"/>
        <v/>
      </c>
      <c r="AT4795" s="24" t="str">
        <f t="shared" si="1478"/>
        <v/>
      </c>
      <c r="AU4795" s="22" t="s">
        <v>3240</v>
      </c>
    </row>
    <row r="4796" spans="1:47">
      <c r="A4796" s="246" t="str">
        <f t="shared" si="1468"/>
        <v/>
      </c>
      <c r="B4796" s="23"/>
      <c r="C4796" s="23"/>
      <c r="D4796" s="202" t="str">
        <f t="shared" si="1469"/>
        <v/>
      </c>
      <c r="E4796" s="33" t="str">
        <f t="shared" si="1463"/>
        <v/>
      </c>
      <c r="F4796" s="23"/>
      <c r="G4796" s="23"/>
      <c r="H4796" s="29"/>
      <c r="I4796" s="204" t="str">
        <f t="shared" si="1466"/>
        <v/>
      </c>
      <c r="J4796" s="188"/>
      <c r="K4796" s="29"/>
      <c r="L4796" s="24"/>
      <c r="M4796" s="22"/>
      <c r="N4796" s="22"/>
      <c r="O4796" s="22"/>
      <c r="P4796" s="202" t="str">
        <f t="shared" si="1467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464"/>
        <v/>
      </c>
      <c r="Z4796" s="196" t="str">
        <f t="shared" si="1465"/>
        <v/>
      </c>
      <c r="AA4796" s="22"/>
      <c r="AB4796" s="197" t="str">
        <f t="shared" si="1470"/>
        <v/>
      </c>
      <c r="AC4796" s="198" t="str">
        <f t="shared" si="1471"/>
        <v/>
      </c>
      <c r="AD4796" s="162"/>
      <c r="AE4796" s="199" t="str">
        <f t="shared" si="1472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61"/>
        <v>0</v>
      </c>
      <c r="AJ4796" s="200">
        <f t="shared" si="1462"/>
        <v>0</v>
      </c>
      <c r="AK4796" s="201" t="str">
        <f t="shared" si="1473"/>
        <v/>
      </c>
      <c r="AL4796" s="24"/>
      <c r="AM4796" s="24"/>
      <c r="AN4796" s="24"/>
      <c r="AO4796" s="24"/>
      <c r="AP4796" s="165" t="str">
        <f t="shared" si="1474"/>
        <v/>
      </c>
      <c r="AQ4796" s="203" t="str">
        <f t="shared" si="1475"/>
        <v/>
      </c>
      <c r="AR4796" s="206">
        <f t="shared" si="1476"/>
        <v>0</v>
      </c>
      <c r="AS4796" s="22" t="str">
        <f t="shared" si="1477"/>
        <v/>
      </c>
      <c r="AT4796" s="24" t="str">
        <f t="shared" si="1478"/>
        <v/>
      </c>
      <c r="AU4796" s="22" t="s">
        <v>3240</v>
      </c>
    </row>
    <row r="4797" spans="1:47">
      <c r="A4797" s="246" t="str">
        <f t="shared" si="1468"/>
        <v/>
      </c>
      <c r="B4797" s="23"/>
      <c r="C4797" s="23"/>
      <c r="D4797" s="202" t="str">
        <f t="shared" si="1469"/>
        <v/>
      </c>
      <c r="E4797" s="33" t="str">
        <f t="shared" si="1463"/>
        <v/>
      </c>
      <c r="F4797" s="23"/>
      <c r="G4797" s="23"/>
      <c r="H4797" s="29"/>
      <c r="I4797" s="204" t="str">
        <f t="shared" si="1466"/>
        <v/>
      </c>
      <c r="J4797" s="188"/>
      <c r="K4797" s="29"/>
      <c r="L4797" s="24"/>
      <c r="M4797" s="22"/>
      <c r="N4797" s="22"/>
      <c r="O4797" s="22"/>
      <c r="P4797" s="202" t="str">
        <f t="shared" si="1467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464"/>
        <v/>
      </c>
      <c r="Z4797" s="196" t="str">
        <f t="shared" si="1465"/>
        <v/>
      </c>
      <c r="AA4797" s="22"/>
      <c r="AB4797" s="197" t="str">
        <f t="shared" si="1470"/>
        <v/>
      </c>
      <c r="AC4797" s="198" t="str">
        <f t="shared" si="1471"/>
        <v/>
      </c>
      <c r="AD4797" s="162"/>
      <c r="AE4797" s="199" t="str">
        <f t="shared" si="1472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61"/>
        <v>0</v>
      </c>
      <c r="AJ4797" s="200">
        <f t="shared" si="1462"/>
        <v>0</v>
      </c>
      <c r="AK4797" s="201" t="str">
        <f t="shared" si="1473"/>
        <v/>
      </c>
      <c r="AL4797" s="24"/>
      <c r="AM4797" s="24"/>
      <c r="AN4797" s="24"/>
      <c r="AO4797" s="24"/>
      <c r="AP4797" s="165" t="str">
        <f t="shared" si="1474"/>
        <v/>
      </c>
      <c r="AQ4797" s="203" t="str">
        <f t="shared" si="1475"/>
        <v/>
      </c>
      <c r="AR4797" s="206">
        <f t="shared" si="1476"/>
        <v>0</v>
      </c>
      <c r="AS4797" s="22" t="str">
        <f t="shared" si="1477"/>
        <v/>
      </c>
      <c r="AT4797" s="24" t="str">
        <f t="shared" si="1478"/>
        <v/>
      </c>
      <c r="AU4797" s="22" t="s">
        <v>3240</v>
      </c>
    </row>
    <row r="4798" spans="1:47">
      <c r="A4798" s="246" t="str">
        <f t="shared" si="1468"/>
        <v/>
      </c>
      <c r="B4798" s="23"/>
      <c r="C4798" s="23"/>
      <c r="D4798" s="202" t="str">
        <f t="shared" si="1469"/>
        <v/>
      </c>
      <c r="E4798" s="33" t="str">
        <f t="shared" si="1463"/>
        <v/>
      </c>
      <c r="F4798" s="23"/>
      <c r="G4798" s="23"/>
      <c r="H4798" s="29"/>
      <c r="I4798" s="204" t="str">
        <f t="shared" si="1466"/>
        <v/>
      </c>
      <c r="J4798" s="188"/>
      <c r="K4798" s="29"/>
      <c r="L4798" s="24"/>
      <c r="M4798" s="22"/>
      <c r="N4798" s="22"/>
      <c r="O4798" s="22"/>
      <c r="P4798" s="202" t="str">
        <f t="shared" si="1467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464"/>
        <v/>
      </c>
      <c r="Z4798" s="196" t="str">
        <f t="shared" si="1465"/>
        <v/>
      </c>
      <c r="AA4798" s="22"/>
      <c r="AB4798" s="197" t="str">
        <f t="shared" si="1470"/>
        <v/>
      </c>
      <c r="AC4798" s="198" t="str">
        <f t="shared" si="1471"/>
        <v/>
      </c>
      <c r="AD4798" s="162"/>
      <c r="AE4798" s="199" t="str">
        <f t="shared" si="1472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61"/>
        <v>0</v>
      </c>
      <c r="AJ4798" s="200">
        <f t="shared" si="1462"/>
        <v>0</v>
      </c>
      <c r="AK4798" s="201" t="str">
        <f t="shared" si="1473"/>
        <v/>
      </c>
      <c r="AL4798" s="24"/>
      <c r="AM4798" s="24"/>
      <c r="AN4798" s="24"/>
      <c r="AO4798" s="24"/>
      <c r="AP4798" s="165" t="str">
        <f t="shared" si="1474"/>
        <v/>
      </c>
      <c r="AQ4798" s="203" t="str">
        <f t="shared" si="1475"/>
        <v/>
      </c>
      <c r="AR4798" s="206">
        <f t="shared" si="1476"/>
        <v>0</v>
      </c>
      <c r="AS4798" s="22" t="str">
        <f t="shared" si="1477"/>
        <v/>
      </c>
      <c r="AT4798" s="24" t="str">
        <f t="shared" si="1478"/>
        <v/>
      </c>
      <c r="AU4798" s="22" t="s">
        <v>3240</v>
      </c>
    </row>
    <row r="4799" spans="1:47">
      <c r="A4799" s="246" t="str">
        <f t="shared" si="1468"/>
        <v/>
      </c>
      <c r="B4799" s="23"/>
      <c r="C4799" s="23"/>
      <c r="D4799" s="202" t="str">
        <f t="shared" si="1469"/>
        <v/>
      </c>
      <c r="E4799" s="33" t="str">
        <f t="shared" si="1463"/>
        <v/>
      </c>
      <c r="F4799" s="23"/>
      <c r="G4799" s="23"/>
      <c r="H4799" s="29"/>
      <c r="I4799" s="204" t="str">
        <f t="shared" si="1466"/>
        <v/>
      </c>
      <c r="J4799" s="188"/>
      <c r="K4799" s="29"/>
      <c r="L4799" s="24"/>
      <c r="M4799" s="22"/>
      <c r="N4799" s="22"/>
      <c r="O4799" s="22"/>
      <c r="P4799" s="202" t="str">
        <f t="shared" si="1467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464"/>
        <v/>
      </c>
      <c r="Z4799" s="196" t="str">
        <f t="shared" si="1465"/>
        <v/>
      </c>
      <c r="AA4799" s="22"/>
      <c r="AB4799" s="197" t="str">
        <f t="shared" si="1470"/>
        <v/>
      </c>
      <c r="AC4799" s="198" t="str">
        <f t="shared" si="1471"/>
        <v/>
      </c>
      <c r="AD4799" s="162"/>
      <c r="AE4799" s="199" t="str">
        <f t="shared" si="1472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61"/>
        <v>0</v>
      </c>
      <c r="AJ4799" s="200">
        <f t="shared" si="1462"/>
        <v>0</v>
      </c>
      <c r="AK4799" s="201" t="str">
        <f t="shared" si="1473"/>
        <v/>
      </c>
      <c r="AL4799" s="24"/>
      <c r="AM4799" s="24"/>
      <c r="AN4799" s="24"/>
      <c r="AO4799" s="24"/>
      <c r="AP4799" s="165" t="str">
        <f t="shared" si="1474"/>
        <v/>
      </c>
      <c r="AQ4799" s="203" t="str">
        <f t="shared" si="1475"/>
        <v/>
      </c>
      <c r="AR4799" s="206">
        <f t="shared" si="1476"/>
        <v>0</v>
      </c>
      <c r="AS4799" s="22" t="str">
        <f t="shared" si="1477"/>
        <v/>
      </c>
      <c r="AT4799" s="24" t="str">
        <f t="shared" si="1478"/>
        <v/>
      </c>
      <c r="AU4799" s="22" t="s">
        <v>3240</v>
      </c>
    </row>
    <row r="4800" spans="1:47">
      <c r="A4800" s="246" t="str">
        <f t="shared" si="1468"/>
        <v/>
      </c>
      <c r="B4800" s="23"/>
      <c r="C4800" s="23"/>
      <c r="D4800" s="202" t="str">
        <f t="shared" si="1469"/>
        <v/>
      </c>
      <c r="E4800" s="33" t="str">
        <f t="shared" si="1463"/>
        <v/>
      </c>
      <c r="F4800" s="23"/>
      <c r="G4800" s="23"/>
      <c r="H4800" s="29"/>
      <c r="I4800" s="204" t="str">
        <f t="shared" si="1466"/>
        <v/>
      </c>
      <c r="J4800" s="188"/>
      <c r="K4800" s="29"/>
      <c r="L4800" s="24"/>
      <c r="M4800" s="22"/>
      <c r="N4800" s="22"/>
      <c r="O4800" s="22"/>
      <c r="P4800" s="202" t="str">
        <f t="shared" si="1467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464"/>
        <v/>
      </c>
      <c r="Z4800" s="196" t="str">
        <f t="shared" si="1465"/>
        <v/>
      </c>
      <c r="AA4800" s="22"/>
      <c r="AB4800" s="197" t="str">
        <f t="shared" si="1470"/>
        <v/>
      </c>
      <c r="AC4800" s="198" t="str">
        <f t="shared" si="1471"/>
        <v/>
      </c>
      <c r="AD4800" s="162"/>
      <c r="AE4800" s="199" t="str">
        <f t="shared" si="1472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61"/>
        <v>0</v>
      </c>
      <c r="AJ4800" s="200">
        <f t="shared" si="1462"/>
        <v>0</v>
      </c>
      <c r="AK4800" s="201" t="str">
        <f t="shared" si="1473"/>
        <v/>
      </c>
      <c r="AL4800" s="24"/>
      <c r="AM4800" s="24"/>
      <c r="AN4800" s="24"/>
      <c r="AO4800" s="24"/>
      <c r="AP4800" s="165" t="str">
        <f t="shared" si="1474"/>
        <v/>
      </c>
      <c r="AQ4800" s="203" t="str">
        <f t="shared" si="1475"/>
        <v/>
      </c>
      <c r="AR4800" s="206">
        <f t="shared" si="1476"/>
        <v>0</v>
      </c>
      <c r="AS4800" s="22" t="str">
        <f t="shared" si="1477"/>
        <v/>
      </c>
      <c r="AT4800" s="24" t="str">
        <f t="shared" si="1478"/>
        <v/>
      </c>
      <c r="AU4800" s="22" t="s">
        <v>3240</v>
      </c>
    </row>
    <row r="4801" spans="1:47">
      <c r="A4801" s="246" t="str">
        <f t="shared" si="1468"/>
        <v/>
      </c>
      <c r="B4801" s="23"/>
      <c r="C4801" s="23"/>
      <c r="D4801" s="202" t="str">
        <f t="shared" si="1469"/>
        <v/>
      </c>
      <c r="E4801" s="33" t="str">
        <f t="shared" si="1463"/>
        <v/>
      </c>
      <c r="F4801" s="23"/>
      <c r="G4801" s="23"/>
      <c r="H4801" s="29"/>
      <c r="I4801" s="204" t="str">
        <f t="shared" si="1466"/>
        <v/>
      </c>
      <c r="J4801" s="188"/>
      <c r="K4801" s="29"/>
      <c r="L4801" s="24"/>
      <c r="M4801" s="22"/>
      <c r="N4801" s="22"/>
      <c r="O4801" s="22"/>
      <c r="P4801" s="202" t="str">
        <f t="shared" si="1467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464"/>
        <v/>
      </c>
      <c r="Z4801" s="196" t="str">
        <f t="shared" si="1465"/>
        <v/>
      </c>
      <c r="AA4801" s="22"/>
      <c r="AB4801" s="197" t="str">
        <f t="shared" si="1470"/>
        <v/>
      </c>
      <c r="AC4801" s="198" t="str">
        <f t="shared" si="1471"/>
        <v/>
      </c>
      <c r="AD4801" s="162"/>
      <c r="AE4801" s="199" t="str">
        <f t="shared" si="1472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61"/>
        <v>0</v>
      </c>
      <c r="AJ4801" s="200">
        <f t="shared" si="1462"/>
        <v>0</v>
      </c>
      <c r="AK4801" s="201" t="str">
        <f t="shared" si="1473"/>
        <v/>
      </c>
      <c r="AL4801" s="24"/>
      <c r="AM4801" s="24"/>
      <c r="AN4801" s="24"/>
      <c r="AO4801" s="24"/>
      <c r="AP4801" s="165" t="str">
        <f t="shared" si="1474"/>
        <v/>
      </c>
      <c r="AQ4801" s="203" t="str">
        <f t="shared" si="1475"/>
        <v/>
      </c>
      <c r="AR4801" s="206">
        <f t="shared" si="1476"/>
        <v>0</v>
      </c>
      <c r="AS4801" s="22" t="str">
        <f t="shared" si="1477"/>
        <v/>
      </c>
      <c r="AT4801" s="24" t="str">
        <f t="shared" si="1478"/>
        <v/>
      </c>
      <c r="AU4801" s="22" t="s">
        <v>3240</v>
      </c>
    </row>
    <row r="4802" spans="1:47">
      <c r="A4802" s="246" t="str">
        <f t="shared" si="1468"/>
        <v/>
      </c>
      <c r="B4802" s="23"/>
      <c r="C4802" s="23"/>
      <c r="D4802" s="202" t="str">
        <f t="shared" si="1469"/>
        <v/>
      </c>
      <c r="E4802" s="33" t="str">
        <f t="shared" si="1463"/>
        <v/>
      </c>
      <c r="F4802" s="23"/>
      <c r="G4802" s="23"/>
      <c r="H4802" s="29"/>
      <c r="I4802" s="204" t="str">
        <f t="shared" si="1466"/>
        <v/>
      </c>
      <c r="J4802" s="188"/>
      <c r="K4802" s="29"/>
      <c r="L4802" s="24"/>
      <c r="M4802" s="22"/>
      <c r="N4802" s="22"/>
      <c r="O4802" s="22"/>
      <c r="P4802" s="202" t="str">
        <f t="shared" si="1467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464"/>
        <v/>
      </c>
      <c r="Z4802" s="196" t="str">
        <f t="shared" si="1465"/>
        <v/>
      </c>
      <c r="AA4802" s="22"/>
      <c r="AB4802" s="197" t="str">
        <f t="shared" si="1470"/>
        <v/>
      </c>
      <c r="AC4802" s="198" t="str">
        <f t="shared" si="1471"/>
        <v/>
      </c>
      <c r="AD4802" s="162"/>
      <c r="AE4802" s="199" t="str">
        <f t="shared" si="1472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61"/>
        <v>0</v>
      </c>
      <c r="AJ4802" s="200">
        <f t="shared" si="1462"/>
        <v>0</v>
      </c>
      <c r="AK4802" s="201" t="str">
        <f t="shared" si="1473"/>
        <v/>
      </c>
      <c r="AL4802" s="24"/>
      <c r="AM4802" s="24"/>
      <c r="AN4802" s="24"/>
      <c r="AO4802" s="24"/>
      <c r="AP4802" s="165" t="str">
        <f t="shared" si="1474"/>
        <v/>
      </c>
      <c r="AQ4802" s="203" t="str">
        <f t="shared" si="1475"/>
        <v/>
      </c>
      <c r="AR4802" s="206">
        <f t="shared" si="1476"/>
        <v>0</v>
      </c>
      <c r="AS4802" s="22" t="str">
        <f t="shared" si="1477"/>
        <v/>
      </c>
      <c r="AT4802" s="24" t="str">
        <f t="shared" si="1478"/>
        <v/>
      </c>
      <c r="AU4802" s="22" t="s">
        <v>3240</v>
      </c>
    </row>
    <row r="4803" spans="1:47">
      <c r="A4803" s="246" t="str">
        <f t="shared" si="1468"/>
        <v/>
      </c>
      <c r="B4803" s="23"/>
      <c r="C4803" s="23"/>
      <c r="D4803" s="202" t="str">
        <f t="shared" si="1469"/>
        <v/>
      </c>
      <c r="E4803" s="33" t="str">
        <f t="shared" si="1463"/>
        <v/>
      </c>
      <c r="F4803" s="23"/>
      <c r="G4803" s="23"/>
      <c r="H4803" s="29"/>
      <c r="I4803" s="204" t="str">
        <f t="shared" si="1466"/>
        <v/>
      </c>
      <c r="J4803" s="188"/>
      <c r="K4803" s="29"/>
      <c r="L4803" s="24"/>
      <c r="M4803" s="22"/>
      <c r="N4803" s="22"/>
      <c r="O4803" s="22"/>
      <c r="P4803" s="202" t="str">
        <f t="shared" si="1467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464"/>
        <v/>
      </c>
      <c r="Z4803" s="196" t="str">
        <f t="shared" si="1465"/>
        <v/>
      </c>
      <c r="AA4803" s="22"/>
      <c r="AB4803" s="197" t="str">
        <f t="shared" si="1470"/>
        <v/>
      </c>
      <c r="AC4803" s="198" t="str">
        <f t="shared" si="1471"/>
        <v/>
      </c>
      <c r="AD4803" s="162"/>
      <c r="AE4803" s="199" t="str">
        <f t="shared" si="1472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61"/>
        <v>0</v>
      </c>
      <c r="AJ4803" s="200">
        <f t="shared" si="1462"/>
        <v>0</v>
      </c>
      <c r="AK4803" s="201" t="str">
        <f t="shared" si="1473"/>
        <v/>
      </c>
      <c r="AL4803" s="24"/>
      <c r="AM4803" s="24"/>
      <c r="AN4803" s="24"/>
      <c r="AO4803" s="24"/>
      <c r="AP4803" s="165" t="str">
        <f t="shared" si="1474"/>
        <v/>
      </c>
      <c r="AQ4803" s="203" t="str">
        <f t="shared" si="1475"/>
        <v/>
      </c>
      <c r="AR4803" s="206">
        <f t="shared" si="1476"/>
        <v>0</v>
      </c>
      <c r="AS4803" s="22" t="str">
        <f t="shared" si="1477"/>
        <v/>
      </c>
      <c r="AT4803" s="24" t="str">
        <f t="shared" si="1478"/>
        <v/>
      </c>
      <c r="AU4803" s="22" t="s">
        <v>3240</v>
      </c>
    </row>
    <row r="4804" spans="1:47">
      <c r="A4804" s="246" t="str">
        <f t="shared" si="1468"/>
        <v/>
      </c>
      <c r="B4804" s="23"/>
      <c r="C4804" s="23"/>
      <c r="D4804" s="202" t="str">
        <f t="shared" si="1469"/>
        <v/>
      </c>
      <c r="E4804" s="33" t="str">
        <f t="shared" si="1463"/>
        <v/>
      </c>
      <c r="F4804" s="23"/>
      <c r="G4804" s="23"/>
      <c r="H4804" s="29"/>
      <c r="I4804" s="204" t="str">
        <f t="shared" si="1466"/>
        <v/>
      </c>
      <c r="J4804" s="188"/>
      <c r="K4804" s="29"/>
      <c r="L4804" s="24"/>
      <c r="M4804" s="22"/>
      <c r="N4804" s="22"/>
      <c r="O4804" s="22"/>
      <c r="P4804" s="202" t="str">
        <f t="shared" si="1467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464"/>
        <v/>
      </c>
      <c r="Z4804" s="196" t="str">
        <f t="shared" si="1465"/>
        <v/>
      </c>
      <c r="AA4804" s="22"/>
      <c r="AB4804" s="197" t="str">
        <f t="shared" si="1470"/>
        <v/>
      </c>
      <c r="AC4804" s="198" t="str">
        <f t="shared" si="1471"/>
        <v/>
      </c>
      <c r="AD4804" s="162"/>
      <c r="AE4804" s="199" t="str">
        <f t="shared" si="1472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61"/>
        <v>0</v>
      </c>
      <c r="AJ4804" s="200">
        <f t="shared" si="1462"/>
        <v>0</v>
      </c>
      <c r="AK4804" s="201" t="str">
        <f t="shared" si="1473"/>
        <v/>
      </c>
      <c r="AL4804" s="24"/>
      <c r="AM4804" s="24"/>
      <c r="AN4804" s="24"/>
      <c r="AO4804" s="24"/>
      <c r="AP4804" s="165" t="str">
        <f t="shared" si="1474"/>
        <v/>
      </c>
      <c r="AQ4804" s="203" t="str">
        <f t="shared" si="1475"/>
        <v/>
      </c>
      <c r="AR4804" s="206">
        <f t="shared" si="1476"/>
        <v>0</v>
      </c>
      <c r="AS4804" s="22" t="str">
        <f t="shared" si="1477"/>
        <v/>
      </c>
      <c r="AT4804" s="24" t="str">
        <f t="shared" si="1478"/>
        <v/>
      </c>
      <c r="AU4804" s="22" t="s">
        <v>3240</v>
      </c>
    </row>
    <row r="4805" spans="1:47">
      <c r="A4805" s="246" t="str">
        <f t="shared" si="1468"/>
        <v/>
      </c>
      <c r="B4805" s="23"/>
      <c r="C4805" s="23"/>
      <c r="D4805" s="202" t="str">
        <f t="shared" si="1469"/>
        <v/>
      </c>
      <c r="E4805" s="33" t="str">
        <f t="shared" si="1463"/>
        <v/>
      </c>
      <c r="F4805" s="23"/>
      <c r="G4805" s="23"/>
      <c r="H4805" s="29"/>
      <c r="I4805" s="204" t="str">
        <f t="shared" si="1466"/>
        <v/>
      </c>
      <c r="J4805" s="188"/>
      <c r="K4805" s="29"/>
      <c r="L4805" s="24"/>
      <c r="M4805" s="22"/>
      <c r="N4805" s="22"/>
      <c r="O4805" s="22"/>
      <c r="P4805" s="202" t="str">
        <f t="shared" si="1467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464"/>
        <v/>
      </c>
      <c r="Z4805" s="196" t="str">
        <f t="shared" si="1465"/>
        <v/>
      </c>
      <c r="AA4805" s="22"/>
      <c r="AB4805" s="197" t="str">
        <f t="shared" si="1470"/>
        <v/>
      </c>
      <c r="AC4805" s="198" t="str">
        <f t="shared" si="1471"/>
        <v/>
      </c>
      <c r="AD4805" s="162"/>
      <c r="AE4805" s="199" t="str">
        <f t="shared" si="1472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61"/>
        <v>0</v>
      </c>
      <c r="AJ4805" s="200">
        <f t="shared" si="1462"/>
        <v>0</v>
      </c>
      <c r="AK4805" s="201" t="str">
        <f t="shared" si="1473"/>
        <v/>
      </c>
      <c r="AL4805" s="24"/>
      <c r="AM4805" s="24"/>
      <c r="AN4805" s="24"/>
      <c r="AO4805" s="24"/>
      <c r="AP4805" s="165" t="str">
        <f t="shared" si="1474"/>
        <v/>
      </c>
      <c r="AQ4805" s="203" t="str">
        <f t="shared" si="1475"/>
        <v/>
      </c>
      <c r="AR4805" s="206">
        <f t="shared" si="1476"/>
        <v>0</v>
      </c>
      <c r="AS4805" s="22" t="str">
        <f t="shared" si="1477"/>
        <v/>
      </c>
      <c r="AT4805" s="24" t="str">
        <f t="shared" si="1478"/>
        <v/>
      </c>
      <c r="AU4805" s="22" t="s">
        <v>3240</v>
      </c>
    </row>
    <row r="4806" spans="1:47">
      <c r="A4806" s="246" t="str">
        <f t="shared" si="1468"/>
        <v/>
      </c>
      <c r="B4806" s="23"/>
      <c r="C4806" s="23"/>
      <c r="D4806" s="202" t="str">
        <f t="shared" si="1469"/>
        <v/>
      </c>
      <c r="E4806" s="33" t="str">
        <f t="shared" si="1463"/>
        <v/>
      </c>
      <c r="F4806" s="23"/>
      <c r="G4806" s="23"/>
      <c r="H4806" s="29"/>
      <c r="I4806" s="204" t="str">
        <f t="shared" si="1466"/>
        <v/>
      </c>
      <c r="J4806" s="188"/>
      <c r="K4806" s="29"/>
      <c r="L4806" s="24"/>
      <c r="M4806" s="22"/>
      <c r="N4806" s="22"/>
      <c r="O4806" s="22"/>
      <c r="P4806" s="202" t="str">
        <f t="shared" si="1467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464"/>
        <v/>
      </c>
      <c r="Z4806" s="196" t="str">
        <f t="shared" si="1465"/>
        <v/>
      </c>
      <c r="AA4806" s="22"/>
      <c r="AB4806" s="197" t="str">
        <f t="shared" si="1470"/>
        <v/>
      </c>
      <c r="AC4806" s="198" t="str">
        <f t="shared" si="1471"/>
        <v/>
      </c>
      <c r="AD4806" s="162"/>
      <c r="AE4806" s="199" t="str">
        <f t="shared" si="1472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61"/>
        <v>0</v>
      </c>
      <c r="AJ4806" s="200">
        <f t="shared" si="1462"/>
        <v>0</v>
      </c>
      <c r="AK4806" s="201" t="str">
        <f t="shared" si="1473"/>
        <v/>
      </c>
      <c r="AL4806" s="24"/>
      <c r="AM4806" s="24"/>
      <c r="AN4806" s="24"/>
      <c r="AO4806" s="24"/>
      <c r="AP4806" s="165" t="str">
        <f t="shared" si="1474"/>
        <v/>
      </c>
      <c r="AQ4806" s="203" t="str">
        <f t="shared" si="1475"/>
        <v/>
      </c>
      <c r="AR4806" s="206">
        <f t="shared" si="1476"/>
        <v>0</v>
      </c>
      <c r="AS4806" s="22" t="str">
        <f t="shared" si="1477"/>
        <v/>
      </c>
      <c r="AT4806" s="24" t="str">
        <f t="shared" si="1478"/>
        <v/>
      </c>
      <c r="AU4806" s="22" t="s">
        <v>3240</v>
      </c>
    </row>
    <row r="4807" spans="1:47">
      <c r="A4807" s="246" t="str">
        <f t="shared" si="1468"/>
        <v/>
      </c>
      <c r="B4807" s="23"/>
      <c r="C4807" s="23"/>
      <c r="D4807" s="202" t="str">
        <f t="shared" si="1469"/>
        <v/>
      </c>
      <c r="E4807" s="33" t="str">
        <f t="shared" si="1463"/>
        <v/>
      </c>
      <c r="F4807" s="23"/>
      <c r="G4807" s="23"/>
      <c r="H4807" s="29"/>
      <c r="I4807" s="204" t="str">
        <f t="shared" si="1466"/>
        <v/>
      </c>
      <c r="J4807" s="188"/>
      <c r="K4807" s="29"/>
      <c r="L4807" s="24"/>
      <c r="M4807" s="22"/>
      <c r="N4807" s="22"/>
      <c r="O4807" s="22"/>
      <c r="P4807" s="202" t="str">
        <f t="shared" si="1467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464"/>
        <v/>
      </c>
      <c r="Z4807" s="196" t="str">
        <f t="shared" si="1465"/>
        <v/>
      </c>
      <c r="AA4807" s="22"/>
      <c r="AB4807" s="197" t="str">
        <f t="shared" si="1470"/>
        <v/>
      </c>
      <c r="AC4807" s="198" t="str">
        <f t="shared" si="1471"/>
        <v/>
      </c>
      <c r="AD4807" s="162"/>
      <c r="AE4807" s="199" t="str">
        <f t="shared" si="1472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61"/>
        <v>0</v>
      </c>
      <c r="AJ4807" s="200">
        <f t="shared" si="1462"/>
        <v>0</v>
      </c>
      <c r="AK4807" s="201" t="str">
        <f t="shared" si="1473"/>
        <v/>
      </c>
      <c r="AL4807" s="24"/>
      <c r="AM4807" s="24"/>
      <c r="AN4807" s="24"/>
      <c r="AO4807" s="24"/>
      <c r="AP4807" s="165" t="str">
        <f t="shared" si="1474"/>
        <v/>
      </c>
      <c r="AQ4807" s="203" t="str">
        <f t="shared" si="1475"/>
        <v/>
      </c>
      <c r="AR4807" s="206">
        <f t="shared" si="1476"/>
        <v>0</v>
      </c>
      <c r="AS4807" s="22" t="str">
        <f t="shared" si="1477"/>
        <v/>
      </c>
      <c r="AT4807" s="24" t="str">
        <f t="shared" si="1478"/>
        <v/>
      </c>
      <c r="AU4807" s="22" t="s">
        <v>3240</v>
      </c>
    </row>
    <row r="4808" spans="1:47">
      <c r="A4808" s="246" t="str">
        <f t="shared" si="1468"/>
        <v/>
      </c>
      <c r="B4808" s="23"/>
      <c r="C4808" s="23"/>
      <c r="D4808" s="202" t="str">
        <f t="shared" si="1469"/>
        <v/>
      </c>
      <c r="E4808" s="33" t="str">
        <f t="shared" si="1463"/>
        <v/>
      </c>
      <c r="F4808" s="23"/>
      <c r="G4808" s="23"/>
      <c r="H4808" s="29"/>
      <c r="I4808" s="204" t="str">
        <f t="shared" si="1466"/>
        <v/>
      </c>
      <c r="J4808" s="188"/>
      <c r="K4808" s="29"/>
      <c r="L4808" s="24"/>
      <c r="M4808" s="22"/>
      <c r="N4808" s="22"/>
      <c r="O4808" s="22"/>
      <c r="P4808" s="202" t="str">
        <f t="shared" si="1467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464"/>
        <v/>
      </c>
      <c r="Z4808" s="196" t="str">
        <f t="shared" si="1465"/>
        <v/>
      </c>
      <c r="AA4808" s="22"/>
      <c r="AB4808" s="197" t="str">
        <f t="shared" si="1470"/>
        <v/>
      </c>
      <c r="AC4808" s="198" t="str">
        <f t="shared" si="1471"/>
        <v/>
      </c>
      <c r="AD4808" s="162"/>
      <c r="AE4808" s="199" t="str">
        <f t="shared" si="1472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61"/>
        <v>0</v>
      </c>
      <c r="AJ4808" s="200">
        <f t="shared" si="1462"/>
        <v>0</v>
      </c>
      <c r="AK4808" s="201" t="str">
        <f t="shared" si="1473"/>
        <v/>
      </c>
      <c r="AL4808" s="24"/>
      <c r="AM4808" s="24"/>
      <c r="AN4808" s="24"/>
      <c r="AO4808" s="24"/>
      <c r="AP4808" s="165" t="str">
        <f t="shared" si="1474"/>
        <v/>
      </c>
      <c r="AQ4808" s="203" t="str">
        <f t="shared" si="1475"/>
        <v/>
      </c>
      <c r="AR4808" s="206">
        <f t="shared" si="1476"/>
        <v>0</v>
      </c>
      <c r="AS4808" s="22" t="str">
        <f t="shared" si="1477"/>
        <v/>
      </c>
      <c r="AT4808" s="24" t="str">
        <f t="shared" si="1478"/>
        <v/>
      </c>
      <c r="AU4808" s="22" t="s">
        <v>3240</v>
      </c>
    </row>
    <row r="4809" spans="1:47">
      <c r="A4809" s="246" t="str">
        <f t="shared" si="1468"/>
        <v/>
      </c>
      <c r="B4809" s="23"/>
      <c r="C4809" s="23"/>
      <c r="D4809" s="202" t="str">
        <f t="shared" si="1469"/>
        <v/>
      </c>
      <c r="E4809" s="33" t="str">
        <f t="shared" si="1463"/>
        <v/>
      </c>
      <c r="F4809" s="23"/>
      <c r="G4809" s="23"/>
      <c r="H4809" s="29"/>
      <c r="I4809" s="204" t="str">
        <f t="shared" si="1466"/>
        <v/>
      </c>
      <c r="J4809" s="188"/>
      <c r="K4809" s="29"/>
      <c r="L4809" s="24"/>
      <c r="M4809" s="22"/>
      <c r="N4809" s="22"/>
      <c r="O4809" s="22"/>
      <c r="P4809" s="202" t="str">
        <f t="shared" si="1467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464"/>
        <v/>
      </c>
      <c r="Z4809" s="196" t="str">
        <f t="shared" si="1465"/>
        <v/>
      </c>
      <c r="AA4809" s="22"/>
      <c r="AB4809" s="197" t="str">
        <f t="shared" si="1470"/>
        <v/>
      </c>
      <c r="AC4809" s="198" t="str">
        <f t="shared" si="1471"/>
        <v/>
      </c>
      <c r="AD4809" s="162"/>
      <c r="AE4809" s="199" t="str">
        <f t="shared" si="1472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61"/>
        <v>0</v>
      </c>
      <c r="AJ4809" s="200">
        <f t="shared" si="1462"/>
        <v>0</v>
      </c>
      <c r="AK4809" s="201" t="str">
        <f t="shared" si="1473"/>
        <v/>
      </c>
      <c r="AL4809" s="24"/>
      <c r="AM4809" s="24"/>
      <c r="AN4809" s="24"/>
      <c r="AO4809" s="24"/>
      <c r="AP4809" s="165" t="str">
        <f t="shared" si="1474"/>
        <v/>
      </c>
      <c r="AQ4809" s="203" t="str">
        <f t="shared" si="1475"/>
        <v/>
      </c>
      <c r="AR4809" s="206">
        <f t="shared" si="1476"/>
        <v>0</v>
      </c>
      <c r="AS4809" s="22" t="str">
        <f t="shared" si="1477"/>
        <v/>
      </c>
      <c r="AT4809" s="24" t="str">
        <f t="shared" si="1478"/>
        <v/>
      </c>
      <c r="AU4809" s="22" t="s">
        <v>3240</v>
      </c>
    </row>
    <row r="4810" spans="1:47">
      <c r="A4810" s="246" t="str">
        <f t="shared" si="1468"/>
        <v/>
      </c>
      <c r="B4810" s="23"/>
      <c r="C4810" s="23"/>
      <c r="D4810" s="202" t="str">
        <f t="shared" si="1469"/>
        <v/>
      </c>
      <c r="E4810" s="33" t="str">
        <f t="shared" si="1463"/>
        <v/>
      </c>
      <c r="F4810" s="23"/>
      <c r="G4810" s="23"/>
      <c r="H4810" s="29"/>
      <c r="I4810" s="204" t="str">
        <f t="shared" si="1466"/>
        <v/>
      </c>
      <c r="J4810" s="188"/>
      <c r="K4810" s="29"/>
      <c r="L4810" s="24"/>
      <c r="M4810" s="22"/>
      <c r="N4810" s="22"/>
      <c r="O4810" s="22"/>
      <c r="P4810" s="202" t="str">
        <f t="shared" si="1467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464"/>
        <v/>
      </c>
      <c r="Z4810" s="196" t="str">
        <f t="shared" si="1465"/>
        <v/>
      </c>
      <c r="AA4810" s="22"/>
      <c r="AB4810" s="197" t="str">
        <f t="shared" si="1470"/>
        <v/>
      </c>
      <c r="AC4810" s="198" t="str">
        <f t="shared" si="1471"/>
        <v/>
      </c>
      <c r="AD4810" s="162"/>
      <c r="AE4810" s="199" t="str">
        <f t="shared" si="1472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61"/>
        <v>0</v>
      </c>
      <c r="AJ4810" s="200">
        <f t="shared" si="1462"/>
        <v>0</v>
      </c>
      <c r="AK4810" s="201" t="str">
        <f t="shared" si="1473"/>
        <v/>
      </c>
      <c r="AL4810" s="24"/>
      <c r="AM4810" s="24"/>
      <c r="AN4810" s="24"/>
      <c r="AO4810" s="24"/>
      <c r="AP4810" s="165" t="str">
        <f t="shared" si="1474"/>
        <v/>
      </c>
      <c r="AQ4810" s="203" t="str">
        <f t="shared" si="1475"/>
        <v/>
      </c>
      <c r="AR4810" s="206">
        <f t="shared" si="1476"/>
        <v>0</v>
      </c>
      <c r="AS4810" s="22" t="str">
        <f t="shared" si="1477"/>
        <v/>
      </c>
      <c r="AT4810" s="24" t="str">
        <f t="shared" si="1478"/>
        <v/>
      </c>
      <c r="AU4810" s="22" t="s">
        <v>3240</v>
      </c>
    </row>
    <row r="4811" spans="1:47">
      <c r="A4811" s="246" t="str">
        <f t="shared" si="1468"/>
        <v/>
      </c>
      <c r="B4811" s="23"/>
      <c r="C4811" s="23"/>
      <c r="D4811" s="202" t="str">
        <f t="shared" si="1469"/>
        <v/>
      </c>
      <c r="E4811" s="33" t="str">
        <f t="shared" si="1463"/>
        <v/>
      </c>
      <c r="F4811" s="23"/>
      <c r="G4811" s="23"/>
      <c r="H4811" s="29"/>
      <c r="I4811" s="204" t="str">
        <f t="shared" si="1466"/>
        <v/>
      </c>
      <c r="J4811" s="188"/>
      <c r="K4811" s="29"/>
      <c r="L4811" s="24"/>
      <c r="M4811" s="22"/>
      <c r="N4811" s="22"/>
      <c r="O4811" s="22"/>
      <c r="P4811" s="202" t="str">
        <f t="shared" si="1467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464"/>
        <v/>
      </c>
      <c r="Z4811" s="196" t="str">
        <f t="shared" si="1465"/>
        <v/>
      </c>
      <c r="AA4811" s="22"/>
      <c r="AB4811" s="197" t="str">
        <f t="shared" si="1470"/>
        <v/>
      </c>
      <c r="AC4811" s="198" t="str">
        <f t="shared" si="1471"/>
        <v/>
      </c>
      <c r="AD4811" s="162"/>
      <c r="AE4811" s="199" t="str">
        <f t="shared" si="1472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ref="AI4811:AI4874" si="1479">IF(P4811="C66 SERVICE","",SUMIFS(AB:AB,F:F,F4811,G:G,G4811,E:E,E4811))</f>
        <v>0</v>
      </c>
      <c r="AJ4811" s="200">
        <f t="shared" ref="AJ4811:AJ4874" si="1480">IF(P4811="C66 SERVICE","",SUMIFS(AC:AC,F:F,F4811,G:G,G4811,E:E,E4811))</f>
        <v>0</v>
      </c>
      <c r="AK4811" s="201" t="str">
        <f t="shared" si="1473"/>
        <v/>
      </c>
      <c r="AL4811" s="24"/>
      <c r="AM4811" s="24"/>
      <c r="AN4811" s="24"/>
      <c r="AO4811" s="24"/>
      <c r="AP4811" s="165" t="str">
        <f t="shared" si="1474"/>
        <v/>
      </c>
      <c r="AQ4811" s="203" t="str">
        <f t="shared" si="1475"/>
        <v/>
      </c>
      <c r="AR4811" s="206">
        <f t="shared" si="1476"/>
        <v>0</v>
      </c>
      <c r="AS4811" s="22" t="str">
        <f t="shared" si="1477"/>
        <v/>
      </c>
      <c r="AT4811" s="24" t="str">
        <f t="shared" si="1478"/>
        <v/>
      </c>
      <c r="AU4811" s="22" t="s">
        <v>3240</v>
      </c>
    </row>
    <row r="4812" spans="1:47">
      <c r="A4812" s="246" t="str">
        <f t="shared" si="1468"/>
        <v/>
      </c>
      <c r="B4812" s="23"/>
      <c r="C4812" s="23"/>
      <c r="D4812" s="202" t="str">
        <f t="shared" si="1469"/>
        <v/>
      </c>
      <c r="E4812" s="33" t="str">
        <f t="shared" si="1463"/>
        <v/>
      </c>
      <c r="F4812" s="23"/>
      <c r="G4812" s="23"/>
      <c r="H4812" s="29"/>
      <c r="I4812" s="204" t="str">
        <f t="shared" si="1466"/>
        <v/>
      </c>
      <c r="J4812" s="188"/>
      <c r="K4812" s="29"/>
      <c r="L4812" s="24"/>
      <c r="M4812" s="22"/>
      <c r="N4812" s="22"/>
      <c r="O4812" s="22"/>
      <c r="P4812" s="202" t="str">
        <f t="shared" si="1467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464"/>
        <v/>
      </c>
      <c r="Z4812" s="196" t="str">
        <f t="shared" si="1465"/>
        <v/>
      </c>
      <c r="AA4812" s="22"/>
      <c r="AB4812" s="197" t="str">
        <f t="shared" si="1470"/>
        <v/>
      </c>
      <c r="AC4812" s="198" t="str">
        <f t="shared" si="1471"/>
        <v/>
      </c>
      <c r="AD4812" s="162"/>
      <c r="AE4812" s="199" t="str">
        <f t="shared" si="1472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9"/>
        <v>0</v>
      </c>
      <c r="AJ4812" s="200">
        <f t="shared" si="1480"/>
        <v>0</v>
      </c>
      <c r="AK4812" s="201" t="str">
        <f t="shared" si="1473"/>
        <v/>
      </c>
      <c r="AL4812" s="24"/>
      <c r="AM4812" s="24"/>
      <c r="AN4812" s="24"/>
      <c r="AO4812" s="24"/>
      <c r="AP4812" s="165" t="str">
        <f t="shared" si="1474"/>
        <v/>
      </c>
      <c r="AQ4812" s="203" t="str">
        <f t="shared" si="1475"/>
        <v/>
      </c>
      <c r="AR4812" s="206">
        <f t="shared" si="1476"/>
        <v>0</v>
      </c>
      <c r="AS4812" s="22" t="str">
        <f t="shared" si="1477"/>
        <v/>
      </c>
      <c r="AT4812" s="24" t="str">
        <f t="shared" si="1478"/>
        <v/>
      </c>
      <c r="AU4812" s="22" t="s">
        <v>3240</v>
      </c>
    </row>
    <row r="4813" spans="1:47">
      <c r="A4813" s="246" t="str">
        <f t="shared" si="1468"/>
        <v/>
      </c>
      <c r="B4813" s="23"/>
      <c r="C4813" s="23"/>
      <c r="D4813" s="202" t="str">
        <f t="shared" si="1469"/>
        <v/>
      </c>
      <c r="E4813" s="33" t="str">
        <f t="shared" si="1463"/>
        <v/>
      </c>
      <c r="F4813" s="23"/>
      <c r="G4813" s="23"/>
      <c r="H4813" s="29"/>
      <c r="I4813" s="204" t="str">
        <f t="shared" si="1466"/>
        <v/>
      </c>
      <c r="J4813" s="188"/>
      <c r="K4813" s="29"/>
      <c r="L4813" s="24"/>
      <c r="M4813" s="22"/>
      <c r="N4813" s="22"/>
      <c r="O4813" s="22"/>
      <c r="P4813" s="202" t="str">
        <f t="shared" si="1467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464"/>
        <v/>
      </c>
      <c r="Z4813" s="196" t="str">
        <f t="shared" si="1465"/>
        <v/>
      </c>
      <c r="AA4813" s="22"/>
      <c r="AB4813" s="197" t="str">
        <f t="shared" si="1470"/>
        <v/>
      </c>
      <c r="AC4813" s="198" t="str">
        <f t="shared" si="1471"/>
        <v/>
      </c>
      <c r="AD4813" s="162"/>
      <c r="AE4813" s="199" t="str">
        <f t="shared" si="1472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9"/>
        <v>0</v>
      </c>
      <c r="AJ4813" s="200">
        <f t="shared" si="1480"/>
        <v>0</v>
      </c>
      <c r="AK4813" s="201" t="str">
        <f t="shared" si="1473"/>
        <v/>
      </c>
      <c r="AL4813" s="24"/>
      <c r="AM4813" s="24"/>
      <c r="AN4813" s="24"/>
      <c r="AO4813" s="24"/>
      <c r="AP4813" s="165" t="str">
        <f t="shared" si="1474"/>
        <v/>
      </c>
      <c r="AQ4813" s="203" t="str">
        <f t="shared" si="1475"/>
        <v/>
      </c>
      <c r="AR4813" s="206">
        <f t="shared" si="1476"/>
        <v>0</v>
      </c>
      <c r="AS4813" s="22" t="str">
        <f t="shared" si="1477"/>
        <v/>
      </c>
      <c r="AT4813" s="24" t="str">
        <f t="shared" si="1478"/>
        <v/>
      </c>
      <c r="AU4813" s="22" t="s">
        <v>3240</v>
      </c>
    </row>
    <row r="4814" spans="1:47">
      <c r="A4814" s="246" t="str">
        <f t="shared" si="1468"/>
        <v/>
      </c>
      <c r="B4814" s="23"/>
      <c r="C4814" s="23"/>
      <c r="D4814" s="202" t="str">
        <f t="shared" si="1469"/>
        <v/>
      </c>
      <c r="E4814" s="33" t="str">
        <f t="shared" si="1463"/>
        <v/>
      </c>
      <c r="F4814" s="23"/>
      <c r="G4814" s="23"/>
      <c r="H4814" s="29"/>
      <c r="I4814" s="204" t="str">
        <f t="shared" si="1466"/>
        <v/>
      </c>
      <c r="J4814" s="188"/>
      <c r="K4814" s="29"/>
      <c r="L4814" s="24"/>
      <c r="M4814" s="22"/>
      <c r="N4814" s="22"/>
      <c r="O4814" s="22"/>
      <c r="P4814" s="202" t="str">
        <f t="shared" si="1467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464"/>
        <v/>
      </c>
      <c r="Z4814" s="196" t="str">
        <f t="shared" si="1465"/>
        <v/>
      </c>
      <c r="AA4814" s="22"/>
      <c r="AB4814" s="197" t="str">
        <f t="shared" si="1470"/>
        <v/>
      </c>
      <c r="AC4814" s="198" t="str">
        <f t="shared" si="1471"/>
        <v/>
      </c>
      <c r="AD4814" s="162"/>
      <c r="AE4814" s="199" t="str">
        <f t="shared" si="1472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9"/>
        <v>0</v>
      </c>
      <c r="AJ4814" s="200">
        <f t="shared" si="1480"/>
        <v>0</v>
      </c>
      <c r="AK4814" s="201" t="str">
        <f t="shared" si="1473"/>
        <v/>
      </c>
      <c r="AL4814" s="24"/>
      <c r="AM4814" s="24"/>
      <c r="AN4814" s="24"/>
      <c r="AO4814" s="24"/>
      <c r="AP4814" s="165" t="str">
        <f t="shared" si="1474"/>
        <v/>
      </c>
      <c r="AQ4814" s="203" t="str">
        <f t="shared" si="1475"/>
        <v/>
      </c>
      <c r="AR4814" s="206">
        <f t="shared" si="1476"/>
        <v>0</v>
      </c>
      <c r="AS4814" s="22" t="str">
        <f t="shared" si="1477"/>
        <v/>
      </c>
      <c r="AT4814" s="24" t="str">
        <f t="shared" si="1478"/>
        <v/>
      </c>
      <c r="AU4814" s="22" t="s">
        <v>3240</v>
      </c>
    </row>
    <row r="4815" spans="1:47">
      <c r="A4815" s="246" t="str">
        <f t="shared" si="1468"/>
        <v/>
      </c>
      <c r="B4815" s="23"/>
      <c r="C4815" s="23"/>
      <c r="D4815" s="202" t="str">
        <f t="shared" si="1469"/>
        <v/>
      </c>
      <c r="E4815" s="33" t="str">
        <f t="shared" si="1463"/>
        <v/>
      </c>
      <c r="F4815" s="23"/>
      <c r="G4815" s="23"/>
      <c r="H4815" s="29"/>
      <c r="I4815" s="204" t="str">
        <f t="shared" si="1466"/>
        <v/>
      </c>
      <c r="J4815" s="188"/>
      <c r="K4815" s="29"/>
      <c r="L4815" s="24"/>
      <c r="M4815" s="22"/>
      <c r="N4815" s="22"/>
      <c r="O4815" s="22"/>
      <c r="P4815" s="202" t="str">
        <f t="shared" si="1467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464"/>
        <v/>
      </c>
      <c r="Z4815" s="196" t="str">
        <f t="shared" si="1465"/>
        <v/>
      </c>
      <c r="AA4815" s="22"/>
      <c r="AB4815" s="197" t="str">
        <f t="shared" si="1470"/>
        <v/>
      </c>
      <c r="AC4815" s="198" t="str">
        <f t="shared" si="1471"/>
        <v/>
      </c>
      <c r="AD4815" s="162"/>
      <c r="AE4815" s="199" t="str">
        <f t="shared" si="1472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9"/>
        <v>0</v>
      </c>
      <c r="AJ4815" s="200">
        <f t="shared" si="1480"/>
        <v>0</v>
      </c>
      <c r="AK4815" s="201" t="str">
        <f t="shared" si="1473"/>
        <v/>
      </c>
      <c r="AL4815" s="24"/>
      <c r="AM4815" s="24"/>
      <c r="AN4815" s="24"/>
      <c r="AO4815" s="24"/>
      <c r="AP4815" s="165" t="str">
        <f t="shared" si="1474"/>
        <v/>
      </c>
      <c r="AQ4815" s="203" t="str">
        <f t="shared" si="1475"/>
        <v/>
      </c>
      <c r="AR4815" s="206">
        <f t="shared" si="1476"/>
        <v>0</v>
      </c>
      <c r="AS4815" s="22" t="str">
        <f t="shared" si="1477"/>
        <v/>
      </c>
      <c r="AT4815" s="24" t="str">
        <f t="shared" si="1478"/>
        <v/>
      </c>
      <c r="AU4815" s="22" t="s">
        <v>3240</v>
      </c>
    </row>
    <row r="4816" spans="1:47">
      <c r="A4816" s="246" t="str">
        <f t="shared" si="1468"/>
        <v/>
      </c>
      <c r="B4816" s="23"/>
      <c r="C4816" s="23"/>
      <c r="D4816" s="202" t="str">
        <f t="shared" si="1469"/>
        <v/>
      </c>
      <c r="E4816" s="33" t="str">
        <f t="shared" si="1463"/>
        <v/>
      </c>
      <c r="F4816" s="23"/>
      <c r="G4816" s="23"/>
      <c r="H4816" s="29"/>
      <c r="I4816" s="204" t="str">
        <f t="shared" si="1466"/>
        <v/>
      </c>
      <c r="J4816" s="188"/>
      <c r="K4816" s="29"/>
      <c r="L4816" s="24"/>
      <c r="M4816" s="22"/>
      <c r="N4816" s="22"/>
      <c r="O4816" s="22"/>
      <c r="P4816" s="202" t="str">
        <f t="shared" si="1467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464"/>
        <v/>
      </c>
      <c r="Z4816" s="196" t="str">
        <f t="shared" si="1465"/>
        <v/>
      </c>
      <c r="AA4816" s="22"/>
      <c r="AB4816" s="197" t="str">
        <f t="shared" si="1470"/>
        <v/>
      </c>
      <c r="AC4816" s="198" t="str">
        <f t="shared" si="1471"/>
        <v/>
      </c>
      <c r="AD4816" s="162"/>
      <c r="AE4816" s="199" t="str">
        <f t="shared" si="1472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9"/>
        <v>0</v>
      </c>
      <c r="AJ4816" s="200">
        <f t="shared" si="1480"/>
        <v>0</v>
      </c>
      <c r="AK4816" s="201" t="str">
        <f t="shared" si="1473"/>
        <v/>
      </c>
      <c r="AL4816" s="24"/>
      <c r="AM4816" s="24"/>
      <c r="AN4816" s="24"/>
      <c r="AO4816" s="24"/>
      <c r="AP4816" s="165" t="str">
        <f t="shared" si="1474"/>
        <v/>
      </c>
      <c r="AQ4816" s="203" t="str">
        <f t="shared" si="1475"/>
        <v/>
      </c>
      <c r="AR4816" s="206">
        <f t="shared" si="1476"/>
        <v>0</v>
      </c>
      <c r="AS4816" s="22" t="str">
        <f t="shared" si="1477"/>
        <v/>
      </c>
      <c r="AT4816" s="24" t="str">
        <f t="shared" si="1478"/>
        <v/>
      </c>
      <c r="AU4816" s="22" t="s">
        <v>3240</v>
      </c>
    </row>
    <row r="4817" spans="1:47">
      <c r="A4817" s="246" t="str">
        <f t="shared" si="1468"/>
        <v/>
      </c>
      <c r="B4817" s="23"/>
      <c r="C4817" s="23"/>
      <c r="D4817" s="202" t="str">
        <f t="shared" si="1469"/>
        <v/>
      </c>
      <c r="E4817" s="33" t="str">
        <f t="shared" si="1463"/>
        <v/>
      </c>
      <c r="F4817" s="23"/>
      <c r="G4817" s="23"/>
      <c r="H4817" s="29"/>
      <c r="I4817" s="204" t="str">
        <f t="shared" si="1466"/>
        <v/>
      </c>
      <c r="J4817" s="188"/>
      <c r="K4817" s="29"/>
      <c r="L4817" s="24"/>
      <c r="M4817" s="22"/>
      <c r="N4817" s="22"/>
      <c r="O4817" s="22"/>
      <c r="P4817" s="202" t="str">
        <f t="shared" si="1467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464"/>
        <v/>
      </c>
      <c r="Z4817" s="196" t="str">
        <f t="shared" si="1465"/>
        <v/>
      </c>
      <c r="AA4817" s="22"/>
      <c r="AB4817" s="197" t="str">
        <f t="shared" si="1470"/>
        <v/>
      </c>
      <c r="AC4817" s="198" t="str">
        <f t="shared" si="1471"/>
        <v/>
      </c>
      <c r="AD4817" s="162"/>
      <c r="AE4817" s="199" t="str">
        <f t="shared" si="1472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9"/>
        <v>0</v>
      </c>
      <c r="AJ4817" s="200">
        <f t="shared" si="1480"/>
        <v>0</v>
      </c>
      <c r="AK4817" s="201" t="str">
        <f t="shared" si="1473"/>
        <v/>
      </c>
      <c r="AL4817" s="24"/>
      <c r="AM4817" s="24"/>
      <c r="AN4817" s="24"/>
      <c r="AO4817" s="24"/>
      <c r="AP4817" s="165" t="str">
        <f t="shared" si="1474"/>
        <v/>
      </c>
      <c r="AQ4817" s="203" t="str">
        <f t="shared" si="1475"/>
        <v/>
      </c>
      <c r="AR4817" s="206">
        <f t="shared" si="1476"/>
        <v>0</v>
      </c>
      <c r="AS4817" s="22" t="str">
        <f t="shared" si="1477"/>
        <v/>
      </c>
      <c r="AT4817" s="24" t="str">
        <f t="shared" si="1478"/>
        <v/>
      </c>
      <c r="AU4817" s="22" t="s">
        <v>3240</v>
      </c>
    </row>
    <row r="4818" spans="1:47">
      <c r="A4818" s="246" t="str">
        <f t="shared" si="1468"/>
        <v/>
      </c>
      <c r="B4818" s="23"/>
      <c r="C4818" s="23"/>
      <c r="D4818" s="202" t="str">
        <f t="shared" si="1469"/>
        <v/>
      </c>
      <c r="E4818" s="33" t="str">
        <f t="shared" si="1463"/>
        <v/>
      </c>
      <c r="F4818" s="23"/>
      <c r="G4818" s="23"/>
      <c r="H4818" s="29"/>
      <c r="I4818" s="204" t="str">
        <f t="shared" si="1466"/>
        <v/>
      </c>
      <c r="J4818" s="188"/>
      <c r="K4818" s="29"/>
      <c r="L4818" s="24"/>
      <c r="M4818" s="22"/>
      <c r="N4818" s="22"/>
      <c r="O4818" s="22"/>
      <c r="P4818" s="202" t="str">
        <f t="shared" si="1467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464"/>
        <v/>
      </c>
      <c r="Z4818" s="196" t="str">
        <f t="shared" si="1465"/>
        <v/>
      </c>
      <c r="AA4818" s="22"/>
      <c r="AB4818" s="197" t="str">
        <f t="shared" si="1470"/>
        <v/>
      </c>
      <c r="AC4818" s="198" t="str">
        <f t="shared" si="1471"/>
        <v/>
      </c>
      <c r="AD4818" s="162"/>
      <c r="AE4818" s="199" t="str">
        <f t="shared" si="1472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9"/>
        <v>0</v>
      </c>
      <c r="AJ4818" s="200">
        <f t="shared" si="1480"/>
        <v>0</v>
      </c>
      <c r="AK4818" s="201" t="str">
        <f t="shared" si="1473"/>
        <v/>
      </c>
      <c r="AL4818" s="24"/>
      <c r="AM4818" s="24"/>
      <c r="AN4818" s="24"/>
      <c r="AO4818" s="24"/>
      <c r="AP4818" s="165" t="str">
        <f t="shared" si="1474"/>
        <v/>
      </c>
      <c r="AQ4818" s="203" t="str">
        <f t="shared" si="1475"/>
        <v/>
      </c>
      <c r="AR4818" s="206">
        <f t="shared" si="1476"/>
        <v>0</v>
      </c>
      <c r="AS4818" s="22" t="str">
        <f t="shared" si="1477"/>
        <v/>
      </c>
      <c r="AT4818" s="24" t="str">
        <f t="shared" si="1478"/>
        <v/>
      </c>
      <c r="AU4818" s="22" t="s">
        <v>3240</v>
      </c>
    </row>
    <row r="4819" spans="1:47">
      <c r="A4819" s="246" t="str">
        <f t="shared" si="1468"/>
        <v/>
      </c>
      <c r="B4819" s="23"/>
      <c r="C4819" s="23"/>
      <c r="D4819" s="202" t="str">
        <f t="shared" si="1469"/>
        <v/>
      </c>
      <c r="E4819" s="33" t="str">
        <f t="shared" si="1463"/>
        <v/>
      </c>
      <c r="F4819" s="23"/>
      <c r="G4819" s="23"/>
      <c r="H4819" s="29"/>
      <c r="I4819" s="204" t="str">
        <f t="shared" si="1466"/>
        <v/>
      </c>
      <c r="J4819" s="188"/>
      <c r="K4819" s="29"/>
      <c r="L4819" s="24"/>
      <c r="M4819" s="22"/>
      <c r="N4819" s="22"/>
      <c r="O4819" s="22"/>
      <c r="P4819" s="202" t="str">
        <f t="shared" si="1467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464"/>
        <v/>
      </c>
      <c r="Z4819" s="196" t="str">
        <f t="shared" si="1465"/>
        <v/>
      </c>
      <c r="AA4819" s="22"/>
      <c r="AB4819" s="197" t="str">
        <f t="shared" si="1470"/>
        <v/>
      </c>
      <c r="AC4819" s="198" t="str">
        <f t="shared" si="1471"/>
        <v/>
      </c>
      <c r="AD4819" s="162"/>
      <c r="AE4819" s="199" t="str">
        <f t="shared" si="1472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9"/>
        <v>0</v>
      </c>
      <c r="AJ4819" s="200">
        <f t="shared" si="1480"/>
        <v>0</v>
      </c>
      <c r="AK4819" s="201" t="str">
        <f t="shared" si="1473"/>
        <v/>
      </c>
      <c r="AL4819" s="24"/>
      <c r="AM4819" s="24"/>
      <c r="AN4819" s="24"/>
      <c r="AO4819" s="24"/>
      <c r="AP4819" s="165" t="str">
        <f t="shared" si="1474"/>
        <v/>
      </c>
      <c r="AQ4819" s="203" t="str">
        <f t="shared" si="1475"/>
        <v/>
      </c>
      <c r="AR4819" s="206">
        <f t="shared" si="1476"/>
        <v>0</v>
      </c>
      <c r="AS4819" s="22" t="str">
        <f t="shared" si="1477"/>
        <v/>
      </c>
      <c r="AT4819" s="24" t="str">
        <f t="shared" si="1478"/>
        <v/>
      </c>
      <c r="AU4819" s="22" t="s">
        <v>3240</v>
      </c>
    </row>
    <row r="4820" spans="1:47">
      <c r="A4820" s="246" t="str">
        <f t="shared" si="1468"/>
        <v/>
      </c>
      <c r="B4820" s="23"/>
      <c r="C4820" s="23"/>
      <c r="D4820" s="202" t="str">
        <f t="shared" si="1469"/>
        <v/>
      </c>
      <c r="E4820" s="33" t="str">
        <f t="shared" si="1463"/>
        <v/>
      </c>
      <c r="F4820" s="23"/>
      <c r="G4820" s="23"/>
      <c r="H4820" s="29"/>
      <c r="I4820" s="204" t="str">
        <f t="shared" si="1466"/>
        <v/>
      </c>
      <c r="J4820" s="188"/>
      <c r="K4820" s="29"/>
      <c r="L4820" s="24"/>
      <c r="M4820" s="22"/>
      <c r="N4820" s="22"/>
      <c r="O4820" s="22"/>
      <c r="P4820" s="202" t="str">
        <f t="shared" si="1467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464"/>
        <v/>
      </c>
      <c r="Z4820" s="196" t="str">
        <f t="shared" si="1465"/>
        <v/>
      </c>
      <c r="AA4820" s="22"/>
      <c r="AB4820" s="197" t="str">
        <f t="shared" si="1470"/>
        <v/>
      </c>
      <c r="AC4820" s="198" t="str">
        <f t="shared" si="1471"/>
        <v/>
      </c>
      <c r="AD4820" s="162"/>
      <c r="AE4820" s="199" t="str">
        <f t="shared" si="1472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9"/>
        <v>0</v>
      </c>
      <c r="AJ4820" s="200">
        <f t="shared" si="1480"/>
        <v>0</v>
      </c>
      <c r="AK4820" s="201" t="str">
        <f t="shared" si="1473"/>
        <v/>
      </c>
      <c r="AL4820" s="24"/>
      <c r="AM4820" s="24"/>
      <c r="AN4820" s="24"/>
      <c r="AO4820" s="24"/>
      <c r="AP4820" s="165" t="str">
        <f t="shared" si="1474"/>
        <v/>
      </c>
      <c r="AQ4820" s="203" t="str">
        <f t="shared" si="1475"/>
        <v/>
      </c>
      <c r="AR4820" s="206">
        <f t="shared" si="1476"/>
        <v>0</v>
      </c>
      <c r="AS4820" s="22" t="str">
        <f t="shared" si="1477"/>
        <v/>
      </c>
      <c r="AT4820" s="24" t="str">
        <f t="shared" si="1478"/>
        <v/>
      </c>
      <c r="AU4820" s="22" t="s">
        <v>3240</v>
      </c>
    </row>
    <row r="4821" spans="1:47">
      <c r="A4821" s="246" t="str">
        <f t="shared" si="1468"/>
        <v/>
      </c>
      <c r="B4821" s="23"/>
      <c r="C4821" s="23"/>
      <c r="D4821" s="202" t="str">
        <f t="shared" si="1469"/>
        <v/>
      </c>
      <c r="E4821" s="33" t="str">
        <f t="shared" si="1463"/>
        <v/>
      </c>
      <c r="F4821" s="23"/>
      <c r="G4821" s="23"/>
      <c r="H4821" s="29"/>
      <c r="I4821" s="204" t="str">
        <f t="shared" si="1466"/>
        <v/>
      </c>
      <c r="J4821" s="188"/>
      <c r="K4821" s="29"/>
      <c r="L4821" s="24"/>
      <c r="M4821" s="22"/>
      <c r="N4821" s="22"/>
      <c r="O4821" s="22"/>
      <c r="P4821" s="202" t="str">
        <f t="shared" si="1467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464"/>
        <v/>
      </c>
      <c r="Z4821" s="196" t="str">
        <f t="shared" si="1465"/>
        <v/>
      </c>
      <c r="AA4821" s="22"/>
      <c r="AB4821" s="197" t="str">
        <f t="shared" si="1470"/>
        <v/>
      </c>
      <c r="AC4821" s="198" t="str">
        <f t="shared" si="1471"/>
        <v/>
      </c>
      <c r="AD4821" s="162"/>
      <c r="AE4821" s="199" t="str">
        <f t="shared" si="1472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9"/>
        <v>0</v>
      </c>
      <c r="AJ4821" s="200">
        <f t="shared" si="1480"/>
        <v>0</v>
      </c>
      <c r="AK4821" s="201" t="str">
        <f t="shared" si="1473"/>
        <v/>
      </c>
      <c r="AL4821" s="24"/>
      <c r="AM4821" s="24"/>
      <c r="AN4821" s="24"/>
      <c r="AO4821" s="24"/>
      <c r="AP4821" s="165" t="str">
        <f t="shared" si="1474"/>
        <v/>
      </c>
      <c r="AQ4821" s="203" t="str">
        <f t="shared" si="1475"/>
        <v/>
      </c>
      <c r="AR4821" s="206">
        <f t="shared" si="1476"/>
        <v>0</v>
      </c>
      <c r="AS4821" s="22" t="str">
        <f t="shared" si="1477"/>
        <v/>
      </c>
      <c r="AT4821" s="24" t="str">
        <f t="shared" si="1478"/>
        <v/>
      </c>
      <c r="AU4821" s="22" t="s">
        <v>3240</v>
      </c>
    </row>
    <row r="4822" spans="1:47">
      <c r="A4822" s="246" t="str">
        <f t="shared" si="1468"/>
        <v/>
      </c>
      <c r="B4822" s="23"/>
      <c r="C4822" s="23"/>
      <c r="D4822" s="202" t="str">
        <f t="shared" si="1469"/>
        <v/>
      </c>
      <c r="E4822" s="33" t="str">
        <f t="shared" ref="E4822:E4885" si="1481">IF(G4822="Cancel","Cancel",IF(G4822="TBA","TBA",IFERROR(IF(I4822="Q4","FY "&amp;RIGHT(F4822,2)-1&amp;"/"&amp;RIGHT(F4822,2),"FY "&amp;RIGHT(F4822,2)&amp;"/"&amp;RIGHT(F4822,2)+1),"")))</f>
        <v/>
      </c>
      <c r="F4822" s="23"/>
      <c r="G4822" s="23"/>
      <c r="H4822" s="29"/>
      <c r="I4822" s="204" t="str">
        <f t="shared" si="1466"/>
        <v/>
      </c>
      <c r="J4822" s="188"/>
      <c r="K4822" s="29"/>
      <c r="L4822" s="24"/>
      <c r="M4822" s="22"/>
      <c r="N4822" s="22"/>
      <c r="O4822" s="22"/>
      <c r="P4822" s="202" t="str">
        <f t="shared" si="1467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464"/>
        <v/>
      </c>
      <c r="Z4822" s="196" t="str">
        <f t="shared" si="1465"/>
        <v/>
      </c>
      <c r="AA4822" s="22"/>
      <c r="AB4822" s="197" t="str">
        <f t="shared" si="1470"/>
        <v/>
      </c>
      <c r="AC4822" s="198" t="str">
        <f t="shared" si="1471"/>
        <v/>
      </c>
      <c r="AD4822" s="162"/>
      <c r="AE4822" s="199" t="str">
        <f t="shared" si="1472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9"/>
        <v>0</v>
      </c>
      <c r="AJ4822" s="200">
        <f t="shared" si="1480"/>
        <v>0</v>
      </c>
      <c r="AK4822" s="201" t="str">
        <f t="shared" si="1473"/>
        <v/>
      </c>
      <c r="AL4822" s="24"/>
      <c r="AM4822" s="24"/>
      <c r="AN4822" s="24"/>
      <c r="AO4822" s="24"/>
      <c r="AP4822" s="165" t="str">
        <f t="shared" si="1474"/>
        <v/>
      </c>
      <c r="AQ4822" s="203" t="str">
        <f t="shared" si="1475"/>
        <v/>
      </c>
      <c r="AR4822" s="206">
        <f t="shared" si="1476"/>
        <v>0</v>
      </c>
      <c r="AS4822" s="22" t="str">
        <f t="shared" si="1477"/>
        <v/>
      </c>
      <c r="AT4822" s="24" t="str">
        <f t="shared" si="1478"/>
        <v/>
      </c>
      <c r="AU4822" s="22" t="s">
        <v>3240</v>
      </c>
    </row>
    <row r="4823" spans="1:47">
      <c r="A4823" s="246" t="str">
        <f t="shared" si="1468"/>
        <v/>
      </c>
      <c r="B4823" s="23"/>
      <c r="C4823" s="23"/>
      <c r="D4823" s="202" t="str">
        <f t="shared" si="1469"/>
        <v/>
      </c>
      <c r="E4823" s="33" t="str">
        <f t="shared" si="1481"/>
        <v/>
      </c>
      <c r="F4823" s="23"/>
      <c r="G4823" s="23"/>
      <c r="H4823" s="29"/>
      <c r="I4823" s="204" t="str">
        <f t="shared" si="1466"/>
        <v/>
      </c>
      <c r="J4823" s="188"/>
      <c r="K4823" s="29"/>
      <c r="L4823" s="24"/>
      <c r="M4823" s="22"/>
      <c r="N4823" s="22"/>
      <c r="O4823" s="22"/>
      <c r="P4823" s="202" t="str">
        <f t="shared" si="1467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464"/>
        <v/>
      </c>
      <c r="Z4823" s="196" t="str">
        <f t="shared" si="1465"/>
        <v/>
      </c>
      <c r="AA4823" s="22"/>
      <c r="AB4823" s="197" t="str">
        <f t="shared" si="1470"/>
        <v/>
      </c>
      <c r="AC4823" s="198" t="str">
        <f t="shared" si="1471"/>
        <v/>
      </c>
      <c r="AD4823" s="162"/>
      <c r="AE4823" s="199" t="str">
        <f t="shared" si="1472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9"/>
        <v>0</v>
      </c>
      <c r="AJ4823" s="200">
        <f t="shared" si="1480"/>
        <v>0</v>
      </c>
      <c r="AK4823" s="201" t="str">
        <f t="shared" si="1473"/>
        <v/>
      </c>
      <c r="AL4823" s="24"/>
      <c r="AM4823" s="24"/>
      <c r="AN4823" s="24"/>
      <c r="AO4823" s="24"/>
      <c r="AP4823" s="165" t="str">
        <f t="shared" si="1474"/>
        <v/>
      </c>
      <c r="AQ4823" s="203" t="str">
        <f t="shared" si="1475"/>
        <v/>
      </c>
      <c r="AR4823" s="206">
        <f t="shared" si="1476"/>
        <v>0</v>
      </c>
      <c r="AS4823" s="22" t="str">
        <f t="shared" si="1477"/>
        <v/>
      </c>
      <c r="AT4823" s="24" t="str">
        <f t="shared" si="1478"/>
        <v/>
      </c>
      <c r="AU4823" s="22" t="s">
        <v>3240</v>
      </c>
    </row>
    <row r="4824" spans="1:47">
      <c r="A4824" s="246" t="str">
        <f t="shared" si="1468"/>
        <v/>
      </c>
      <c r="B4824" s="23"/>
      <c r="C4824" s="23"/>
      <c r="D4824" s="202" t="str">
        <f t="shared" si="1469"/>
        <v/>
      </c>
      <c r="E4824" s="33" t="str">
        <f t="shared" si="1481"/>
        <v/>
      </c>
      <c r="F4824" s="23"/>
      <c r="G4824" s="23"/>
      <c r="H4824" s="29"/>
      <c r="I4824" s="204" t="str">
        <f t="shared" si="1466"/>
        <v/>
      </c>
      <c r="J4824" s="188"/>
      <c r="K4824" s="29"/>
      <c r="L4824" s="24"/>
      <c r="M4824" s="22"/>
      <c r="N4824" s="22"/>
      <c r="O4824" s="22"/>
      <c r="P4824" s="202" t="str">
        <f t="shared" si="1467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464"/>
        <v/>
      </c>
      <c r="Z4824" s="196" t="str">
        <f t="shared" si="1465"/>
        <v/>
      </c>
      <c r="AA4824" s="22"/>
      <c r="AB4824" s="197" t="str">
        <f t="shared" si="1470"/>
        <v/>
      </c>
      <c r="AC4824" s="198" t="str">
        <f t="shared" si="1471"/>
        <v/>
      </c>
      <c r="AD4824" s="162"/>
      <c r="AE4824" s="199" t="str">
        <f t="shared" si="1472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9"/>
        <v>0</v>
      </c>
      <c r="AJ4824" s="200">
        <f t="shared" si="1480"/>
        <v>0</v>
      </c>
      <c r="AK4824" s="201" t="str">
        <f t="shared" si="1473"/>
        <v/>
      </c>
      <c r="AL4824" s="24"/>
      <c r="AM4824" s="24"/>
      <c r="AN4824" s="24"/>
      <c r="AO4824" s="24"/>
      <c r="AP4824" s="165" t="str">
        <f t="shared" si="1474"/>
        <v/>
      </c>
      <c r="AQ4824" s="203" t="str">
        <f t="shared" si="1475"/>
        <v/>
      </c>
      <c r="AR4824" s="206">
        <f t="shared" si="1476"/>
        <v>0</v>
      </c>
      <c r="AS4824" s="22" t="str">
        <f t="shared" si="1477"/>
        <v/>
      </c>
      <c r="AT4824" s="24" t="str">
        <f t="shared" si="1478"/>
        <v/>
      </c>
      <c r="AU4824" s="22" t="s">
        <v>3240</v>
      </c>
    </row>
    <row r="4825" spans="1:47">
      <c r="A4825" s="246" t="str">
        <f t="shared" si="1468"/>
        <v/>
      </c>
      <c r="B4825" s="23"/>
      <c r="C4825" s="23"/>
      <c r="D4825" s="202" t="str">
        <f t="shared" si="1469"/>
        <v/>
      </c>
      <c r="E4825" s="33" t="str">
        <f t="shared" si="1481"/>
        <v/>
      </c>
      <c r="F4825" s="23"/>
      <c r="G4825" s="23"/>
      <c r="H4825" s="29"/>
      <c r="I4825" s="204" t="str">
        <f t="shared" si="1466"/>
        <v/>
      </c>
      <c r="J4825" s="188"/>
      <c r="K4825" s="29"/>
      <c r="L4825" s="24"/>
      <c r="M4825" s="22"/>
      <c r="N4825" s="22"/>
      <c r="O4825" s="22"/>
      <c r="P4825" s="202" t="str">
        <f t="shared" si="1467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ref="Y4825:Y4888" si="1482">IF(W4825="","",IF(W4825="RMB","1.13", "1"))</f>
        <v/>
      </c>
      <c r="Z4825" s="196" t="str">
        <f t="shared" ref="Z4825:Z4888" si="1483">IF(X4825="","",X4825*MAX(O4825,N4825))</f>
        <v/>
      </c>
      <c r="AA4825" s="22"/>
      <c r="AB4825" s="197" t="str">
        <f t="shared" si="1470"/>
        <v/>
      </c>
      <c r="AC4825" s="198" t="str">
        <f t="shared" si="1471"/>
        <v/>
      </c>
      <c r="AD4825" s="162"/>
      <c r="AE4825" s="199" t="str">
        <f t="shared" si="1472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9"/>
        <v>0</v>
      </c>
      <c r="AJ4825" s="200">
        <f t="shared" si="1480"/>
        <v>0</v>
      </c>
      <c r="AK4825" s="201" t="str">
        <f t="shared" si="1473"/>
        <v/>
      </c>
      <c r="AL4825" s="24"/>
      <c r="AM4825" s="24"/>
      <c r="AN4825" s="24"/>
      <c r="AO4825" s="24"/>
      <c r="AP4825" s="165" t="str">
        <f t="shared" si="1474"/>
        <v/>
      </c>
      <c r="AQ4825" s="203" t="str">
        <f t="shared" si="1475"/>
        <v/>
      </c>
      <c r="AR4825" s="206">
        <f t="shared" si="1476"/>
        <v>0</v>
      </c>
      <c r="AS4825" s="22" t="str">
        <f t="shared" si="1477"/>
        <v/>
      </c>
      <c r="AT4825" s="24" t="str">
        <f t="shared" si="1478"/>
        <v/>
      </c>
      <c r="AU4825" s="22" t="s">
        <v>3240</v>
      </c>
    </row>
    <row r="4826" spans="1:47">
      <c r="A4826" s="246" t="str">
        <f t="shared" si="1468"/>
        <v/>
      </c>
      <c r="B4826" s="23"/>
      <c r="C4826" s="23"/>
      <c r="D4826" s="202" t="str">
        <f t="shared" si="1469"/>
        <v/>
      </c>
      <c r="E4826" s="33" t="str">
        <f t="shared" si="1481"/>
        <v/>
      </c>
      <c r="F4826" s="23"/>
      <c r="G4826" s="23"/>
      <c r="H4826" s="29"/>
      <c r="I4826" s="204" t="str">
        <f t="shared" si="1466"/>
        <v/>
      </c>
      <c r="J4826" s="188"/>
      <c r="K4826" s="29"/>
      <c r="L4826" s="24"/>
      <c r="M4826" s="22"/>
      <c r="N4826" s="22"/>
      <c r="O4826" s="22"/>
      <c r="P4826" s="202" t="str">
        <f t="shared" si="1467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482"/>
        <v/>
      </c>
      <c r="Z4826" s="196" t="str">
        <f t="shared" si="1483"/>
        <v/>
      </c>
      <c r="AA4826" s="22"/>
      <c r="AB4826" s="197" t="str">
        <f t="shared" si="1470"/>
        <v/>
      </c>
      <c r="AC4826" s="198" t="str">
        <f t="shared" si="1471"/>
        <v/>
      </c>
      <c r="AD4826" s="162"/>
      <c r="AE4826" s="199" t="str">
        <f t="shared" si="1472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9"/>
        <v>0</v>
      </c>
      <c r="AJ4826" s="200">
        <f t="shared" si="1480"/>
        <v>0</v>
      </c>
      <c r="AK4826" s="201" t="str">
        <f t="shared" si="1473"/>
        <v/>
      </c>
      <c r="AL4826" s="24"/>
      <c r="AM4826" s="24"/>
      <c r="AN4826" s="24"/>
      <c r="AO4826" s="24"/>
      <c r="AP4826" s="165" t="str">
        <f t="shared" si="1474"/>
        <v/>
      </c>
      <c r="AQ4826" s="203" t="str">
        <f t="shared" si="1475"/>
        <v/>
      </c>
      <c r="AR4826" s="206">
        <f t="shared" si="1476"/>
        <v>0</v>
      </c>
      <c r="AS4826" s="22" t="str">
        <f t="shared" si="1477"/>
        <v/>
      </c>
      <c r="AT4826" s="24" t="str">
        <f t="shared" si="1478"/>
        <v/>
      </c>
      <c r="AU4826" s="22" t="s">
        <v>3240</v>
      </c>
    </row>
    <row r="4827" spans="1:47">
      <c r="A4827" s="246" t="str">
        <f t="shared" si="1468"/>
        <v/>
      </c>
      <c r="B4827" s="23"/>
      <c r="C4827" s="23"/>
      <c r="D4827" s="202" t="str">
        <f t="shared" si="1469"/>
        <v/>
      </c>
      <c r="E4827" s="33" t="str">
        <f t="shared" si="1481"/>
        <v/>
      </c>
      <c r="F4827" s="23"/>
      <c r="G4827" s="23"/>
      <c r="H4827" s="29"/>
      <c r="I4827" s="204" t="str">
        <f t="shared" si="1466"/>
        <v/>
      </c>
      <c r="J4827" s="188"/>
      <c r="K4827" s="29"/>
      <c r="L4827" s="24"/>
      <c r="M4827" s="22"/>
      <c r="N4827" s="22"/>
      <c r="O4827" s="22"/>
      <c r="P4827" s="202" t="str">
        <f t="shared" si="1467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si="1482"/>
        <v/>
      </c>
      <c r="Z4827" s="196" t="str">
        <f t="shared" si="1483"/>
        <v/>
      </c>
      <c r="AA4827" s="22"/>
      <c r="AB4827" s="197" t="str">
        <f t="shared" si="1470"/>
        <v/>
      </c>
      <c r="AC4827" s="198" t="str">
        <f t="shared" si="1471"/>
        <v/>
      </c>
      <c r="AD4827" s="162"/>
      <c r="AE4827" s="199" t="str">
        <f t="shared" si="1472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9"/>
        <v>0</v>
      </c>
      <c r="AJ4827" s="200">
        <f t="shared" si="1480"/>
        <v>0</v>
      </c>
      <c r="AK4827" s="201" t="str">
        <f t="shared" si="1473"/>
        <v/>
      </c>
      <c r="AL4827" s="24"/>
      <c r="AM4827" s="24"/>
      <c r="AN4827" s="24"/>
      <c r="AO4827" s="24"/>
      <c r="AP4827" s="165" t="str">
        <f t="shared" si="1474"/>
        <v/>
      </c>
      <c r="AQ4827" s="203" t="str">
        <f t="shared" si="1475"/>
        <v/>
      </c>
      <c r="AR4827" s="206">
        <f t="shared" si="1476"/>
        <v>0</v>
      </c>
      <c r="AS4827" s="22" t="str">
        <f t="shared" si="1477"/>
        <v/>
      </c>
      <c r="AT4827" s="24" t="str">
        <f t="shared" si="1478"/>
        <v/>
      </c>
      <c r="AU4827" s="22" t="s">
        <v>3240</v>
      </c>
    </row>
    <row r="4828" spans="1:47">
      <c r="A4828" s="246" t="str">
        <f t="shared" si="1468"/>
        <v/>
      </c>
      <c r="B4828" s="23"/>
      <c r="C4828" s="23"/>
      <c r="D4828" s="202" t="str">
        <f t="shared" si="1469"/>
        <v/>
      </c>
      <c r="E4828" s="33" t="str">
        <f t="shared" si="1481"/>
        <v/>
      </c>
      <c r="F4828" s="23"/>
      <c r="G4828" s="23"/>
      <c r="H4828" s="29"/>
      <c r="I4828" s="204" t="str">
        <f t="shared" si="1466"/>
        <v/>
      </c>
      <c r="J4828" s="188"/>
      <c r="K4828" s="29"/>
      <c r="L4828" s="24"/>
      <c r="M4828" s="22"/>
      <c r="N4828" s="22"/>
      <c r="O4828" s="22"/>
      <c r="P4828" s="202" t="str">
        <f t="shared" si="1467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482"/>
        <v/>
      </c>
      <c r="Z4828" s="196" t="str">
        <f t="shared" si="1483"/>
        <v/>
      </c>
      <c r="AA4828" s="22"/>
      <c r="AB4828" s="197" t="str">
        <f t="shared" si="1470"/>
        <v/>
      </c>
      <c r="AC4828" s="198" t="str">
        <f t="shared" si="1471"/>
        <v/>
      </c>
      <c r="AD4828" s="162"/>
      <c r="AE4828" s="199" t="str">
        <f t="shared" si="1472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9"/>
        <v>0</v>
      </c>
      <c r="AJ4828" s="200">
        <f t="shared" si="1480"/>
        <v>0</v>
      </c>
      <c r="AK4828" s="201" t="str">
        <f t="shared" si="1473"/>
        <v/>
      </c>
      <c r="AL4828" s="24"/>
      <c r="AM4828" s="24"/>
      <c r="AN4828" s="24"/>
      <c r="AO4828" s="24"/>
      <c r="AP4828" s="165" t="str">
        <f t="shared" si="1474"/>
        <v/>
      </c>
      <c r="AQ4828" s="203" t="str">
        <f t="shared" si="1475"/>
        <v/>
      </c>
      <c r="AR4828" s="206">
        <f t="shared" si="1476"/>
        <v>0</v>
      </c>
      <c r="AS4828" s="22" t="str">
        <f t="shared" si="1477"/>
        <v/>
      </c>
      <c r="AT4828" s="24" t="str">
        <f t="shared" si="1478"/>
        <v/>
      </c>
      <c r="AU4828" s="22" t="s">
        <v>3240</v>
      </c>
    </row>
    <row r="4829" spans="1:47">
      <c r="A4829" s="246" t="str">
        <f t="shared" si="1468"/>
        <v/>
      </c>
      <c r="B4829" s="23"/>
      <c r="C4829" s="23"/>
      <c r="D4829" s="202" t="str">
        <f t="shared" si="1469"/>
        <v/>
      </c>
      <c r="E4829" s="33" t="str">
        <f t="shared" si="1481"/>
        <v/>
      </c>
      <c r="F4829" s="23"/>
      <c r="G4829" s="23"/>
      <c r="H4829" s="29"/>
      <c r="I4829" s="204" t="str">
        <f t="shared" si="1466"/>
        <v/>
      </c>
      <c r="J4829" s="188"/>
      <c r="K4829" s="29"/>
      <c r="L4829" s="24"/>
      <c r="M4829" s="22"/>
      <c r="N4829" s="22"/>
      <c r="O4829" s="22"/>
      <c r="P4829" s="202" t="str">
        <f t="shared" si="1467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482"/>
        <v/>
      </c>
      <c r="Z4829" s="196" t="str">
        <f t="shared" si="1483"/>
        <v/>
      </c>
      <c r="AA4829" s="22"/>
      <c r="AB4829" s="197" t="str">
        <f t="shared" si="1470"/>
        <v/>
      </c>
      <c r="AC4829" s="198" t="str">
        <f t="shared" si="1471"/>
        <v/>
      </c>
      <c r="AD4829" s="162"/>
      <c r="AE4829" s="199" t="str">
        <f t="shared" si="1472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9"/>
        <v>0</v>
      </c>
      <c r="AJ4829" s="200">
        <f t="shared" si="1480"/>
        <v>0</v>
      </c>
      <c r="AK4829" s="201" t="str">
        <f t="shared" si="1473"/>
        <v/>
      </c>
      <c r="AL4829" s="24"/>
      <c r="AM4829" s="24"/>
      <c r="AN4829" s="24"/>
      <c r="AO4829" s="24"/>
      <c r="AP4829" s="165" t="str">
        <f t="shared" si="1474"/>
        <v/>
      </c>
      <c r="AQ4829" s="203" t="str">
        <f t="shared" si="1475"/>
        <v/>
      </c>
      <c r="AR4829" s="206">
        <f t="shared" si="1476"/>
        <v>0</v>
      </c>
      <c r="AS4829" s="22" t="str">
        <f t="shared" si="1477"/>
        <v/>
      </c>
      <c r="AT4829" s="24" t="str">
        <f t="shared" si="1478"/>
        <v/>
      </c>
      <c r="AU4829" s="22" t="s">
        <v>3240</v>
      </c>
    </row>
    <row r="4830" spans="1:47">
      <c r="A4830" s="246" t="str">
        <f t="shared" si="1468"/>
        <v/>
      </c>
      <c r="B4830" s="23"/>
      <c r="C4830" s="23"/>
      <c r="D4830" s="202" t="str">
        <f t="shared" si="1469"/>
        <v/>
      </c>
      <c r="E4830" s="33" t="str">
        <f t="shared" si="1481"/>
        <v/>
      </c>
      <c r="F4830" s="23"/>
      <c r="G4830" s="23"/>
      <c r="H4830" s="29"/>
      <c r="I4830" s="204" t="str">
        <f t="shared" ref="I4830:I4893" si="1484">IFERROR(IF(F4830="","",IF(F4830="TBA","TBA",IF(F4830="Cancel","Cancel",IF(AND(G4830&gt;=10,G4830&lt;=12),"Q3",IF(AND(G4830&gt;=1,G4830&lt;=3),"Q4",IF(AND(G4830&gt;=7,G4830&lt;=9),"Q2",IF(AND(G4830&gt;=4,G4830&lt;=6),"Q1"))))))),"")</f>
        <v/>
      </c>
      <c r="J4830" s="188"/>
      <c r="K4830" s="29"/>
      <c r="L4830" s="24"/>
      <c r="M4830" s="22"/>
      <c r="N4830" s="22"/>
      <c r="O4830" s="22"/>
      <c r="P4830" s="202" t="str">
        <f t="shared" si="1467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482"/>
        <v/>
      </c>
      <c r="Z4830" s="196" t="str">
        <f t="shared" si="1483"/>
        <v/>
      </c>
      <c r="AA4830" s="22"/>
      <c r="AB4830" s="197" t="str">
        <f t="shared" si="1470"/>
        <v/>
      </c>
      <c r="AC4830" s="198" t="str">
        <f t="shared" si="1471"/>
        <v/>
      </c>
      <c r="AD4830" s="162"/>
      <c r="AE4830" s="199" t="str">
        <f t="shared" si="1472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9"/>
        <v>0</v>
      </c>
      <c r="AJ4830" s="200">
        <f t="shared" si="1480"/>
        <v>0</v>
      </c>
      <c r="AK4830" s="201" t="str">
        <f t="shared" si="1473"/>
        <v/>
      </c>
      <c r="AL4830" s="24"/>
      <c r="AM4830" s="24"/>
      <c r="AN4830" s="24"/>
      <c r="AO4830" s="24"/>
      <c r="AP4830" s="165" t="str">
        <f t="shared" si="1474"/>
        <v/>
      </c>
      <c r="AQ4830" s="203" t="str">
        <f t="shared" si="1475"/>
        <v/>
      </c>
      <c r="AR4830" s="206">
        <f t="shared" si="1476"/>
        <v>0</v>
      </c>
      <c r="AS4830" s="22" t="str">
        <f t="shared" si="1477"/>
        <v/>
      </c>
      <c r="AT4830" s="24" t="str">
        <f t="shared" si="1478"/>
        <v/>
      </c>
      <c r="AU4830" s="22" t="s">
        <v>3240</v>
      </c>
    </row>
    <row r="4831" spans="1:47">
      <c r="A4831" s="246" t="str">
        <f t="shared" si="1468"/>
        <v/>
      </c>
      <c r="B4831" s="23"/>
      <c r="C4831" s="23"/>
      <c r="D4831" s="202" t="str">
        <f t="shared" si="1469"/>
        <v/>
      </c>
      <c r="E4831" s="33" t="str">
        <f t="shared" si="1481"/>
        <v/>
      </c>
      <c r="F4831" s="23"/>
      <c r="G4831" s="23"/>
      <c r="H4831" s="29"/>
      <c r="I4831" s="204" t="str">
        <f t="shared" si="1484"/>
        <v/>
      </c>
      <c r="J4831" s="188"/>
      <c r="K4831" s="29"/>
      <c r="L4831" s="24"/>
      <c r="M4831" s="22"/>
      <c r="N4831" s="22"/>
      <c r="O4831" s="22"/>
      <c r="P4831" s="202" t="str">
        <f t="shared" ref="P4831:P4894" si="1485">IF(M4831="","",IF(AND(N4831&gt;0,L4831&lt;&gt;""),"MAIN UNIT",IF(AND(O4831&gt;0,L4831&lt;&gt;""),"SERVICE/ PARTS","C66 SERVICE/OTHERS")))</f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482"/>
        <v/>
      </c>
      <c r="Z4831" s="196" t="str">
        <f t="shared" si="1483"/>
        <v/>
      </c>
      <c r="AA4831" s="22"/>
      <c r="AB4831" s="197" t="str">
        <f t="shared" si="1470"/>
        <v/>
      </c>
      <c r="AC4831" s="198" t="str">
        <f t="shared" si="1471"/>
        <v/>
      </c>
      <c r="AD4831" s="162"/>
      <c r="AE4831" s="199" t="str">
        <f t="shared" si="1472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9"/>
        <v>0</v>
      </c>
      <c r="AJ4831" s="200">
        <f t="shared" si="1480"/>
        <v>0</v>
      </c>
      <c r="AK4831" s="201" t="str">
        <f t="shared" si="1473"/>
        <v/>
      </c>
      <c r="AL4831" s="24"/>
      <c r="AM4831" s="24"/>
      <c r="AN4831" s="24"/>
      <c r="AO4831" s="24"/>
      <c r="AP4831" s="165" t="str">
        <f t="shared" si="1474"/>
        <v/>
      </c>
      <c r="AQ4831" s="203" t="str">
        <f t="shared" si="1475"/>
        <v/>
      </c>
      <c r="AR4831" s="206">
        <f t="shared" si="1476"/>
        <v>0</v>
      </c>
      <c r="AS4831" s="22" t="str">
        <f t="shared" si="1477"/>
        <v/>
      </c>
      <c r="AT4831" s="24" t="str">
        <f t="shared" si="1478"/>
        <v/>
      </c>
      <c r="AU4831" s="22" t="s">
        <v>3240</v>
      </c>
    </row>
    <row r="4832" spans="1:47">
      <c r="A4832" s="246" t="str">
        <f t="shared" ref="A4832:A4895" si="1486">IF(C4832="cancel","cancel",IFERROR(IF(D4832="Q4","FY "&amp;RIGHT(B4832,2)-1&amp;"/"&amp;RIGHT(B4832,2),"FY "&amp;RIGHT(B4832,2)&amp;"/"&amp;RIGHT(B4832,2)+1),""))</f>
        <v/>
      </c>
      <c r="B4832" s="23"/>
      <c r="C4832" s="23"/>
      <c r="D4832" s="202" t="str">
        <f t="shared" ref="D4832:D4895" si="1487">IF(B4832="","",IF(AND(C4832&gt;=10,C4832&lt;=12),"Q3",IF(AND(C4832&gt;=1,C4832&lt;=3),"Q4",IF(AND(C4832&gt;=7,C4832&lt;=9),"Q2",IF(AND(C4832&gt;=4,C4832&lt;=6),"Q1")))))</f>
        <v/>
      </c>
      <c r="E4832" s="33" t="str">
        <f t="shared" si="1481"/>
        <v/>
      </c>
      <c r="F4832" s="23"/>
      <c r="G4832" s="23"/>
      <c r="H4832" s="29"/>
      <c r="I4832" s="204" t="str">
        <f t="shared" si="1484"/>
        <v/>
      </c>
      <c r="J4832" s="188"/>
      <c r="K4832" s="29"/>
      <c r="L4832" s="24"/>
      <c r="M4832" s="22"/>
      <c r="N4832" s="22"/>
      <c r="O4832" s="22"/>
      <c r="P4832" s="202" t="str">
        <f t="shared" si="1485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482"/>
        <v/>
      </c>
      <c r="Z4832" s="196" t="str">
        <f t="shared" si="1483"/>
        <v/>
      </c>
      <c r="AA4832" s="22"/>
      <c r="AB4832" s="197" t="str">
        <f t="shared" ref="AB4832:AB4895" si="1488">IF(AND(R4832&lt;&gt;"C66",R4832&lt;&gt;""),Z4832/Y4832*AA4832,"")</f>
        <v/>
      </c>
      <c r="AC4832" s="198" t="str">
        <f t="shared" ref="AC4832:AC4895" si="1489">IF(R4832&lt;&gt;"",AB4832*AD4832,"")</f>
        <v/>
      </c>
      <c r="AD4832" s="162"/>
      <c r="AE4832" s="199" t="str">
        <f t="shared" ref="AE4832:AE4895" si="1490">IF(Q4832="","",IF(Q4832="Yes",1,0))</f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9"/>
        <v>0</v>
      </c>
      <c r="AJ4832" s="200">
        <f t="shared" si="1480"/>
        <v>0</v>
      </c>
      <c r="AK4832" s="201" t="str">
        <f t="shared" ref="AK4832:AK4895" si="1491">IF(AJ4832&gt;0,AJ4832/AI4832,"")</f>
        <v/>
      </c>
      <c r="AL4832" s="24"/>
      <c r="AM4832" s="24"/>
      <c r="AN4832" s="24"/>
      <c r="AO4832" s="24"/>
      <c r="AP4832" s="165" t="str">
        <f t="shared" ref="AP4832:AP4895" si="1492">IF(F4832="","",F4832&amp;G4832)</f>
        <v/>
      </c>
      <c r="AQ4832" s="203" t="str">
        <f t="shared" ref="AQ4832:AQ4895" si="1493">IF(W4832="","",F4832&amp;G4832&amp;W4832)</f>
        <v/>
      </c>
      <c r="AR4832" s="206">
        <f t="shared" ref="AR4832:AR4895" si="1494">IFERROR(IF(AND(M4832="YAMAHA", R4832="C28"), "YAMAHA_Non_Mounter", IF(AND(M4832="YAMAHA", R4832="C49"), "YAMAHA_Mounter", M4832)),"")</f>
        <v>0</v>
      </c>
      <c r="AS4832" s="22" t="str">
        <f t="shared" ref="AS4832:AS4895" si="1495">IFERROR(IF(OR(G4832="TBA", G4832=""), "", DATEDIF(DATE(B4832, C4832, 1), DATE(F4832, G4832, 1), "M")),"")</f>
        <v/>
      </c>
      <c r="AT4832" s="24" t="str">
        <f t="shared" ref="AT4832:AT4895" si="1496">IF(ISNUMBER(AS4832), IF(AS4832&gt;=0, IF(AS4832&lt;=3, "0-3 months", IF(AS4832&lt;=6, "4-6 months", "&gt; 6 months"))), "")</f>
        <v/>
      </c>
      <c r="AU4832" s="22" t="s">
        <v>3240</v>
      </c>
    </row>
    <row r="4833" spans="1:47">
      <c r="A4833" s="246" t="str">
        <f t="shared" si="1486"/>
        <v/>
      </c>
      <c r="B4833" s="23"/>
      <c r="C4833" s="23"/>
      <c r="D4833" s="202" t="str">
        <f t="shared" si="1487"/>
        <v/>
      </c>
      <c r="E4833" s="33" t="str">
        <f t="shared" si="1481"/>
        <v/>
      </c>
      <c r="F4833" s="23"/>
      <c r="G4833" s="23"/>
      <c r="H4833" s="29"/>
      <c r="I4833" s="204" t="str">
        <f t="shared" si="1484"/>
        <v/>
      </c>
      <c r="J4833" s="188"/>
      <c r="K4833" s="29"/>
      <c r="L4833" s="24"/>
      <c r="M4833" s="22"/>
      <c r="N4833" s="22"/>
      <c r="O4833" s="22"/>
      <c r="P4833" s="202" t="str">
        <f t="shared" si="1485"/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482"/>
        <v/>
      </c>
      <c r="Z4833" s="196" t="str">
        <f t="shared" si="1483"/>
        <v/>
      </c>
      <c r="AA4833" s="22"/>
      <c r="AB4833" s="197" t="str">
        <f t="shared" si="1488"/>
        <v/>
      </c>
      <c r="AC4833" s="198" t="str">
        <f t="shared" si="1489"/>
        <v/>
      </c>
      <c r="AD4833" s="162"/>
      <c r="AE4833" s="199" t="str">
        <f t="shared" si="1490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9"/>
        <v>0</v>
      </c>
      <c r="AJ4833" s="200">
        <f t="shared" si="1480"/>
        <v>0</v>
      </c>
      <c r="AK4833" s="201" t="str">
        <f t="shared" si="1491"/>
        <v/>
      </c>
      <c r="AL4833" s="24"/>
      <c r="AM4833" s="24"/>
      <c r="AN4833" s="24"/>
      <c r="AO4833" s="24"/>
      <c r="AP4833" s="165" t="str">
        <f t="shared" si="1492"/>
        <v/>
      </c>
      <c r="AQ4833" s="203" t="str">
        <f t="shared" si="1493"/>
        <v/>
      </c>
      <c r="AR4833" s="206">
        <f t="shared" si="1494"/>
        <v>0</v>
      </c>
      <c r="AS4833" s="22" t="str">
        <f t="shared" si="1495"/>
        <v/>
      </c>
      <c r="AT4833" s="24" t="str">
        <f t="shared" si="1496"/>
        <v/>
      </c>
      <c r="AU4833" s="22" t="s">
        <v>3240</v>
      </c>
    </row>
    <row r="4834" spans="1:47">
      <c r="A4834" s="246" t="str">
        <f t="shared" si="1486"/>
        <v/>
      </c>
      <c r="B4834" s="23"/>
      <c r="C4834" s="23"/>
      <c r="D4834" s="202" t="str">
        <f t="shared" si="1487"/>
        <v/>
      </c>
      <c r="E4834" s="33" t="str">
        <f t="shared" si="1481"/>
        <v/>
      </c>
      <c r="F4834" s="23"/>
      <c r="G4834" s="23"/>
      <c r="H4834" s="29"/>
      <c r="I4834" s="204" t="str">
        <f t="shared" si="1484"/>
        <v/>
      </c>
      <c r="J4834" s="188"/>
      <c r="K4834" s="29"/>
      <c r="L4834" s="24"/>
      <c r="M4834" s="22"/>
      <c r="N4834" s="22"/>
      <c r="O4834" s="22"/>
      <c r="P4834" s="202" t="str">
        <f t="shared" si="1485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482"/>
        <v/>
      </c>
      <c r="Z4834" s="196" t="str">
        <f t="shared" si="1483"/>
        <v/>
      </c>
      <c r="AA4834" s="22"/>
      <c r="AB4834" s="197" t="str">
        <f t="shared" si="1488"/>
        <v/>
      </c>
      <c r="AC4834" s="198" t="str">
        <f t="shared" si="1489"/>
        <v/>
      </c>
      <c r="AD4834" s="162"/>
      <c r="AE4834" s="199" t="str">
        <f t="shared" si="1490"/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si="1479"/>
        <v>0</v>
      </c>
      <c r="AJ4834" s="200">
        <f t="shared" si="1480"/>
        <v>0</v>
      </c>
      <c r="AK4834" s="201" t="str">
        <f t="shared" si="1491"/>
        <v/>
      </c>
      <c r="AL4834" s="24"/>
      <c r="AM4834" s="24"/>
      <c r="AN4834" s="24"/>
      <c r="AO4834" s="24"/>
      <c r="AP4834" s="165" t="str">
        <f t="shared" si="1492"/>
        <v/>
      </c>
      <c r="AQ4834" s="203" t="str">
        <f t="shared" si="1493"/>
        <v/>
      </c>
      <c r="AR4834" s="206">
        <f t="shared" si="1494"/>
        <v>0</v>
      </c>
      <c r="AS4834" s="22" t="str">
        <f t="shared" si="1495"/>
        <v/>
      </c>
      <c r="AT4834" s="24" t="str">
        <f t="shared" si="1496"/>
        <v/>
      </c>
      <c r="AU4834" s="22" t="s">
        <v>3240</v>
      </c>
    </row>
    <row r="4835" spans="1:47">
      <c r="A4835" s="246" t="str">
        <f t="shared" si="1486"/>
        <v/>
      </c>
      <c r="B4835" s="23"/>
      <c r="C4835" s="23"/>
      <c r="D4835" s="202" t="str">
        <f t="shared" si="1487"/>
        <v/>
      </c>
      <c r="E4835" s="33" t="str">
        <f t="shared" si="1481"/>
        <v/>
      </c>
      <c r="F4835" s="23"/>
      <c r="G4835" s="23"/>
      <c r="H4835" s="29"/>
      <c r="I4835" s="204" t="str">
        <f t="shared" si="1484"/>
        <v/>
      </c>
      <c r="J4835" s="188"/>
      <c r="K4835" s="29"/>
      <c r="L4835" s="24"/>
      <c r="M4835" s="22"/>
      <c r="N4835" s="22"/>
      <c r="O4835" s="22"/>
      <c r="P4835" s="202" t="str">
        <f t="shared" si="1485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482"/>
        <v/>
      </c>
      <c r="Z4835" s="196" t="str">
        <f t="shared" si="1483"/>
        <v/>
      </c>
      <c r="AA4835" s="22"/>
      <c r="AB4835" s="197" t="str">
        <f t="shared" si="1488"/>
        <v/>
      </c>
      <c r="AC4835" s="198" t="str">
        <f t="shared" si="1489"/>
        <v/>
      </c>
      <c r="AD4835" s="162"/>
      <c r="AE4835" s="199" t="str">
        <f t="shared" si="1490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79"/>
        <v>0</v>
      </c>
      <c r="AJ4835" s="200">
        <f t="shared" si="1480"/>
        <v>0</v>
      </c>
      <c r="AK4835" s="201" t="str">
        <f t="shared" si="1491"/>
        <v/>
      </c>
      <c r="AL4835" s="24"/>
      <c r="AM4835" s="24"/>
      <c r="AN4835" s="24"/>
      <c r="AO4835" s="24"/>
      <c r="AP4835" s="165" t="str">
        <f t="shared" si="1492"/>
        <v/>
      </c>
      <c r="AQ4835" s="203" t="str">
        <f t="shared" si="1493"/>
        <v/>
      </c>
      <c r="AR4835" s="206">
        <f t="shared" si="1494"/>
        <v>0</v>
      </c>
      <c r="AS4835" s="22" t="str">
        <f t="shared" si="1495"/>
        <v/>
      </c>
      <c r="AT4835" s="24" t="str">
        <f t="shared" si="1496"/>
        <v/>
      </c>
      <c r="AU4835" s="22" t="s">
        <v>3240</v>
      </c>
    </row>
    <row r="4836" spans="1:47">
      <c r="A4836" s="246" t="str">
        <f t="shared" si="1486"/>
        <v/>
      </c>
      <c r="B4836" s="23"/>
      <c r="C4836" s="23"/>
      <c r="D4836" s="202" t="str">
        <f t="shared" si="1487"/>
        <v/>
      </c>
      <c r="E4836" s="33" t="str">
        <f t="shared" si="1481"/>
        <v/>
      </c>
      <c r="F4836" s="23"/>
      <c r="G4836" s="23"/>
      <c r="H4836" s="29"/>
      <c r="I4836" s="204" t="str">
        <f t="shared" si="1484"/>
        <v/>
      </c>
      <c r="J4836" s="188"/>
      <c r="K4836" s="29"/>
      <c r="L4836" s="24"/>
      <c r="M4836" s="22"/>
      <c r="N4836" s="22"/>
      <c r="O4836" s="22"/>
      <c r="P4836" s="202" t="str">
        <f t="shared" si="1485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482"/>
        <v/>
      </c>
      <c r="Z4836" s="196" t="str">
        <f t="shared" si="1483"/>
        <v/>
      </c>
      <c r="AA4836" s="22"/>
      <c r="AB4836" s="197" t="str">
        <f t="shared" si="1488"/>
        <v/>
      </c>
      <c r="AC4836" s="198" t="str">
        <f t="shared" si="1489"/>
        <v/>
      </c>
      <c r="AD4836" s="162"/>
      <c r="AE4836" s="199" t="str">
        <f t="shared" si="1490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79"/>
        <v>0</v>
      </c>
      <c r="AJ4836" s="200">
        <f t="shared" si="1480"/>
        <v>0</v>
      </c>
      <c r="AK4836" s="201" t="str">
        <f t="shared" si="1491"/>
        <v/>
      </c>
      <c r="AL4836" s="24"/>
      <c r="AM4836" s="24"/>
      <c r="AN4836" s="24"/>
      <c r="AO4836" s="24"/>
      <c r="AP4836" s="165" t="str">
        <f t="shared" si="1492"/>
        <v/>
      </c>
      <c r="AQ4836" s="203" t="str">
        <f t="shared" si="1493"/>
        <v/>
      </c>
      <c r="AR4836" s="206">
        <f t="shared" si="1494"/>
        <v>0</v>
      </c>
      <c r="AS4836" s="22" t="str">
        <f t="shared" si="1495"/>
        <v/>
      </c>
      <c r="AT4836" s="24" t="str">
        <f t="shared" si="1496"/>
        <v/>
      </c>
      <c r="AU4836" s="22" t="s">
        <v>3240</v>
      </c>
    </row>
    <row r="4837" spans="1:47">
      <c r="A4837" s="246" t="str">
        <f t="shared" si="1486"/>
        <v/>
      </c>
      <c r="B4837" s="23"/>
      <c r="C4837" s="23"/>
      <c r="D4837" s="202" t="str">
        <f t="shared" si="1487"/>
        <v/>
      </c>
      <c r="E4837" s="33" t="str">
        <f t="shared" si="1481"/>
        <v/>
      </c>
      <c r="F4837" s="23"/>
      <c r="G4837" s="23"/>
      <c r="H4837" s="29"/>
      <c r="I4837" s="204" t="str">
        <f t="shared" si="1484"/>
        <v/>
      </c>
      <c r="J4837" s="188"/>
      <c r="K4837" s="29"/>
      <c r="L4837" s="24"/>
      <c r="M4837" s="22"/>
      <c r="N4837" s="22"/>
      <c r="O4837" s="22"/>
      <c r="P4837" s="202" t="str">
        <f t="shared" si="1485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482"/>
        <v/>
      </c>
      <c r="Z4837" s="196" t="str">
        <f t="shared" si="1483"/>
        <v/>
      </c>
      <c r="AA4837" s="22"/>
      <c r="AB4837" s="197" t="str">
        <f t="shared" si="1488"/>
        <v/>
      </c>
      <c r="AC4837" s="198" t="str">
        <f t="shared" si="1489"/>
        <v/>
      </c>
      <c r="AD4837" s="162"/>
      <c r="AE4837" s="199" t="str">
        <f t="shared" si="1490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79"/>
        <v>0</v>
      </c>
      <c r="AJ4837" s="200">
        <f t="shared" si="1480"/>
        <v>0</v>
      </c>
      <c r="AK4837" s="201" t="str">
        <f t="shared" si="1491"/>
        <v/>
      </c>
      <c r="AL4837" s="24"/>
      <c r="AM4837" s="24"/>
      <c r="AN4837" s="24"/>
      <c r="AO4837" s="24"/>
      <c r="AP4837" s="165" t="str">
        <f t="shared" si="1492"/>
        <v/>
      </c>
      <c r="AQ4837" s="203" t="str">
        <f t="shared" si="1493"/>
        <v/>
      </c>
      <c r="AR4837" s="206">
        <f t="shared" si="1494"/>
        <v>0</v>
      </c>
      <c r="AS4837" s="22" t="str">
        <f t="shared" si="1495"/>
        <v/>
      </c>
      <c r="AT4837" s="24" t="str">
        <f t="shared" si="1496"/>
        <v/>
      </c>
      <c r="AU4837" s="22" t="s">
        <v>3240</v>
      </c>
    </row>
    <row r="4838" spans="1:47">
      <c r="A4838" s="246" t="str">
        <f t="shared" si="1486"/>
        <v/>
      </c>
      <c r="B4838" s="23"/>
      <c r="C4838" s="23"/>
      <c r="D4838" s="202" t="str">
        <f t="shared" si="1487"/>
        <v/>
      </c>
      <c r="E4838" s="33" t="str">
        <f t="shared" si="1481"/>
        <v/>
      </c>
      <c r="F4838" s="23"/>
      <c r="G4838" s="23"/>
      <c r="H4838" s="29"/>
      <c r="I4838" s="204" t="str">
        <f t="shared" si="1484"/>
        <v/>
      </c>
      <c r="J4838" s="188"/>
      <c r="K4838" s="29"/>
      <c r="L4838" s="24"/>
      <c r="M4838" s="22"/>
      <c r="N4838" s="22"/>
      <c r="O4838" s="22"/>
      <c r="P4838" s="202" t="str">
        <f t="shared" si="1485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482"/>
        <v/>
      </c>
      <c r="Z4838" s="196" t="str">
        <f t="shared" si="1483"/>
        <v/>
      </c>
      <c r="AA4838" s="22"/>
      <c r="AB4838" s="197" t="str">
        <f t="shared" si="1488"/>
        <v/>
      </c>
      <c r="AC4838" s="198" t="str">
        <f t="shared" si="1489"/>
        <v/>
      </c>
      <c r="AD4838" s="162"/>
      <c r="AE4838" s="199" t="str">
        <f t="shared" si="1490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79"/>
        <v>0</v>
      </c>
      <c r="AJ4838" s="200">
        <f t="shared" si="1480"/>
        <v>0</v>
      </c>
      <c r="AK4838" s="201" t="str">
        <f t="shared" si="1491"/>
        <v/>
      </c>
      <c r="AL4838" s="24"/>
      <c r="AM4838" s="24"/>
      <c r="AN4838" s="24"/>
      <c r="AO4838" s="24"/>
      <c r="AP4838" s="165" t="str">
        <f t="shared" si="1492"/>
        <v/>
      </c>
      <c r="AQ4838" s="203" t="str">
        <f t="shared" si="1493"/>
        <v/>
      </c>
      <c r="AR4838" s="206">
        <f t="shared" si="1494"/>
        <v>0</v>
      </c>
      <c r="AS4838" s="22" t="str">
        <f t="shared" si="1495"/>
        <v/>
      </c>
      <c r="AT4838" s="24" t="str">
        <f t="shared" si="1496"/>
        <v/>
      </c>
      <c r="AU4838" s="22" t="s">
        <v>3240</v>
      </c>
    </row>
    <row r="4839" spans="1:47">
      <c r="A4839" s="246" t="str">
        <f t="shared" si="1486"/>
        <v/>
      </c>
      <c r="B4839" s="23"/>
      <c r="C4839" s="23"/>
      <c r="D4839" s="202" t="str">
        <f t="shared" si="1487"/>
        <v/>
      </c>
      <c r="E4839" s="33" t="str">
        <f t="shared" si="1481"/>
        <v/>
      </c>
      <c r="F4839" s="23"/>
      <c r="G4839" s="23"/>
      <c r="H4839" s="29"/>
      <c r="I4839" s="204" t="str">
        <f t="shared" si="1484"/>
        <v/>
      </c>
      <c r="J4839" s="188"/>
      <c r="K4839" s="29"/>
      <c r="L4839" s="24"/>
      <c r="M4839" s="22"/>
      <c r="N4839" s="22"/>
      <c r="O4839" s="22"/>
      <c r="P4839" s="202" t="str">
        <f t="shared" si="1485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482"/>
        <v/>
      </c>
      <c r="Z4839" s="196" t="str">
        <f t="shared" si="1483"/>
        <v/>
      </c>
      <c r="AA4839" s="22"/>
      <c r="AB4839" s="197" t="str">
        <f t="shared" si="1488"/>
        <v/>
      </c>
      <c r="AC4839" s="198" t="str">
        <f t="shared" si="1489"/>
        <v/>
      </c>
      <c r="AD4839" s="162"/>
      <c r="AE4839" s="199" t="str">
        <f t="shared" si="1490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79"/>
        <v>0</v>
      </c>
      <c r="AJ4839" s="200">
        <f t="shared" si="1480"/>
        <v>0</v>
      </c>
      <c r="AK4839" s="201" t="str">
        <f t="shared" si="1491"/>
        <v/>
      </c>
      <c r="AL4839" s="24"/>
      <c r="AM4839" s="24"/>
      <c r="AN4839" s="24"/>
      <c r="AO4839" s="24"/>
      <c r="AP4839" s="165" t="str">
        <f t="shared" si="1492"/>
        <v/>
      </c>
      <c r="AQ4839" s="203" t="str">
        <f t="shared" si="1493"/>
        <v/>
      </c>
      <c r="AR4839" s="206">
        <f t="shared" si="1494"/>
        <v>0</v>
      </c>
      <c r="AS4839" s="22" t="str">
        <f t="shared" si="1495"/>
        <v/>
      </c>
      <c r="AT4839" s="24" t="str">
        <f t="shared" si="1496"/>
        <v/>
      </c>
      <c r="AU4839" s="22" t="s">
        <v>3240</v>
      </c>
    </row>
    <row r="4840" spans="1:47">
      <c r="A4840" s="246" t="str">
        <f t="shared" si="1486"/>
        <v/>
      </c>
      <c r="B4840" s="23"/>
      <c r="C4840" s="23"/>
      <c r="D4840" s="202" t="str">
        <f t="shared" si="1487"/>
        <v/>
      </c>
      <c r="E4840" s="33" t="str">
        <f t="shared" si="1481"/>
        <v/>
      </c>
      <c r="F4840" s="23"/>
      <c r="G4840" s="23"/>
      <c r="H4840" s="29"/>
      <c r="I4840" s="204" t="str">
        <f t="shared" si="1484"/>
        <v/>
      </c>
      <c r="J4840" s="188"/>
      <c r="K4840" s="29"/>
      <c r="L4840" s="24"/>
      <c r="M4840" s="22"/>
      <c r="N4840" s="22"/>
      <c r="O4840" s="22"/>
      <c r="P4840" s="202" t="str">
        <f t="shared" si="1485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482"/>
        <v/>
      </c>
      <c r="Z4840" s="196" t="str">
        <f t="shared" si="1483"/>
        <v/>
      </c>
      <c r="AA4840" s="22"/>
      <c r="AB4840" s="197" t="str">
        <f t="shared" si="1488"/>
        <v/>
      </c>
      <c r="AC4840" s="198" t="str">
        <f t="shared" si="1489"/>
        <v/>
      </c>
      <c r="AD4840" s="162"/>
      <c r="AE4840" s="199" t="str">
        <f t="shared" si="1490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79"/>
        <v>0</v>
      </c>
      <c r="AJ4840" s="200">
        <f t="shared" si="1480"/>
        <v>0</v>
      </c>
      <c r="AK4840" s="201" t="str">
        <f t="shared" si="1491"/>
        <v/>
      </c>
      <c r="AL4840" s="24"/>
      <c r="AM4840" s="24"/>
      <c r="AN4840" s="24"/>
      <c r="AO4840" s="24"/>
      <c r="AP4840" s="165" t="str">
        <f t="shared" si="1492"/>
        <v/>
      </c>
      <c r="AQ4840" s="203" t="str">
        <f t="shared" si="1493"/>
        <v/>
      </c>
      <c r="AR4840" s="206">
        <f t="shared" si="1494"/>
        <v>0</v>
      </c>
      <c r="AS4840" s="22" t="str">
        <f t="shared" si="1495"/>
        <v/>
      </c>
      <c r="AT4840" s="24" t="str">
        <f t="shared" si="1496"/>
        <v/>
      </c>
      <c r="AU4840" s="22" t="s">
        <v>3240</v>
      </c>
    </row>
    <row r="4841" spans="1:47">
      <c r="A4841" s="246" t="str">
        <f t="shared" si="1486"/>
        <v/>
      </c>
      <c r="B4841" s="23"/>
      <c r="C4841" s="23"/>
      <c r="D4841" s="202" t="str">
        <f t="shared" si="1487"/>
        <v/>
      </c>
      <c r="E4841" s="33" t="str">
        <f t="shared" si="1481"/>
        <v/>
      </c>
      <c r="F4841" s="23"/>
      <c r="G4841" s="23"/>
      <c r="H4841" s="29"/>
      <c r="I4841" s="204" t="str">
        <f t="shared" si="1484"/>
        <v/>
      </c>
      <c r="J4841" s="188"/>
      <c r="K4841" s="29"/>
      <c r="L4841" s="24"/>
      <c r="M4841" s="22"/>
      <c r="N4841" s="22"/>
      <c r="O4841" s="22"/>
      <c r="P4841" s="202" t="str">
        <f t="shared" si="1485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482"/>
        <v/>
      </c>
      <c r="Z4841" s="196" t="str">
        <f t="shared" si="1483"/>
        <v/>
      </c>
      <c r="AA4841" s="22"/>
      <c r="AB4841" s="197" t="str">
        <f t="shared" si="1488"/>
        <v/>
      </c>
      <c r="AC4841" s="198" t="str">
        <f t="shared" si="1489"/>
        <v/>
      </c>
      <c r="AD4841" s="162"/>
      <c r="AE4841" s="199" t="str">
        <f t="shared" si="1490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79"/>
        <v>0</v>
      </c>
      <c r="AJ4841" s="200">
        <f t="shared" si="1480"/>
        <v>0</v>
      </c>
      <c r="AK4841" s="201" t="str">
        <f t="shared" si="1491"/>
        <v/>
      </c>
      <c r="AL4841" s="24"/>
      <c r="AM4841" s="24"/>
      <c r="AN4841" s="24"/>
      <c r="AO4841" s="24"/>
      <c r="AP4841" s="165" t="str">
        <f t="shared" si="1492"/>
        <v/>
      </c>
      <c r="AQ4841" s="203" t="str">
        <f t="shared" si="1493"/>
        <v/>
      </c>
      <c r="AR4841" s="206">
        <f t="shared" si="1494"/>
        <v>0</v>
      </c>
      <c r="AS4841" s="22" t="str">
        <f t="shared" si="1495"/>
        <v/>
      </c>
      <c r="AT4841" s="24" t="str">
        <f t="shared" si="1496"/>
        <v/>
      </c>
      <c r="AU4841" s="22" t="s">
        <v>3240</v>
      </c>
    </row>
    <row r="4842" spans="1:47">
      <c r="A4842" s="246" t="str">
        <f t="shared" si="1486"/>
        <v/>
      </c>
      <c r="B4842" s="23"/>
      <c r="C4842" s="23"/>
      <c r="D4842" s="202" t="str">
        <f t="shared" si="1487"/>
        <v/>
      </c>
      <c r="E4842" s="33" t="str">
        <f t="shared" si="1481"/>
        <v/>
      </c>
      <c r="F4842" s="23"/>
      <c r="G4842" s="23"/>
      <c r="H4842" s="29"/>
      <c r="I4842" s="204" t="str">
        <f t="shared" si="1484"/>
        <v/>
      </c>
      <c r="J4842" s="188"/>
      <c r="K4842" s="29"/>
      <c r="L4842" s="24"/>
      <c r="M4842" s="22"/>
      <c r="N4842" s="22"/>
      <c r="O4842" s="22"/>
      <c r="P4842" s="202" t="str">
        <f t="shared" si="1485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482"/>
        <v/>
      </c>
      <c r="Z4842" s="196" t="str">
        <f t="shared" si="1483"/>
        <v/>
      </c>
      <c r="AA4842" s="22"/>
      <c r="AB4842" s="197" t="str">
        <f t="shared" si="1488"/>
        <v/>
      </c>
      <c r="AC4842" s="198" t="str">
        <f t="shared" si="1489"/>
        <v/>
      </c>
      <c r="AD4842" s="162"/>
      <c r="AE4842" s="199" t="str">
        <f t="shared" si="1490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79"/>
        <v>0</v>
      </c>
      <c r="AJ4842" s="200">
        <f t="shared" si="1480"/>
        <v>0</v>
      </c>
      <c r="AK4842" s="201" t="str">
        <f t="shared" si="1491"/>
        <v/>
      </c>
      <c r="AL4842" s="24"/>
      <c r="AM4842" s="24"/>
      <c r="AN4842" s="24"/>
      <c r="AO4842" s="24"/>
      <c r="AP4842" s="165" t="str">
        <f t="shared" si="1492"/>
        <v/>
      </c>
      <c r="AQ4842" s="203" t="str">
        <f t="shared" si="1493"/>
        <v/>
      </c>
      <c r="AR4842" s="206">
        <f t="shared" si="1494"/>
        <v>0</v>
      </c>
      <c r="AS4842" s="22" t="str">
        <f t="shared" si="1495"/>
        <v/>
      </c>
      <c r="AT4842" s="24" t="str">
        <f t="shared" si="1496"/>
        <v/>
      </c>
      <c r="AU4842" s="22" t="s">
        <v>3240</v>
      </c>
    </row>
    <row r="4843" spans="1:47">
      <c r="A4843" s="246" t="str">
        <f t="shared" si="1486"/>
        <v/>
      </c>
      <c r="B4843" s="23"/>
      <c r="C4843" s="23"/>
      <c r="D4843" s="202" t="str">
        <f t="shared" si="1487"/>
        <v/>
      </c>
      <c r="E4843" s="33" t="str">
        <f t="shared" si="1481"/>
        <v/>
      </c>
      <c r="F4843" s="23"/>
      <c r="G4843" s="23"/>
      <c r="H4843" s="29"/>
      <c r="I4843" s="204" t="str">
        <f t="shared" si="1484"/>
        <v/>
      </c>
      <c r="J4843" s="188"/>
      <c r="K4843" s="29"/>
      <c r="L4843" s="24"/>
      <c r="M4843" s="22"/>
      <c r="N4843" s="22"/>
      <c r="O4843" s="22"/>
      <c r="P4843" s="202" t="str">
        <f t="shared" si="1485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482"/>
        <v/>
      </c>
      <c r="Z4843" s="196" t="str">
        <f t="shared" si="1483"/>
        <v/>
      </c>
      <c r="AA4843" s="22"/>
      <c r="AB4843" s="197" t="str">
        <f t="shared" si="1488"/>
        <v/>
      </c>
      <c r="AC4843" s="198" t="str">
        <f t="shared" si="1489"/>
        <v/>
      </c>
      <c r="AD4843" s="162"/>
      <c r="AE4843" s="199" t="str">
        <f t="shared" si="1490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79"/>
        <v>0</v>
      </c>
      <c r="AJ4843" s="200">
        <f t="shared" si="1480"/>
        <v>0</v>
      </c>
      <c r="AK4843" s="201" t="str">
        <f t="shared" si="1491"/>
        <v/>
      </c>
      <c r="AL4843" s="24"/>
      <c r="AM4843" s="24"/>
      <c r="AN4843" s="24"/>
      <c r="AO4843" s="24"/>
      <c r="AP4843" s="165" t="str">
        <f t="shared" si="1492"/>
        <v/>
      </c>
      <c r="AQ4843" s="203" t="str">
        <f t="shared" si="1493"/>
        <v/>
      </c>
      <c r="AR4843" s="206">
        <f t="shared" si="1494"/>
        <v>0</v>
      </c>
      <c r="AS4843" s="22" t="str">
        <f t="shared" si="1495"/>
        <v/>
      </c>
      <c r="AT4843" s="24" t="str">
        <f t="shared" si="1496"/>
        <v/>
      </c>
      <c r="AU4843" s="22" t="s">
        <v>3240</v>
      </c>
    </row>
    <row r="4844" spans="1:47">
      <c r="A4844" s="246" t="str">
        <f t="shared" si="1486"/>
        <v/>
      </c>
      <c r="B4844" s="23"/>
      <c r="C4844" s="23"/>
      <c r="D4844" s="202" t="str">
        <f t="shared" si="1487"/>
        <v/>
      </c>
      <c r="E4844" s="33" t="str">
        <f t="shared" si="1481"/>
        <v/>
      </c>
      <c r="F4844" s="23"/>
      <c r="G4844" s="23"/>
      <c r="H4844" s="29"/>
      <c r="I4844" s="204" t="str">
        <f t="shared" si="1484"/>
        <v/>
      </c>
      <c r="J4844" s="188"/>
      <c r="K4844" s="29"/>
      <c r="L4844" s="24"/>
      <c r="M4844" s="22"/>
      <c r="N4844" s="22"/>
      <c r="O4844" s="22"/>
      <c r="P4844" s="202" t="str">
        <f t="shared" si="1485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482"/>
        <v/>
      </c>
      <c r="Z4844" s="196" t="str">
        <f t="shared" si="1483"/>
        <v/>
      </c>
      <c r="AA4844" s="22"/>
      <c r="AB4844" s="197" t="str">
        <f t="shared" si="1488"/>
        <v/>
      </c>
      <c r="AC4844" s="198" t="str">
        <f t="shared" si="1489"/>
        <v/>
      </c>
      <c r="AD4844" s="162"/>
      <c r="AE4844" s="199" t="str">
        <f t="shared" si="1490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79"/>
        <v>0</v>
      </c>
      <c r="AJ4844" s="200">
        <f t="shared" si="1480"/>
        <v>0</v>
      </c>
      <c r="AK4844" s="201" t="str">
        <f t="shared" si="1491"/>
        <v/>
      </c>
      <c r="AL4844" s="24"/>
      <c r="AM4844" s="24"/>
      <c r="AN4844" s="24"/>
      <c r="AO4844" s="24"/>
      <c r="AP4844" s="165" t="str">
        <f t="shared" si="1492"/>
        <v/>
      </c>
      <c r="AQ4844" s="203" t="str">
        <f t="shared" si="1493"/>
        <v/>
      </c>
      <c r="AR4844" s="206">
        <f t="shared" si="1494"/>
        <v>0</v>
      </c>
      <c r="AS4844" s="22" t="str">
        <f t="shared" si="1495"/>
        <v/>
      </c>
      <c r="AT4844" s="24" t="str">
        <f t="shared" si="1496"/>
        <v/>
      </c>
      <c r="AU4844" s="22" t="s">
        <v>3240</v>
      </c>
    </row>
    <row r="4845" spans="1:47">
      <c r="A4845" s="246" t="str">
        <f t="shared" si="1486"/>
        <v/>
      </c>
      <c r="B4845" s="23"/>
      <c r="C4845" s="23"/>
      <c r="D4845" s="202" t="str">
        <f t="shared" si="1487"/>
        <v/>
      </c>
      <c r="E4845" s="33" t="str">
        <f t="shared" si="1481"/>
        <v/>
      </c>
      <c r="F4845" s="23"/>
      <c r="G4845" s="23"/>
      <c r="H4845" s="29"/>
      <c r="I4845" s="204" t="str">
        <f t="shared" si="1484"/>
        <v/>
      </c>
      <c r="J4845" s="188"/>
      <c r="K4845" s="29"/>
      <c r="L4845" s="24"/>
      <c r="M4845" s="22"/>
      <c r="N4845" s="22"/>
      <c r="O4845" s="22"/>
      <c r="P4845" s="202" t="str">
        <f t="shared" si="1485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482"/>
        <v/>
      </c>
      <c r="Z4845" s="196" t="str">
        <f t="shared" si="1483"/>
        <v/>
      </c>
      <c r="AA4845" s="22"/>
      <c r="AB4845" s="197" t="str">
        <f t="shared" si="1488"/>
        <v/>
      </c>
      <c r="AC4845" s="198" t="str">
        <f t="shared" si="1489"/>
        <v/>
      </c>
      <c r="AD4845" s="162"/>
      <c r="AE4845" s="199" t="str">
        <f t="shared" si="1490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79"/>
        <v>0</v>
      </c>
      <c r="AJ4845" s="200">
        <f t="shared" si="1480"/>
        <v>0</v>
      </c>
      <c r="AK4845" s="201" t="str">
        <f t="shared" si="1491"/>
        <v/>
      </c>
      <c r="AL4845" s="24"/>
      <c r="AM4845" s="24"/>
      <c r="AN4845" s="24"/>
      <c r="AO4845" s="24"/>
      <c r="AP4845" s="165" t="str">
        <f t="shared" si="1492"/>
        <v/>
      </c>
      <c r="AQ4845" s="203" t="str">
        <f t="shared" si="1493"/>
        <v/>
      </c>
      <c r="AR4845" s="206">
        <f t="shared" si="1494"/>
        <v>0</v>
      </c>
      <c r="AS4845" s="22" t="str">
        <f t="shared" si="1495"/>
        <v/>
      </c>
      <c r="AT4845" s="24" t="str">
        <f t="shared" si="1496"/>
        <v/>
      </c>
      <c r="AU4845" s="22" t="s">
        <v>3240</v>
      </c>
    </row>
    <row r="4846" spans="1:47">
      <c r="A4846" s="246" t="str">
        <f t="shared" si="1486"/>
        <v/>
      </c>
      <c r="B4846" s="23"/>
      <c r="C4846" s="23"/>
      <c r="D4846" s="202" t="str">
        <f t="shared" si="1487"/>
        <v/>
      </c>
      <c r="E4846" s="33" t="str">
        <f t="shared" si="1481"/>
        <v/>
      </c>
      <c r="F4846" s="23"/>
      <c r="G4846" s="23"/>
      <c r="H4846" s="29"/>
      <c r="I4846" s="204" t="str">
        <f t="shared" si="1484"/>
        <v/>
      </c>
      <c r="J4846" s="188"/>
      <c r="K4846" s="29"/>
      <c r="L4846" s="24"/>
      <c r="M4846" s="22"/>
      <c r="N4846" s="22"/>
      <c r="O4846" s="22"/>
      <c r="P4846" s="202" t="str">
        <f t="shared" si="1485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482"/>
        <v/>
      </c>
      <c r="Z4846" s="196" t="str">
        <f t="shared" si="1483"/>
        <v/>
      </c>
      <c r="AA4846" s="22"/>
      <c r="AB4846" s="197" t="str">
        <f t="shared" si="1488"/>
        <v/>
      </c>
      <c r="AC4846" s="198" t="str">
        <f t="shared" si="1489"/>
        <v/>
      </c>
      <c r="AD4846" s="162"/>
      <c r="AE4846" s="199" t="str">
        <f t="shared" si="1490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79"/>
        <v>0</v>
      </c>
      <c r="AJ4846" s="200">
        <f t="shared" si="1480"/>
        <v>0</v>
      </c>
      <c r="AK4846" s="201" t="str">
        <f t="shared" si="1491"/>
        <v/>
      </c>
      <c r="AL4846" s="24"/>
      <c r="AM4846" s="24"/>
      <c r="AN4846" s="24"/>
      <c r="AO4846" s="24"/>
      <c r="AP4846" s="165" t="str">
        <f t="shared" si="1492"/>
        <v/>
      </c>
      <c r="AQ4846" s="203" t="str">
        <f t="shared" si="1493"/>
        <v/>
      </c>
      <c r="AR4846" s="206">
        <f t="shared" si="1494"/>
        <v>0</v>
      </c>
      <c r="AS4846" s="22" t="str">
        <f t="shared" si="1495"/>
        <v/>
      </c>
      <c r="AT4846" s="24" t="str">
        <f t="shared" si="1496"/>
        <v/>
      </c>
      <c r="AU4846" s="22" t="s">
        <v>3240</v>
      </c>
    </row>
    <row r="4847" spans="1:47">
      <c r="A4847" s="246" t="str">
        <f t="shared" si="1486"/>
        <v/>
      </c>
      <c r="B4847" s="23"/>
      <c r="C4847" s="23"/>
      <c r="D4847" s="202" t="str">
        <f t="shared" si="1487"/>
        <v/>
      </c>
      <c r="E4847" s="33" t="str">
        <f t="shared" si="1481"/>
        <v/>
      </c>
      <c r="F4847" s="23"/>
      <c r="G4847" s="23"/>
      <c r="H4847" s="29"/>
      <c r="I4847" s="204" t="str">
        <f t="shared" si="1484"/>
        <v/>
      </c>
      <c r="J4847" s="188"/>
      <c r="K4847" s="29"/>
      <c r="L4847" s="24"/>
      <c r="M4847" s="22"/>
      <c r="N4847" s="22"/>
      <c r="O4847" s="22"/>
      <c r="P4847" s="202" t="str">
        <f t="shared" si="1485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482"/>
        <v/>
      </c>
      <c r="Z4847" s="196" t="str">
        <f t="shared" si="1483"/>
        <v/>
      </c>
      <c r="AA4847" s="22"/>
      <c r="AB4847" s="197" t="str">
        <f t="shared" si="1488"/>
        <v/>
      </c>
      <c r="AC4847" s="198" t="str">
        <f t="shared" si="1489"/>
        <v/>
      </c>
      <c r="AD4847" s="162"/>
      <c r="AE4847" s="199" t="str">
        <f t="shared" si="1490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79"/>
        <v>0</v>
      </c>
      <c r="AJ4847" s="200">
        <f t="shared" si="1480"/>
        <v>0</v>
      </c>
      <c r="AK4847" s="201" t="str">
        <f t="shared" si="1491"/>
        <v/>
      </c>
      <c r="AL4847" s="24"/>
      <c r="AM4847" s="24"/>
      <c r="AN4847" s="24"/>
      <c r="AO4847" s="24"/>
      <c r="AP4847" s="165" t="str">
        <f t="shared" si="1492"/>
        <v/>
      </c>
      <c r="AQ4847" s="203" t="str">
        <f t="shared" si="1493"/>
        <v/>
      </c>
      <c r="AR4847" s="206">
        <f t="shared" si="1494"/>
        <v>0</v>
      </c>
      <c r="AS4847" s="22" t="str">
        <f t="shared" si="1495"/>
        <v/>
      </c>
      <c r="AT4847" s="24" t="str">
        <f t="shared" si="1496"/>
        <v/>
      </c>
      <c r="AU4847" s="22" t="s">
        <v>3240</v>
      </c>
    </row>
    <row r="4848" spans="1:47">
      <c r="A4848" s="246" t="str">
        <f t="shared" si="1486"/>
        <v/>
      </c>
      <c r="B4848" s="23"/>
      <c r="C4848" s="23"/>
      <c r="D4848" s="202" t="str">
        <f t="shared" si="1487"/>
        <v/>
      </c>
      <c r="E4848" s="33" t="str">
        <f t="shared" si="1481"/>
        <v/>
      </c>
      <c r="F4848" s="23"/>
      <c r="G4848" s="23"/>
      <c r="H4848" s="29"/>
      <c r="I4848" s="204" t="str">
        <f t="shared" si="1484"/>
        <v/>
      </c>
      <c r="J4848" s="188"/>
      <c r="K4848" s="29"/>
      <c r="L4848" s="24"/>
      <c r="M4848" s="22"/>
      <c r="N4848" s="22"/>
      <c r="O4848" s="22"/>
      <c r="P4848" s="202" t="str">
        <f t="shared" si="1485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482"/>
        <v/>
      </c>
      <c r="Z4848" s="196" t="str">
        <f t="shared" si="1483"/>
        <v/>
      </c>
      <c r="AA4848" s="22"/>
      <c r="AB4848" s="197" t="str">
        <f t="shared" si="1488"/>
        <v/>
      </c>
      <c r="AC4848" s="198" t="str">
        <f t="shared" si="1489"/>
        <v/>
      </c>
      <c r="AD4848" s="162"/>
      <c r="AE4848" s="199" t="str">
        <f t="shared" si="1490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79"/>
        <v>0</v>
      </c>
      <c r="AJ4848" s="200">
        <f t="shared" si="1480"/>
        <v>0</v>
      </c>
      <c r="AK4848" s="201" t="str">
        <f t="shared" si="1491"/>
        <v/>
      </c>
      <c r="AL4848" s="24"/>
      <c r="AM4848" s="24"/>
      <c r="AN4848" s="24"/>
      <c r="AO4848" s="24"/>
      <c r="AP4848" s="165" t="str">
        <f t="shared" si="1492"/>
        <v/>
      </c>
      <c r="AQ4848" s="203" t="str">
        <f t="shared" si="1493"/>
        <v/>
      </c>
      <c r="AR4848" s="206">
        <f t="shared" si="1494"/>
        <v>0</v>
      </c>
      <c r="AS4848" s="22" t="str">
        <f t="shared" si="1495"/>
        <v/>
      </c>
      <c r="AT4848" s="24" t="str">
        <f t="shared" si="1496"/>
        <v/>
      </c>
      <c r="AU4848" s="22" t="s">
        <v>3240</v>
      </c>
    </row>
    <row r="4849" spans="1:47">
      <c r="A4849" s="246" t="str">
        <f t="shared" si="1486"/>
        <v/>
      </c>
      <c r="B4849" s="23"/>
      <c r="C4849" s="23"/>
      <c r="D4849" s="202" t="str">
        <f t="shared" si="1487"/>
        <v/>
      </c>
      <c r="E4849" s="33" t="str">
        <f t="shared" si="1481"/>
        <v/>
      </c>
      <c r="F4849" s="23"/>
      <c r="G4849" s="23"/>
      <c r="H4849" s="29"/>
      <c r="I4849" s="204" t="str">
        <f t="shared" si="1484"/>
        <v/>
      </c>
      <c r="J4849" s="188"/>
      <c r="K4849" s="29"/>
      <c r="L4849" s="24"/>
      <c r="M4849" s="22"/>
      <c r="N4849" s="22"/>
      <c r="O4849" s="22"/>
      <c r="P4849" s="202" t="str">
        <f t="shared" si="1485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482"/>
        <v/>
      </c>
      <c r="Z4849" s="196" t="str">
        <f t="shared" si="1483"/>
        <v/>
      </c>
      <c r="AA4849" s="22"/>
      <c r="AB4849" s="197" t="str">
        <f t="shared" si="1488"/>
        <v/>
      </c>
      <c r="AC4849" s="198" t="str">
        <f t="shared" si="1489"/>
        <v/>
      </c>
      <c r="AD4849" s="162"/>
      <c r="AE4849" s="199" t="str">
        <f t="shared" si="1490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79"/>
        <v>0</v>
      </c>
      <c r="AJ4849" s="200">
        <f t="shared" si="1480"/>
        <v>0</v>
      </c>
      <c r="AK4849" s="201" t="str">
        <f t="shared" si="1491"/>
        <v/>
      </c>
      <c r="AL4849" s="24"/>
      <c r="AM4849" s="24"/>
      <c r="AN4849" s="24"/>
      <c r="AO4849" s="24"/>
      <c r="AP4849" s="165" t="str">
        <f t="shared" si="1492"/>
        <v/>
      </c>
      <c r="AQ4849" s="203" t="str">
        <f t="shared" si="1493"/>
        <v/>
      </c>
      <c r="AR4849" s="206">
        <f t="shared" si="1494"/>
        <v>0</v>
      </c>
      <c r="AS4849" s="22" t="str">
        <f t="shared" si="1495"/>
        <v/>
      </c>
      <c r="AT4849" s="24" t="str">
        <f t="shared" si="1496"/>
        <v/>
      </c>
      <c r="AU4849" s="22" t="s">
        <v>3240</v>
      </c>
    </row>
    <row r="4850" spans="1:47">
      <c r="A4850" s="246" t="str">
        <f t="shared" si="1486"/>
        <v/>
      </c>
      <c r="B4850" s="23"/>
      <c r="C4850" s="23"/>
      <c r="D4850" s="202" t="str">
        <f t="shared" si="1487"/>
        <v/>
      </c>
      <c r="E4850" s="33" t="str">
        <f t="shared" si="1481"/>
        <v/>
      </c>
      <c r="F4850" s="23"/>
      <c r="G4850" s="23"/>
      <c r="H4850" s="29"/>
      <c r="I4850" s="204" t="str">
        <f t="shared" si="1484"/>
        <v/>
      </c>
      <c r="J4850" s="188"/>
      <c r="K4850" s="29"/>
      <c r="L4850" s="24"/>
      <c r="M4850" s="22"/>
      <c r="N4850" s="22"/>
      <c r="O4850" s="22"/>
      <c r="P4850" s="202" t="str">
        <f t="shared" si="1485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482"/>
        <v/>
      </c>
      <c r="Z4850" s="196" t="str">
        <f t="shared" si="1483"/>
        <v/>
      </c>
      <c r="AA4850" s="22"/>
      <c r="AB4850" s="197" t="str">
        <f t="shared" si="1488"/>
        <v/>
      </c>
      <c r="AC4850" s="198" t="str">
        <f t="shared" si="1489"/>
        <v/>
      </c>
      <c r="AD4850" s="162"/>
      <c r="AE4850" s="199" t="str">
        <f t="shared" si="1490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79"/>
        <v>0</v>
      </c>
      <c r="AJ4850" s="200">
        <f t="shared" si="1480"/>
        <v>0</v>
      </c>
      <c r="AK4850" s="201" t="str">
        <f t="shared" si="1491"/>
        <v/>
      </c>
      <c r="AL4850" s="24"/>
      <c r="AM4850" s="24"/>
      <c r="AN4850" s="24"/>
      <c r="AO4850" s="24"/>
      <c r="AP4850" s="165" t="str">
        <f t="shared" si="1492"/>
        <v/>
      </c>
      <c r="AQ4850" s="203" t="str">
        <f t="shared" si="1493"/>
        <v/>
      </c>
      <c r="AR4850" s="206">
        <f t="shared" si="1494"/>
        <v>0</v>
      </c>
      <c r="AS4850" s="22" t="str">
        <f t="shared" si="1495"/>
        <v/>
      </c>
      <c r="AT4850" s="24" t="str">
        <f t="shared" si="1496"/>
        <v/>
      </c>
      <c r="AU4850" s="22" t="s">
        <v>3240</v>
      </c>
    </row>
    <row r="4851" spans="1:47">
      <c r="A4851" s="246" t="str">
        <f t="shared" si="1486"/>
        <v/>
      </c>
      <c r="B4851" s="23"/>
      <c r="C4851" s="23"/>
      <c r="D4851" s="202" t="str">
        <f t="shared" si="1487"/>
        <v/>
      </c>
      <c r="E4851" s="33" t="str">
        <f t="shared" si="1481"/>
        <v/>
      </c>
      <c r="F4851" s="23"/>
      <c r="G4851" s="23"/>
      <c r="H4851" s="29"/>
      <c r="I4851" s="204" t="str">
        <f t="shared" si="1484"/>
        <v/>
      </c>
      <c r="J4851" s="188"/>
      <c r="K4851" s="29"/>
      <c r="L4851" s="24"/>
      <c r="M4851" s="22"/>
      <c r="N4851" s="22"/>
      <c r="O4851" s="22"/>
      <c r="P4851" s="202" t="str">
        <f t="shared" si="1485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482"/>
        <v/>
      </c>
      <c r="Z4851" s="196" t="str">
        <f t="shared" si="1483"/>
        <v/>
      </c>
      <c r="AA4851" s="22"/>
      <c r="AB4851" s="197" t="str">
        <f t="shared" si="1488"/>
        <v/>
      </c>
      <c r="AC4851" s="198" t="str">
        <f t="shared" si="1489"/>
        <v/>
      </c>
      <c r="AD4851" s="162"/>
      <c r="AE4851" s="199" t="str">
        <f t="shared" si="1490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79"/>
        <v>0</v>
      </c>
      <c r="AJ4851" s="200">
        <f t="shared" si="1480"/>
        <v>0</v>
      </c>
      <c r="AK4851" s="201" t="str">
        <f t="shared" si="1491"/>
        <v/>
      </c>
      <c r="AL4851" s="24"/>
      <c r="AM4851" s="24"/>
      <c r="AN4851" s="24"/>
      <c r="AO4851" s="24"/>
      <c r="AP4851" s="165" t="str">
        <f t="shared" si="1492"/>
        <v/>
      </c>
      <c r="AQ4851" s="203" t="str">
        <f t="shared" si="1493"/>
        <v/>
      </c>
      <c r="AR4851" s="206">
        <f t="shared" si="1494"/>
        <v>0</v>
      </c>
      <c r="AS4851" s="22" t="str">
        <f t="shared" si="1495"/>
        <v/>
      </c>
      <c r="AT4851" s="24" t="str">
        <f t="shared" si="1496"/>
        <v/>
      </c>
      <c r="AU4851" s="22" t="s">
        <v>3240</v>
      </c>
    </row>
    <row r="4852" spans="1:47">
      <c r="A4852" s="246" t="str">
        <f t="shared" si="1486"/>
        <v/>
      </c>
      <c r="B4852" s="23"/>
      <c r="C4852" s="23"/>
      <c r="D4852" s="202" t="str">
        <f t="shared" si="1487"/>
        <v/>
      </c>
      <c r="E4852" s="33" t="str">
        <f t="shared" si="1481"/>
        <v/>
      </c>
      <c r="F4852" s="23"/>
      <c r="G4852" s="23"/>
      <c r="H4852" s="29"/>
      <c r="I4852" s="204" t="str">
        <f t="shared" si="1484"/>
        <v/>
      </c>
      <c r="J4852" s="188"/>
      <c r="K4852" s="29"/>
      <c r="L4852" s="24"/>
      <c r="M4852" s="22"/>
      <c r="N4852" s="22"/>
      <c r="O4852" s="22"/>
      <c r="P4852" s="202" t="str">
        <f t="shared" si="1485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482"/>
        <v/>
      </c>
      <c r="Z4852" s="196" t="str">
        <f t="shared" si="1483"/>
        <v/>
      </c>
      <c r="AA4852" s="22"/>
      <c r="AB4852" s="197" t="str">
        <f t="shared" si="1488"/>
        <v/>
      </c>
      <c r="AC4852" s="198" t="str">
        <f t="shared" si="1489"/>
        <v/>
      </c>
      <c r="AD4852" s="162"/>
      <c r="AE4852" s="199" t="str">
        <f t="shared" si="1490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79"/>
        <v>0</v>
      </c>
      <c r="AJ4852" s="200">
        <f t="shared" si="1480"/>
        <v>0</v>
      </c>
      <c r="AK4852" s="201" t="str">
        <f t="shared" si="1491"/>
        <v/>
      </c>
      <c r="AL4852" s="24"/>
      <c r="AM4852" s="24"/>
      <c r="AN4852" s="24"/>
      <c r="AO4852" s="24"/>
      <c r="AP4852" s="165" t="str">
        <f t="shared" si="1492"/>
        <v/>
      </c>
      <c r="AQ4852" s="203" t="str">
        <f t="shared" si="1493"/>
        <v/>
      </c>
      <c r="AR4852" s="206">
        <f t="shared" si="1494"/>
        <v>0</v>
      </c>
      <c r="AS4852" s="22" t="str">
        <f t="shared" si="1495"/>
        <v/>
      </c>
      <c r="AT4852" s="24" t="str">
        <f t="shared" si="1496"/>
        <v/>
      </c>
      <c r="AU4852" s="22" t="s">
        <v>3240</v>
      </c>
    </row>
    <row r="4853" spans="1:47">
      <c r="A4853" s="246" t="str">
        <f t="shared" si="1486"/>
        <v/>
      </c>
      <c r="B4853" s="23"/>
      <c r="C4853" s="23"/>
      <c r="D4853" s="202" t="str">
        <f t="shared" si="1487"/>
        <v/>
      </c>
      <c r="E4853" s="33" t="str">
        <f t="shared" si="1481"/>
        <v/>
      </c>
      <c r="F4853" s="23"/>
      <c r="G4853" s="23"/>
      <c r="H4853" s="29"/>
      <c r="I4853" s="204" t="str">
        <f t="shared" si="1484"/>
        <v/>
      </c>
      <c r="J4853" s="188"/>
      <c r="K4853" s="29"/>
      <c r="L4853" s="24"/>
      <c r="M4853" s="22"/>
      <c r="N4853" s="22"/>
      <c r="O4853" s="22"/>
      <c r="P4853" s="202" t="str">
        <f t="shared" si="1485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482"/>
        <v/>
      </c>
      <c r="Z4853" s="196" t="str">
        <f t="shared" si="1483"/>
        <v/>
      </c>
      <c r="AA4853" s="22"/>
      <c r="AB4853" s="197" t="str">
        <f t="shared" si="1488"/>
        <v/>
      </c>
      <c r="AC4853" s="198" t="str">
        <f t="shared" si="1489"/>
        <v/>
      </c>
      <c r="AD4853" s="162"/>
      <c r="AE4853" s="199" t="str">
        <f t="shared" si="1490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79"/>
        <v>0</v>
      </c>
      <c r="AJ4853" s="200">
        <f t="shared" si="1480"/>
        <v>0</v>
      </c>
      <c r="AK4853" s="201" t="str">
        <f t="shared" si="1491"/>
        <v/>
      </c>
      <c r="AL4853" s="24"/>
      <c r="AM4853" s="24"/>
      <c r="AN4853" s="24"/>
      <c r="AO4853" s="24"/>
      <c r="AP4853" s="165" t="str">
        <f t="shared" si="1492"/>
        <v/>
      </c>
      <c r="AQ4853" s="203" t="str">
        <f t="shared" si="1493"/>
        <v/>
      </c>
      <c r="AR4853" s="206">
        <f t="shared" si="1494"/>
        <v>0</v>
      </c>
      <c r="AS4853" s="22" t="str">
        <f t="shared" si="1495"/>
        <v/>
      </c>
      <c r="AT4853" s="24" t="str">
        <f t="shared" si="1496"/>
        <v/>
      </c>
      <c r="AU4853" s="22" t="s">
        <v>3240</v>
      </c>
    </row>
    <row r="4854" spans="1:47">
      <c r="A4854" s="246" t="str">
        <f t="shared" si="1486"/>
        <v/>
      </c>
      <c r="B4854" s="23"/>
      <c r="C4854" s="23"/>
      <c r="D4854" s="202" t="str">
        <f t="shared" si="1487"/>
        <v/>
      </c>
      <c r="E4854" s="33" t="str">
        <f t="shared" si="1481"/>
        <v/>
      </c>
      <c r="F4854" s="23"/>
      <c r="G4854" s="23"/>
      <c r="H4854" s="29"/>
      <c r="I4854" s="204" t="str">
        <f t="shared" si="1484"/>
        <v/>
      </c>
      <c r="J4854" s="188"/>
      <c r="K4854" s="29"/>
      <c r="L4854" s="24"/>
      <c r="M4854" s="22"/>
      <c r="N4854" s="22"/>
      <c r="O4854" s="22"/>
      <c r="P4854" s="202" t="str">
        <f t="shared" si="1485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482"/>
        <v/>
      </c>
      <c r="Z4854" s="196" t="str">
        <f t="shared" si="1483"/>
        <v/>
      </c>
      <c r="AA4854" s="22"/>
      <c r="AB4854" s="197" t="str">
        <f t="shared" si="1488"/>
        <v/>
      </c>
      <c r="AC4854" s="198" t="str">
        <f t="shared" si="1489"/>
        <v/>
      </c>
      <c r="AD4854" s="162"/>
      <c r="AE4854" s="199" t="str">
        <f t="shared" si="1490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79"/>
        <v>0</v>
      </c>
      <c r="AJ4854" s="200">
        <f t="shared" si="1480"/>
        <v>0</v>
      </c>
      <c r="AK4854" s="201" t="str">
        <f t="shared" si="1491"/>
        <v/>
      </c>
      <c r="AL4854" s="24"/>
      <c r="AM4854" s="24"/>
      <c r="AN4854" s="24"/>
      <c r="AO4854" s="24"/>
      <c r="AP4854" s="165" t="str">
        <f t="shared" si="1492"/>
        <v/>
      </c>
      <c r="AQ4854" s="203" t="str">
        <f t="shared" si="1493"/>
        <v/>
      </c>
      <c r="AR4854" s="206">
        <f t="shared" si="1494"/>
        <v>0</v>
      </c>
      <c r="AS4854" s="22" t="str">
        <f t="shared" si="1495"/>
        <v/>
      </c>
      <c r="AT4854" s="24" t="str">
        <f t="shared" si="1496"/>
        <v/>
      </c>
      <c r="AU4854" s="22" t="s">
        <v>3240</v>
      </c>
    </row>
    <row r="4855" spans="1:47">
      <c r="A4855" s="246" t="str">
        <f t="shared" si="1486"/>
        <v/>
      </c>
      <c r="B4855" s="23"/>
      <c r="C4855" s="23"/>
      <c r="D4855" s="202" t="str">
        <f t="shared" si="1487"/>
        <v/>
      </c>
      <c r="E4855" s="33" t="str">
        <f t="shared" si="1481"/>
        <v/>
      </c>
      <c r="F4855" s="23"/>
      <c r="G4855" s="23"/>
      <c r="H4855" s="29"/>
      <c r="I4855" s="204" t="str">
        <f t="shared" si="1484"/>
        <v/>
      </c>
      <c r="J4855" s="188"/>
      <c r="K4855" s="29"/>
      <c r="L4855" s="24"/>
      <c r="M4855" s="22"/>
      <c r="N4855" s="22"/>
      <c r="O4855" s="22"/>
      <c r="P4855" s="202" t="str">
        <f t="shared" si="1485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482"/>
        <v/>
      </c>
      <c r="Z4855" s="196" t="str">
        <f t="shared" si="1483"/>
        <v/>
      </c>
      <c r="AA4855" s="22"/>
      <c r="AB4855" s="197" t="str">
        <f t="shared" si="1488"/>
        <v/>
      </c>
      <c r="AC4855" s="198" t="str">
        <f t="shared" si="1489"/>
        <v/>
      </c>
      <c r="AD4855" s="162"/>
      <c r="AE4855" s="199" t="str">
        <f t="shared" si="1490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79"/>
        <v>0</v>
      </c>
      <c r="AJ4855" s="200">
        <f t="shared" si="1480"/>
        <v>0</v>
      </c>
      <c r="AK4855" s="201" t="str">
        <f t="shared" si="1491"/>
        <v/>
      </c>
      <c r="AL4855" s="24"/>
      <c r="AM4855" s="24"/>
      <c r="AN4855" s="24"/>
      <c r="AO4855" s="24"/>
      <c r="AP4855" s="165" t="str">
        <f t="shared" si="1492"/>
        <v/>
      </c>
      <c r="AQ4855" s="203" t="str">
        <f t="shared" si="1493"/>
        <v/>
      </c>
      <c r="AR4855" s="206">
        <f t="shared" si="1494"/>
        <v>0</v>
      </c>
      <c r="AS4855" s="22" t="str">
        <f t="shared" si="1495"/>
        <v/>
      </c>
      <c r="AT4855" s="24" t="str">
        <f t="shared" si="1496"/>
        <v/>
      </c>
      <c r="AU4855" s="22" t="s">
        <v>3240</v>
      </c>
    </row>
    <row r="4856" spans="1:47">
      <c r="A4856" s="246" t="str">
        <f t="shared" si="1486"/>
        <v/>
      </c>
      <c r="B4856" s="23"/>
      <c r="C4856" s="23"/>
      <c r="D4856" s="202" t="str">
        <f t="shared" si="1487"/>
        <v/>
      </c>
      <c r="E4856" s="33" t="str">
        <f t="shared" si="1481"/>
        <v/>
      </c>
      <c r="F4856" s="23"/>
      <c r="G4856" s="23"/>
      <c r="H4856" s="29"/>
      <c r="I4856" s="204" t="str">
        <f t="shared" si="1484"/>
        <v/>
      </c>
      <c r="J4856" s="188"/>
      <c r="K4856" s="29"/>
      <c r="L4856" s="24"/>
      <c r="M4856" s="22"/>
      <c r="N4856" s="22"/>
      <c r="O4856" s="22"/>
      <c r="P4856" s="202" t="str">
        <f t="shared" si="1485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482"/>
        <v/>
      </c>
      <c r="Z4856" s="196" t="str">
        <f t="shared" si="1483"/>
        <v/>
      </c>
      <c r="AA4856" s="22"/>
      <c r="AB4856" s="197" t="str">
        <f t="shared" si="1488"/>
        <v/>
      </c>
      <c r="AC4856" s="198" t="str">
        <f t="shared" si="1489"/>
        <v/>
      </c>
      <c r="AD4856" s="162"/>
      <c r="AE4856" s="199" t="str">
        <f t="shared" si="1490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79"/>
        <v>0</v>
      </c>
      <c r="AJ4856" s="200">
        <f t="shared" si="1480"/>
        <v>0</v>
      </c>
      <c r="AK4856" s="201" t="str">
        <f t="shared" si="1491"/>
        <v/>
      </c>
      <c r="AL4856" s="24"/>
      <c r="AM4856" s="24"/>
      <c r="AN4856" s="24"/>
      <c r="AO4856" s="24"/>
      <c r="AP4856" s="165" t="str">
        <f t="shared" si="1492"/>
        <v/>
      </c>
      <c r="AQ4856" s="203" t="str">
        <f t="shared" si="1493"/>
        <v/>
      </c>
      <c r="AR4856" s="206">
        <f t="shared" si="1494"/>
        <v>0</v>
      </c>
      <c r="AS4856" s="22" t="str">
        <f t="shared" si="1495"/>
        <v/>
      </c>
      <c r="AT4856" s="24" t="str">
        <f t="shared" si="1496"/>
        <v/>
      </c>
      <c r="AU4856" s="22" t="s">
        <v>3240</v>
      </c>
    </row>
    <row r="4857" spans="1:47">
      <c r="A4857" s="246" t="str">
        <f t="shared" si="1486"/>
        <v/>
      </c>
      <c r="B4857" s="23"/>
      <c r="C4857" s="23"/>
      <c r="D4857" s="202" t="str">
        <f t="shared" si="1487"/>
        <v/>
      </c>
      <c r="E4857" s="33" t="str">
        <f t="shared" si="1481"/>
        <v/>
      </c>
      <c r="F4857" s="23"/>
      <c r="G4857" s="23"/>
      <c r="H4857" s="29"/>
      <c r="I4857" s="204" t="str">
        <f t="shared" si="1484"/>
        <v/>
      </c>
      <c r="J4857" s="188"/>
      <c r="K4857" s="29"/>
      <c r="L4857" s="24"/>
      <c r="M4857" s="22"/>
      <c r="N4857" s="22"/>
      <c r="O4857" s="22"/>
      <c r="P4857" s="202" t="str">
        <f t="shared" si="1485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482"/>
        <v/>
      </c>
      <c r="Z4857" s="196" t="str">
        <f t="shared" si="1483"/>
        <v/>
      </c>
      <c r="AA4857" s="22"/>
      <c r="AB4857" s="197" t="str">
        <f t="shared" si="1488"/>
        <v/>
      </c>
      <c r="AC4857" s="198" t="str">
        <f t="shared" si="1489"/>
        <v/>
      </c>
      <c r="AD4857" s="162"/>
      <c r="AE4857" s="199" t="str">
        <f t="shared" si="1490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79"/>
        <v>0</v>
      </c>
      <c r="AJ4857" s="200">
        <f t="shared" si="1480"/>
        <v>0</v>
      </c>
      <c r="AK4857" s="201" t="str">
        <f t="shared" si="1491"/>
        <v/>
      </c>
      <c r="AL4857" s="24"/>
      <c r="AM4857" s="24"/>
      <c r="AN4857" s="24"/>
      <c r="AO4857" s="24"/>
      <c r="AP4857" s="165" t="str">
        <f t="shared" si="1492"/>
        <v/>
      </c>
      <c r="AQ4857" s="203" t="str">
        <f t="shared" si="1493"/>
        <v/>
      </c>
      <c r="AR4857" s="206">
        <f t="shared" si="1494"/>
        <v>0</v>
      </c>
      <c r="AS4857" s="22" t="str">
        <f t="shared" si="1495"/>
        <v/>
      </c>
      <c r="AT4857" s="24" t="str">
        <f t="shared" si="1496"/>
        <v/>
      </c>
      <c r="AU4857" s="22" t="s">
        <v>3240</v>
      </c>
    </row>
    <row r="4858" spans="1:47">
      <c r="A4858" s="246" t="str">
        <f t="shared" si="1486"/>
        <v/>
      </c>
      <c r="B4858" s="23"/>
      <c r="C4858" s="23"/>
      <c r="D4858" s="202" t="str">
        <f t="shared" si="1487"/>
        <v/>
      </c>
      <c r="E4858" s="33" t="str">
        <f t="shared" si="1481"/>
        <v/>
      </c>
      <c r="F4858" s="23"/>
      <c r="G4858" s="23"/>
      <c r="H4858" s="29"/>
      <c r="I4858" s="204" t="str">
        <f t="shared" si="1484"/>
        <v/>
      </c>
      <c r="J4858" s="188"/>
      <c r="K4858" s="29"/>
      <c r="L4858" s="24"/>
      <c r="M4858" s="22"/>
      <c r="N4858" s="22"/>
      <c r="O4858" s="22"/>
      <c r="P4858" s="202" t="str">
        <f t="shared" si="1485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482"/>
        <v/>
      </c>
      <c r="Z4858" s="196" t="str">
        <f t="shared" si="1483"/>
        <v/>
      </c>
      <c r="AA4858" s="22"/>
      <c r="AB4858" s="197" t="str">
        <f t="shared" si="1488"/>
        <v/>
      </c>
      <c r="AC4858" s="198" t="str">
        <f t="shared" si="1489"/>
        <v/>
      </c>
      <c r="AD4858" s="162"/>
      <c r="AE4858" s="199" t="str">
        <f t="shared" si="1490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79"/>
        <v>0</v>
      </c>
      <c r="AJ4858" s="200">
        <f t="shared" si="1480"/>
        <v>0</v>
      </c>
      <c r="AK4858" s="201" t="str">
        <f t="shared" si="1491"/>
        <v/>
      </c>
      <c r="AL4858" s="24"/>
      <c r="AM4858" s="24"/>
      <c r="AN4858" s="24"/>
      <c r="AO4858" s="24"/>
      <c r="AP4858" s="165" t="str">
        <f t="shared" si="1492"/>
        <v/>
      </c>
      <c r="AQ4858" s="203" t="str">
        <f t="shared" si="1493"/>
        <v/>
      </c>
      <c r="AR4858" s="206">
        <f t="shared" si="1494"/>
        <v>0</v>
      </c>
      <c r="AS4858" s="22" t="str">
        <f t="shared" si="1495"/>
        <v/>
      </c>
      <c r="AT4858" s="24" t="str">
        <f t="shared" si="1496"/>
        <v/>
      </c>
      <c r="AU4858" s="22" t="s">
        <v>3240</v>
      </c>
    </row>
    <row r="4859" spans="1:47">
      <c r="A4859" s="246" t="str">
        <f t="shared" si="1486"/>
        <v/>
      </c>
      <c r="B4859" s="23"/>
      <c r="C4859" s="23"/>
      <c r="D4859" s="202" t="str">
        <f t="shared" si="1487"/>
        <v/>
      </c>
      <c r="E4859" s="33" t="str">
        <f t="shared" si="1481"/>
        <v/>
      </c>
      <c r="F4859" s="23"/>
      <c r="G4859" s="23"/>
      <c r="H4859" s="29"/>
      <c r="I4859" s="204" t="str">
        <f t="shared" si="1484"/>
        <v/>
      </c>
      <c r="J4859" s="188"/>
      <c r="K4859" s="29"/>
      <c r="L4859" s="24"/>
      <c r="M4859" s="22"/>
      <c r="N4859" s="22"/>
      <c r="O4859" s="22"/>
      <c r="P4859" s="202" t="str">
        <f t="shared" si="1485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482"/>
        <v/>
      </c>
      <c r="Z4859" s="196" t="str">
        <f t="shared" si="1483"/>
        <v/>
      </c>
      <c r="AA4859" s="22"/>
      <c r="AB4859" s="197" t="str">
        <f t="shared" si="1488"/>
        <v/>
      </c>
      <c r="AC4859" s="198" t="str">
        <f t="shared" si="1489"/>
        <v/>
      </c>
      <c r="AD4859" s="162"/>
      <c r="AE4859" s="199" t="str">
        <f t="shared" si="1490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79"/>
        <v>0</v>
      </c>
      <c r="AJ4859" s="200">
        <f t="shared" si="1480"/>
        <v>0</v>
      </c>
      <c r="AK4859" s="201" t="str">
        <f t="shared" si="1491"/>
        <v/>
      </c>
      <c r="AL4859" s="24"/>
      <c r="AM4859" s="24"/>
      <c r="AN4859" s="24"/>
      <c r="AO4859" s="24"/>
      <c r="AP4859" s="165" t="str">
        <f t="shared" si="1492"/>
        <v/>
      </c>
      <c r="AQ4859" s="203" t="str">
        <f t="shared" si="1493"/>
        <v/>
      </c>
      <c r="AR4859" s="206">
        <f t="shared" si="1494"/>
        <v>0</v>
      </c>
      <c r="AS4859" s="22" t="str">
        <f t="shared" si="1495"/>
        <v/>
      </c>
      <c r="AT4859" s="24" t="str">
        <f t="shared" si="1496"/>
        <v/>
      </c>
      <c r="AU4859" s="22" t="s">
        <v>3240</v>
      </c>
    </row>
    <row r="4860" spans="1:47">
      <c r="A4860" s="246" t="str">
        <f t="shared" si="1486"/>
        <v/>
      </c>
      <c r="B4860" s="23"/>
      <c r="C4860" s="23"/>
      <c r="D4860" s="202" t="str">
        <f t="shared" si="1487"/>
        <v/>
      </c>
      <c r="E4860" s="33" t="str">
        <f t="shared" si="1481"/>
        <v/>
      </c>
      <c r="F4860" s="23"/>
      <c r="G4860" s="23"/>
      <c r="H4860" s="29"/>
      <c r="I4860" s="204" t="str">
        <f t="shared" si="1484"/>
        <v/>
      </c>
      <c r="J4860" s="188"/>
      <c r="K4860" s="29"/>
      <c r="L4860" s="24"/>
      <c r="M4860" s="22"/>
      <c r="N4860" s="22"/>
      <c r="O4860" s="22"/>
      <c r="P4860" s="202" t="str">
        <f t="shared" si="1485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482"/>
        <v/>
      </c>
      <c r="Z4860" s="196" t="str">
        <f t="shared" si="1483"/>
        <v/>
      </c>
      <c r="AA4860" s="22"/>
      <c r="AB4860" s="197" t="str">
        <f t="shared" si="1488"/>
        <v/>
      </c>
      <c r="AC4860" s="198" t="str">
        <f t="shared" si="1489"/>
        <v/>
      </c>
      <c r="AD4860" s="162"/>
      <c r="AE4860" s="199" t="str">
        <f t="shared" si="1490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79"/>
        <v>0</v>
      </c>
      <c r="AJ4860" s="200">
        <f t="shared" si="1480"/>
        <v>0</v>
      </c>
      <c r="AK4860" s="201" t="str">
        <f t="shared" si="1491"/>
        <v/>
      </c>
      <c r="AL4860" s="24"/>
      <c r="AM4860" s="24"/>
      <c r="AN4860" s="24"/>
      <c r="AO4860" s="24"/>
      <c r="AP4860" s="165" t="str">
        <f t="shared" si="1492"/>
        <v/>
      </c>
      <c r="AQ4860" s="203" t="str">
        <f t="shared" si="1493"/>
        <v/>
      </c>
      <c r="AR4860" s="206">
        <f t="shared" si="1494"/>
        <v>0</v>
      </c>
      <c r="AS4860" s="22" t="str">
        <f t="shared" si="1495"/>
        <v/>
      </c>
      <c r="AT4860" s="24" t="str">
        <f t="shared" si="1496"/>
        <v/>
      </c>
      <c r="AU4860" s="22" t="s">
        <v>3240</v>
      </c>
    </row>
    <row r="4861" spans="1:47">
      <c r="A4861" s="246" t="str">
        <f t="shared" si="1486"/>
        <v/>
      </c>
      <c r="B4861" s="23"/>
      <c r="C4861" s="23"/>
      <c r="D4861" s="202" t="str">
        <f t="shared" si="1487"/>
        <v/>
      </c>
      <c r="E4861" s="33" t="str">
        <f t="shared" si="1481"/>
        <v/>
      </c>
      <c r="F4861" s="23"/>
      <c r="G4861" s="23"/>
      <c r="H4861" s="29"/>
      <c r="I4861" s="204" t="str">
        <f t="shared" si="1484"/>
        <v/>
      </c>
      <c r="J4861" s="188"/>
      <c r="K4861" s="29"/>
      <c r="L4861" s="24"/>
      <c r="M4861" s="22"/>
      <c r="N4861" s="22"/>
      <c r="O4861" s="22"/>
      <c r="P4861" s="202" t="str">
        <f t="shared" si="1485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482"/>
        <v/>
      </c>
      <c r="Z4861" s="196" t="str">
        <f t="shared" si="1483"/>
        <v/>
      </c>
      <c r="AA4861" s="22"/>
      <c r="AB4861" s="197" t="str">
        <f t="shared" si="1488"/>
        <v/>
      </c>
      <c r="AC4861" s="198" t="str">
        <f t="shared" si="1489"/>
        <v/>
      </c>
      <c r="AD4861" s="162"/>
      <c r="AE4861" s="199" t="str">
        <f t="shared" si="1490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79"/>
        <v>0</v>
      </c>
      <c r="AJ4861" s="200">
        <f t="shared" si="1480"/>
        <v>0</v>
      </c>
      <c r="AK4861" s="201" t="str">
        <f t="shared" si="1491"/>
        <v/>
      </c>
      <c r="AL4861" s="24"/>
      <c r="AM4861" s="24"/>
      <c r="AN4861" s="24"/>
      <c r="AO4861" s="24"/>
      <c r="AP4861" s="165" t="str">
        <f t="shared" si="1492"/>
        <v/>
      </c>
      <c r="AQ4861" s="203" t="str">
        <f t="shared" si="1493"/>
        <v/>
      </c>
      <c r="AR4861" s="206">
        <f t="shared" si="1494"/>
        <v>0</v>
      </c>
      <c r="AS4861" s="22" t="str">
        <f t="shared" si="1495"/>
        <v/>
      </c>
      <c r="AT4861" s="24" t="str">
        <f t="shared" si="1496"/>
        <v/>
      </c>
      <c r="AU4861" s="22" t="s">
        <v>3240</v>
      </c>
    </row>
    <row r="4862" spans="1:47">
      <c r="A4862" s="246" t="str">
        <f t="shared" si="1486"/>
        <v/>
      </c>
      <c r="B4862" s="23"/>
      <c r="C4862" s="23"/>
      <c r="D4862" s="202" t="str">
        <f t="shared" si="1487"/>
        <v/>
      </c>
      <c r="E4862" s="33" t="str">
        <f t="shared" si="1481"/>
        <v/>
      </c>
      <c r="F4862" s="23"/>
      <c r="G4862" s="23"/>
      <c r="H4862" s="29"/>
      <c r="I4862" s="204" t="str">
        <f t="shared" si="1484"/>
        <v/>
      </c>
      <c r="J4862" s="188"/>
      <c r="K4862" s="29"/>
      <c r="L4862" s="24"/>
      <c r="M4862" s="22"/>
      <c r="N4862" s="22"/>
      <c r="O4862" s="22"/>
      <c r="P4862" s="202" t="str">
        <f t="shared" si="1485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482"/>
        <v/>
      </c>
      <c r="Z4862" s="196" t="str">
        <f t="shared" si="1483"/>
        <v/>
      </c>
      <c r="AA4862" s="22"/>
      <c r="AB4862" s="197" t="str">
        <f t="shared" si="1488"/>
        <v/>
      </c>
      <c r="AC4862" s="198" t="str">
        <f t="shared" si="1489"/>
        <v/>
      </c>
      <c r="AD4862" s="162"/>
      <c r="AE4862" s="199" t="str">
        <f t="shared" si="1490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79"/>
        <v>0</v>
      </c>
      <c r="AJ4862" s="200">
        <f t="shared" si="1480"/>
        <v>0</v>
      </c>
      <c r="AK4862" s="201" t="str">
        <f t="shared" si="1491"/>
        <v/>
      </c>
      <c r="AL4862" s="24"/>
      <c r="AM4862" s="24"/>
      <c r="AN4862" s="24"/>
      <c r="AO4862" s="24"/>
      <c r="AP4862" s="165" t="str">
        <f t="shared" si="1492"/>
        <v/>
      </c>
      <c r="AQ4862" s="203" t="str">
        <f t="shared" si="1493"/>
        <v/>
      </c>
      <c r="AR4862" s="206">
        <f t="shared" si="1494"/>
        <v>0</v>
      </c>
      <c r="AS4862" s="22" t="str">
        <f t="shared" si="1495"/>
        <v/>
      </c>
      <c r="AT4862" s="24" t="str">
        <f t="shared" si="1496"/>
        <v/>
      </c>
      <c r="AU4862" s="22" t="s">
        <v>3240</v>
      </c>
    </row>
    <row r="4863" spans="1:47">
      <c r="A4863" s="246" t="str">
        <f t="shared" si="1486"/>
        <v/>
      </c>
      <c r="B4863" s="23"/>
      <c r="C4863" s="23"/>
      <c r="D4863" s="202" t="str">
        <f t="shared" si="1487"/>
        <v/>
      </c>
      <c r="E4863" s="33" t="str">
        <f t="shared" si="1481"/>
        <v/>
      </c>
      <c r="F4863" s="23"/>
      <c r="G4863" s="23"/>
      <c r="H4863" s="29"/>
      <c r="I4863" s="204" t="str">
        <f t="shared" si="1484"/>
        <v/>
      </c>
      <c r="J4863" s="188"/>
      <c r="K4863" s="29"/>
      <c r="L4863" s="24"/>
      <c r="M4863" s="22"/>
      <c r="N4863" s="22"/>
      <c r="O4863" s="22"/>
      <c r="P4863" s="202" t="str">
        <f t="shared" si="1485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482"/>
        <v/>
      </c>
      <c r="Z4863" s="196" t="str">
        <f t="shared" si="1483"/>
        <v/>
      </c>
      <c r="AA4863" s="22"/>
      <c r="AB4863" s="197" t="str">
        <f t="shared" si="1488"/>
        <v/>
      </c>
      <c r="AC4863" s="198" t="str">
        <f t="shared" si="1489"/>
        <v/>
      </c>
      <c r="AD4863" s="162"/>
      <c r="AE4863" s="199" t="str">
        <f t="shared" si="1490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79"/>
        <v>0</v>
      </c>
      <c r="AJ4863" s="200">
        <f t="shared" si="1480"/>
        <v>0</v>
      </c>
      <c r="AK4863" s="201" t="str">
        <f t="shared" si="1491"/>
        <v/>
      </c>
      <c r="AL4863" s="24"/>
      <c r="AM4863" s="24"/>
      <c r="AN4863" s="24"/>
      <c r="AO4863" s="24"/>
      <c r="AP4863" s="165" t="str">
        <f t="shared" si="1492"/>
        <v/>
      </c>
      <c r="AQ4863" s="203" t="str">
        <f t="shared" si="1493"/>
        <v/>
      </c>
      <c r="AR4863" s="206">
        <f t="shared" si="1494"/>
        <v>0</v>
      </c>
      <c r="AS4863" s="22" t="str">
        <f t="shared" si="1495"/>
        <v/>
      </c>
      <c r="AT4863" s="24" t="str">
        <f t="shared" si="1496"/>
        <v/>
      </c>
      <c r="AU4863" s="22" t="s">
        <v>3240</v>
      </c>
    </row>
    <row r="4864" spans="1:47">
      <c r="A4864" s="246" t="str">
        <f t="shared" si="1486"/>
        <v/>
      </c>
      <c r="B4864" s="23"/>
      <c r="C4864" s="23"/>
      <c r="D4864" s="202" t="str">
        <f t="shared" si="1487"/>
        <v/>
      </c>
      <c r="E4864" s="33" t="str">
        <f t="shared" si="1481"/>
        <v/>
      </c>
      <c r="F4864" s="23"/>
      <c r="G4864" s="23"/>
      <c r="H4864" s="29"/>
      <c r="I4864" s="204" t="str">
        <f t="shared" si="1484"/>
        <v/>
      </c>
      <c r="J4864" s="188"/>
      <c r="K4864" s="29"/>
      <c r="L4864" s="24"/>
      <c r="M4864" s="22"/>
      <c r="N4864" s="22"/>
      <c r="O4864" s="22"/>
      <c r="P4864" s="202" t="str">
        <f t="shared" si="1485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482"/>
        <v/>
      </c>
      <c r="Z4864" s="196" t="str">
        <f t="shared" si="1483"/>
        <v/>
      </c>
      <c r="AA4864" s="22"/>
      <c r="AB4864" s="197" t="str">
        <f t="shared" si="1488"/>
        <v/>
      </c>
      <c r="AC4864" s="198" t="str">
        <f t="shared" si="1489"/>
        <v/>
      </c>
      <c r="AD4864" s="162"/>
      <c r="AE4864" s="199" t="str">
        <f t="shared" si="1490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79"/>
        <v>0</v>
      </c>
      <c r="AJ4864" s="200">
        <f t="shared" si="1480"/>
        <v>0</v>
      </c>
      <c r="AK4864" s="201" t="str">
        <f t="shared" si="1491"/>
        <v/>
      </c>
      <c r="AL4864" s="24"/>
      <c r="AM4864" s="24"/>
      <c r="AN4864" s="24"/>
      <c r="AO4864" s="24"/>
      <c r="AP4864" s="165" t="str">
        <f t="shared" si="1492"/>
        <v/>
      </c>
      <c r="AQ4864" s="203" t="str">
        <f t="shared" si="1493"/>
        <v/>
      </c>
      <c r="AR4864" s="206">
        <f t="shared" si="1494"/>
        <v>0</v>
      </c>
      <c r="AS4864" s="22" t="str">
        <f t="shared" si="1495"/>
        <v/>
      </c>
      <c r="AT4864" s="24" t="str">
        <f t="shared" si="1496"/>
        <v/>
      </c>
      <c r="AU4864" s="22" t="s">
        <v>3240</v>
      </c>
    </row>
    <row r="4865" spans="1:47">
      <c r="A4865" s="246" t="str">
        <f t="shared" si="1486"/>
        <v/>
      </c>
      <c r="B4865" s="23"/>
      <c r="C4865" s="23"/>
      <c r="D4865" s="202" t="str">
        <f t="shared" si="1487"/>
        <v/>
      </c>
      <c r="E4865" s="33" t="str">
        <f t="shared" si="1481"/>
        <v/>
      </c>
      <c r="F4865" s="23"/>
      <c r="G4865" s="23"/>
      <c r="H4865" s="29"/>
      <c r="I4865" s="204" t="str">
        <f t="shared" si="1484"/>
        <v/>
      </c>
      <c r="J4865" s="188"/>
      <c r="K4865" s="29"/>
      <c r="L4865" s="24"/>
      <c r="M4865" s="22"/>
      <c r="N4865" s="22"/>
      <c r="O4865" s="22"/>
      <c r="P4865" s="202" t="str">
        <f t="shared" si="1485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482"/>
        <v/>
      </c>
      <c r="Z4865" s="196" t="str">
        <f t="shared" si="1483"/>
        <v/>
      </c>
      <c r="AA4865" s="22"/>
      <c r="AB4865" s="197" t="str">
        <f t="shared" si="1488"/>
        <v/>
      </c>
      <c r="AC4865" s="198" t="str">
        <f t="shared" si="1489"/>
        <v/>
      </c>
      <c r="AD4865" s="162"/>
      <c r="AE4865" s="199" t="str">
        <f t="shared" si="1490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79"/>
        <v>0</v>
      </c>
      <c r="AJ4865" s="200">
        <f t="shared" si="1480"/>
        <v>0</v>
      </c>
      <c r="AK4865" s="201" t="str">
        <f t="shared" si="1491"/>
        <v/>
      </c>
      <c r="AL4865" s="24"/>
      <c r="AM4865" s="24"/>
      <c r="AN4865" s="24"/>
      <c r="AO4865" s="24"/>
      <c r="AP4865" s="165" t="str">
        <f t="shared" si="1492"/>
        <v/>
      </c>
      <c r="AQ4865" s="203" t="str">
        <f t="shared" si="1493"/>
        <v/>
      </c>
      <c r="AR4865" s="206">
        <f t="shared" si="1494"/>
        <v>0</v>
      </c>
      <c r="AS4865" s="22" t="str">
        <f t="shared" si="1495"/>
        <v/>
      </c>
      <c r="AT4865" s="24" t="str">
        <f t="shared" si="1496"/>
        <v/>
      </c>
      <c r="AU4865" s="22" t="s">
        <v>3240</v>
      </c>
    </row>
    <row r="4866" spans="1:47">
      <c r="A4866" s="246" t="str">
        <f t="shared" si="1486"/>
        <v/>
      </c>
      <c r="B4866" s="23"/>
      <c r="C4866" s="23"/>
      <c r="D4866" s="202" t="str">
        <f t="shared" si="1487"/>
        <v/>
      </c>
      <c r="E4866" s="33" t="str">
        <f t="shared" si="1481"/>
        <v/>
      </c>
      <c r="F4866" s="23"/>
      <c r="G4866" s="23"/>
      <c r="H4866" s="29"/>
      <c r="I4866" s="204" t="str">
        <f t="shared" si="1484"/>
        <v/>
      </c>
      <c r="J4866" s="188"/>
      <c r="K4866" s="29"/>
      <c r="L4866" s="24"/>
      <c r="M4866" s="22"/>
      <c r="N4866" s="22"/>
      <c r="O4866" s="22"/>
      <c r="P4866" s="202" t="str">
        <f t="shared" si="1485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482"/>
        <v/>
      </c>
      <c r="Z4866" s="196" t="str">
        <f t="shared" si="1483"/>
        <v/>
      </c>
      <c r="AA4866" s="22"/>
      <c r="AB4866" s="197" t="str">
        <f t="shared" si="1488"/>
        <v/>
      </c>
      <c r="AC4866" s="198" t="str">
        <f t="shared" si="1489"/>
        <v/>
      </c>
      <c r="AD4866" s="162"/>
      <c r="AE4866" s="199" t="str">
        <f t="shared" si="1490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79"/>
        <v>0</v>
      </c>
      <c r="AJ4866" s="200">
        <f t="shared" si="1480"/>
        <v>0</v>
      </c>
      <c r="AK4866" s="201" t="str">
        <f t="shared" si="1491"/>
        <v/>
      </c>
      <c r="AL4866" s="24"/>
      <c r="AM4866" s="24"/>
      <c r="AN4866" s="24"/>
      <c r="AO4866" s="24"/>
      <c r="AP4866" s="165" t="str">
        <f t="shared" si="1492"/>
        <v/>
      </c>
      <c r="AQ4866" s="203" t="str">
        <f t="shared" si="1493"/>
        <v/>
      </c>
      <c r="AR4866" s="206">
        <f t="shared" si="1494"/>
        <v>0</v>
      </c>
      <c r="AS4866" s="22" t="str">
        <f t="shared" si="1495"/>
        <v/>
      </c>
      <c r="AT4866" s="24" t="str">
        <f t="shared" si="1496"/>
        <v/>
      </c>
      <c r="AU4866" s="22" t="s">
        <v>3240</v>
      </c>
    </row>
    <row r="4867" spans="1:47">
      <c r="A4867" s="246" t="str">
        <f t="shared" si="1486"/>
        <v/>
      </c>
      <c r="B4867" s="23"/>
      <c r="C4867" s="23"/>
      <c r="D4867" s="202" t="str">
        <f t="shared" si="1487"/>
        <v/>
      </c>
      <c r="E4867" s="33" t="str">
        <f t="shared" si="1481"/>
        <v/>
      </c>
      <c r="F4867" s="23"/>
      <c r="G4867" s="23"/>
      <c r="H4867" s="29"/>
      <c r="I4867" s="204" t="str">
        <f t="shared" si="1484"/>
        <v/>
      </c>
      <c r="J4867" s="188"/>
      <c r="K4867" s="29"/>
      <c r="L4867" s="24"/>
      <c r="M4867" s="22"/>
      <c r="N4867" s="22"/>
      <c r="O4867" s="22"/>
      <c r="P4867" s="202" t="str">
        <f t="shared" si="1485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482"/>
        <v/>
      </c>
      <c r="Z4867" s="196" t="str">
        <f t="shared" si="1483"/>
        <v/>
      </c>
      <c r="AA4867" s="22"/>
      <c r="AB4867" s="197" t="str">
        <f t="shared" si="1488"/>
        <v/>
      </c>
      <c r="AC4867" s="198" t="str">
        <f t="shared" si="1489"/>
        <v/>
      </c>
      <c r="AD4867" s="162"/>
      <c r="AE4867" s="199" t="str">
        <f t="shared" si="1490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79"/>
        <v>0</v>
      </c>
      <c r="AJ4867" s="200">
        <f t="shared" si="1480"/>
        <v>0</v>
      </c>
      <c r="AK4867" s="201" t="str">
        <f t="shared" si="1491"/>
        <v/>
      </c>
      <c r="AL4867" s="24"/>
      <c r="AM4867" s="24"/>
      <c r="AN4867" s="24"/>
      <c r="AO4867" s="24"/>
      <c r="AP4867" s="165" t="str">
        <f t="shared" si="1492"/>
        <v/>
      </c>
      <c r="AQ4867" s="203" t="str">
        <f t="shared" si="1493"/>
        <v/>
      </c>
      <c r="AR4867" s="206">
        <f t="shared" si="1494"/>
        <v>0</v>
      </c>
      <c r="AS4867" s="22" t="str">
        <f t="shared" si="1495"/>
        <v/>
      </c>
      <c r="AT4867" s="24" t="str">
        <f t="shared" si="1496"/>
        <v/>
      </c>
      <c r="AU4867" s="22" t="s">
        <v>3240</v>
      </c>
    </row>
    <row r="4868" spans="1:47">
      <c r="A4868" s="246" t="str">
        <f t="shared" si="1486"/>
        <v/>
      </c>
      <c r="B4868" s="23"/>
      <c r="C4868" s="23"/>
      <c r="D4868" s="202" t="str">
        <f t="shared" si="1487"/>
        <v/>
      </c>
      <c r="E4868" s="33" t="str">
        <f t="shared" si="1481"/>
        <v/>
      </c>
      <c r="F4868" s="23"/>
      <c r="G4868" s="23"/>
      <c r="H4868" s="29"/>
      <c r="I4868" s="204" t="str">
        <f t="shared" si="1484"/>
        <v/>
      </c>
      <c r="J4868" s="188"/>
      <c r="K4868" s="29"/>
      <c r="L4868" s="24"/>
      <c r="M4868" s="22"/>
      <c r="N4868" s="22"/>
      <c r="O4868" s="22"/>
      <c r="P4868" s="202" t="str">
        <f t="shared" si="1485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482"/>
        <v/>
      </c>
      <c r="Z4868" s="196" t="str">
        <f t="shared" si="1483"/>
        <v/>
      </c>
      <c r="AA4868" s="22"/>
      <c r="AB4868" s="197" t="str">
        <f t="shared" si="1488"/>
        <v/>
      </c>
      <c r="AC4868" s="198" t="str">
        <f t="shared" si="1489"/>
        <v/>
      </c>
      <c r="AD4868" s="162"/>
      <c r="AE4868" s="199" t="str">
        <f t="shared" si="1490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79"/>
        <v>0</v>
      </c>
      <c r="AJ4868" s="200">
        <f t="shared" si="1480"/>
        <v>0</v>
      </c>
      <c r="AK4868" s="201" t="str">
        <f t="shared" si="1491"/>
        <v/>
      </c>
      <c r="AL4868" s="24"/>
      <c r="AM4868" s="24"/>
      <c r="AN4868" s="24"/>
      <c r="AO4868" s="24"/>
      <c r="AP4868" s="165" t="str">
        <f t="shared" si="1492"/>
        <v/>
      </c>
      <c r="AQ4868" s="203" t="str">
        <f t="shared" si="1493"/>
        <v/>
      </c>
      <c r="AR4868" s="206">
        <f t="shared" si="1494"/>
        <v>0</v>
      </c>
      <c r="AS4868" s="22" t="str">
        <f t="shared" si="1495"/>
        <v/>
      </c>
      <c r="AT4868" s="24" t="str">
        <f t="shared" si="1496"/>
        <v/>
      </c>
      <c r="AU4868" s="22" t="s">
        <v>3240</v>
      </c>
    </row>
    <row r="4869" spans="1:47">
      <c r="A4869" s="246" t="str">
        <f t="shared" si="1486"/>
        <v/>
      </c>
      <c r="B4869" s="23"/>
      <c r="C4869" s="23"/>
      <c r="D4869" s="202" t="str">
        <f t="shared" si="1487"/>
        <v/>
      </c>
      <c r="E4869" s="33" t="str">
        <f t="shared" si="1481"/>
        <v/>
      </c>
      <c r="F4869" s="23"/>
      <c r="G4869" s="23"/>
      <c r="H4869" s="29"/>
      <c r="I4869" s="204" t="str">
        <f t="shared" si="1484"/>
        <v/>
      </c>
      <c r="J4869" s="188"/>
      <c r="K4869" s="29"/>
      <c r="L4869" s="24"/>
      <c r="M4869" s="22"/>
      <c r="N4869" s="22"/>
      <c r="O4869" s="22"/>
      <c r="P4869" s="202" t="str">
        <f t="shared" si="1485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482"/>
        <v/>
      </c>
      <c r="Z4869" s="196" t="str">
        <f t="shared" si="1483"/>
        <v/>
      </c>
      <c r="AA4869" s="22"/>
      <c r="AB4869" s="197" t="str">
        <f t="shared" si="1488"/>
        <v/>
      </c>
      <c r="AC4869" s="198" t="str">
        <f t="shared" si="1489"/>
        <v/>
      </c>
      <c r="AD4869" s="162"/>
      <c r="AE4869" s="199" t="str">
        <f t="shared" si="1490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79"/>
        <v>0</v>
      </c>
      <c r="AJ4869" s="200">
        <f t="shared" si="1480"/>
        <v>0</v>
      </c>
      <c r="AK4869" s="201" t="str">
        <f t="shared" si="1491"/>
        <v/>
      </c>
      <c r="AL4869" s="24"/>
      <c r="AM4869" s="24"/>
      <c r="AN4869" s="24"/>
      <c r="AO4869" s="24"/>
      <c r="AP4869" s="165" t="str">
        <f t="shared" si="1492"/>
        <v/>
      </c>
      <c r="AQ4869" s="203" t="str">
        <f t="shared" si="1493"/>
        <v/>
      </c>
      <c r="AR4869" s="206">
        <f t="shared" si="1494"/>
        <v>0</v>
      </c>
      <c r="AS4869" s="22" t="str">
        <f t="shared" si="1495"/>
        <v/>
      </c>
      <c r="AT4869" s="24" t="str">
        <f t="shared" si="1496"/>
        <v/>
      </c>
      <c r="AU4869" s="22" t="s">
        <v>3240</v>
      </c>
    </row>
    <row r="4870" spans="1:47">
      <c r="A4870" s="246" t="str">
        <f t="shared" si="1486"/>
        <v/>
      </c>
      <c r="B4870" s="23"/>
      <c r="C4870" s="23"/>
      <c r="D4870" s="202" t="str">
        <f t="shared" si="1487"/>
        <v/>
      </c>
      <c r="E4870" s="33" t="str">
        <f t="shared" si="1481"/>
        <v/>
      </c>
      <c r="F4870" s="23"/>
      <c r="G4870" s="23"/>
      <c r="H4870" s="29"/>
      <c r="I4870" s="204" t="str">
        <f t="shared" si="1484"/>
        <v/>
      </c>
      <c r="J4870" s="188"/>
      <c r="K4870" s="29"/>
      <c r="L4870" s="24"/>
      <c r="M4870" s="22"/>
      <c r="N4870" s="22"/>
      <c r="O4870" s="22"/>
      <c r="P4870" s="202" t="str">
        <f t="shared" si="1485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482"/>
        <v/>
      </c>
      <c r="Z4870" s="196" t="str">
        <f t="shared" si="1483"/>
        <v/>
      </c>
      <c r="AA4870" s="22"/>
      <c r="AB4870" s="197" t="str">
        <f t="shared" si="1488"/>
        <v/>
      </c>
      <c r="AC4870" s="198" t="str">
        <f t="shared" si="1489"/>
        <v/>
      </c>
      <c r="AD4870" s="162"/>
      <c r="AE4870" s="199" t="str">
        <f t="shared" si="1490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79"/>
        <v>0</v>
      </c>
      <c r="AJ4870" s="200">
        <f t="shared" si="1480"/>
        <v>0</v>
      </c>
      <c r="AK4870" s="201" t="str">
        <f t="shared" si="1491"/>
        <v/>
      </c>
      <c r="AL4870" s="24"/>
      <c r="AM4870" s="24"/>
      <c r="AN4870" s="24"/>
      <c r="AO4870" s="24"/>
      <c r="AP4870" s="165" t="str">
        <f t="shared" si="1492"/>
        <v/>
      </c>
      <c r="AQ4870" s="203" t="str">
        <f t="shared" si="1493"/>
        <v/>
      </c>
      <c r="AR4870" s="206">
        <f t="shared" si="1494"/>
        <v>0</v>
      </c>
      <c r="AS4870" s="22" t="str">
        <f t="shared" si="1495"/>
        <v/>
      </c>
      <c r="AT4870" s="24" t="str">
        <f t="shared" si="1496"/>
        <v/>
      </c>
      <c r="AU4870" s="22" t="s">
        <v>3240</v>
      </c>
    </row>
    <row r="4871" spans="1:47">
      <c r="A4871" s="246" t="str">
        <f t="shared" si="1486"/>
        <v/>
      </c>
      <c r="B4871" s="23"/>
      <c r="C4871" s="23"/>
      <c r="D4871" s="202" t="str">
        <f t="shared" si="1487"/>
        <v/>
      </c>
      <c r="E4871" s="33" t="str">
        <f t="shared" si="1481"/>
        <v/>
      </c>
      <c r="F4871" s="23"/>
      <c r="G4871" s="23"/>
      <c r="H4871" s="29"/>
      <c r="I4871" s="204" t="str">
        <f t="shared" si="1484"/>
        <v/>
      </c>
      <c r="J4871" s="188"/>
      <c r="K4871" s="29"/>
      <c r="L4871" s="24"/>
      <c r="M4871" s="22"/>
      <c r="N4871" s="22"/>
      <c r="O4871" s="22"/>
      <c r="P4871" s="202" t="str">
        <f t="shared" si="1485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482"/>
        <v/>
      </c>
      <c r="Z4871" s="196" t="str">
        <f t="shared" si="1483"/>
        <v/>
      </c>
      <c r="AA4871" s="22"/>
      <c r="AB4871" s="197" t="str">
        <f t="shared" si="1488"/>
        <v/>
      </c>
      <c r="AC4871" s="198" t="str">
        <f t="shared" si="1489"/>
        <v/>
      </c>
      <c r="AD4871" s="162"/>
      <c r="AE4871" s="199" t="str">
        <f t="shared" si="1490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79"/>
        <v>0</v>
      </c>
      <c r="AJ4871" s="200">
        <f t="shared" si="1480"/>
        <v>0</v>
      </c>
      <c r="AK4871" s="201" t="str">
        <f t="shared" si="1491"/>
        <v/>
      </c>
      <c r="AL4871" s="24"/>
      <c r="AM4871" s="24"/>
      <c r="AN4871" s="24"/>
      <c r="AO4871" s="24"/>
      <c r="AP4871" s="165" t="str">
        <f t="shared" si="1492"/>
        <v/>
      </c>
      <c r="AQ4871" s="203" t="str">
        <f t="shared" si="1493"/>
        <v/>
      </c>
      <c r="AR4871" s="206">
        <f t="shared" si="1494"/>
        <v>0</v>
      </c>
      <c r="AS4871" s="22" t="str">
        <f t="shared" si="1495"/>
        <v/>
      </c>
      <c r="AT4871" s="24" t="str">
        <f t="shared" si="1496"/>
        <v/>
      </c>
      <c r="AU4871" s="22" t="s">
        <v>3240</v>
      </c>
    </row>
    <row r="4872" spans="1:47">
      <c r="A4872" s="246" t="str">
        <f t="shared" si="1486"/>
        <v/>
      </c>
      <c r="B4872" s="23"/>
      <c r="C4872" s="23"/>
      <c r="D4872" s="202" t="str">
        <f t="shared" si="1487"/>
        <v/>
      </c>
      <c r="E4872" s="33" t="str">
        <f t="shared" si="1481"/>
        <v/>
      </c>
      <c r="F4872" s="23"/>
      <c r="G4872" s="23"/>
      <c r="H4872" s="29"/>
      <c r="I4872" s="204" t="str">
        <f t="shared" si="1484"/>
        <v/>
      </c>
      <c r="J4872" s="188"/>
      <c r="K4872" s="29"/>
      <c r="L4872" s="24"/>
      <c r="M4872" s="22"/>
      <c r="N4872" s="22"/>
      <c r="O4872" s="22"/>
      <c r="P4872" s="202" t="str">
        <f t="shared" si="1485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482"/>
        <v/>
      </c>
      <c r="Z4872" s="196" t="str">
        <f t="shared" si="1483"/>
        <v/>
      </c>
      <c r="AA4872" s="22"/>
      <c r="AB4872" s="197" t="str">
        <f t="shared" si="1488"/>
        <v/>
      </c>
      <c r="AC4872" s="198" t="str">
        <f t="shared" si="1489"/>
        <v/>
      </c>
      <c r="AD4872" s="162"/>
      <c r="AE4872" s="199" t="str">
        <f t="shared" si="1490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79"/>
        <v>0</v>
      </c>
      <c r="AJ4872" s="200">
        <f t="shared" si="1480"/>
        <v>0</v>
      </c>
      <c r="AK4872" s="201" t="str">
        <f t="shared" si="1491"/>
        <v/>
      </c>
      <c r="AL4872" s="24"/>
      <c r="AM4872" s="24"/>
      <c r="AN4872" s="24"/>
      <c r="AO4872" s="24"/>
      <c r="AP4872" s="165" t="str">
        <f t="shared" si="1492"/>
        <v/>
      </c>
      <c r="AQ4872" s="203" t="str">
        <f t="shared" si="1493"/>
        <v/>
      </c>
      <c r="AR4872" s="206">
        <f t="shared" si="1494"/>
        <v>0</v>
      </c>
      <c r="AS4872" s="22" t="str">
        <f t="shared" si="1495"/>
        <v/>
      </c>
      <c r="AT4872" s="24" t="str">
        <f t="shared" si="1496"/>
        <v/>
      </c>
      <c r="AU4872" s="22" t="s">
        <v>3240</v>
      </c>
    </row>
    <row r="4873" spans="1:47">
      <c r="A4873" s="246" t="str">
        <f t="shared" si="1486"/>
        <v/>
      </c>
      <c r="B4873" s="23"/>
      <c r="C4873" s="23"/>
      <c r="D4873" s="202" t="str">
        <f t="shared" si="1487"/>
        <v/>
      </c>
      <c r="E4873" s="33" t="str">
        <f t="shared" si="1481"/>
        <v/>
      </c>
      <c r="F4873" s="23"/>
      <c r="G4873" s="23"/>
      <c r="H4873" s="29"/>
      <c r="I4873" s="204" t="str">
        <f t="shared" si="1484"/>
        <v/>
      </c>
      <c r="J4873" s="188"/>
      <c r="K4873" s="29"/>
      <c r="L4873" s="24"/>
      <c r="M4873" s="22"/>
      <c r="N4873" s="22"/>
      <c r="O4873" s="22"/>
      <c r="P4873" s="202" t="str">
        <f t="shared" si="1485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482"/>
        <v/>
      </c>
      <c r="Z4873" s="196" t="str">
        <f t="shared" si="1483"/>
        <v/>
      </c>
      <c r="AA4873" s="22"/>
      <c r="AB4873" s="197" t="str">
        <f t="shared" si="1488"/>
        <v/>
      </c>
      <c r="AC4873" s="198" t="str">
        <f t="shared" si="1489"/>
        <v/>
      </c>
      <c r="AD4873" s="162"/>
      <c r="AE4873" s="199" t="str">
        <f t="shared" si="1490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79"/>
        <v>0</v>
      </c>
      <c r="AJ4873" s="200">
        <f t="shared" si="1480"/>
        <v>0</v>
      </c>
      <c r="AK4873" s="201" t="str">
        <f t="shared" si="1491"/>
        <v/>
      </c>
      <c r="AL4873" s="24"/>
      <c r="AM4873" s="24"/>
      <c r="AN4873" s="24"/>
      <c r="AO4873" s="24"/>
      <c r="AP4873" s="165" t="str">
        <f t="shared" si="1492"/>
        <v/>
      </c>
      <c r="AQ4873" s="203" t="str">
        <f t="shared" si="1493"/>
        <v/>
      </c>
      <c r="AR4873" s="206">
        <f t="shared" si="1494"/>
        <v>0</v>
      </c>
      <c r="AS4873" s="22" t="str">
        <f t="shared" si="1495"/>
        <v/>
      </c>
      <c r="AT4873" s="24" t="str">
        <f t="shared" si="1496"/>
        <v/>
      </c>
      <c r="AU4873" s="22" t="s">
        <v>3240</v>
      </c>
    </row>
    <row r="4874" spans="1:47">
      <c r="A4874" s="246" t="str">
        <f t="shared" si="1486"/>
        <v/>
      </c>
      <c r="B4874" s="23"/>
      <c r="C4874" s="23"/>
      <c r="D4874" s="202" t="str">
        <f t="shared" si="1487"/>
        <v/>
      </c>
      <c r="E4874" s="33" t="str">
        <f t="shared" si="1481"/>
        <v/>
      </c>
      <c r="F4874" s="23"/>
      <c r="G4874" s="23"/>
      <c r="H4874" s="29"/>
      <c r="I4874" s="204" t="str">
        <f t="shared" si="1484"/>
        <v/>
      </c>
      <c r="J4874" s="188"/>
      <c r="K4874" s="29"/>
      <c r="L4874" s="24"/>
      <c r="M4874" s="22"/>
      <c r="N4874" s="22"/>
      <c r="O4874" s="22"/>
      <c r="P4874" s="202" t="str">
        <f t="shared" si="1485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482"/>
        <v/>
      </c>
      <c r="Z4874" s="196" t="str">
        <f t="shared" si="1483"/>
        <v/>
      </c>
      <c r="AA4874" s="22"/>
      <c r="AB4874" s="197" t="str">
        <f t="shared" si="1488"/>
        <v/>
      </c>
      <c r="AC4874" s="198" t="str">
        <f t="shared" si="1489"/>
        <v/>
      </c>
      <c r="AD4874" s="162"/>
      <c r="AE4874" s="199" t="str">
        <f t="shared" si="1490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79"/>
        <v>0</v>
      </c>
      <c r="AJ4874" s="200">
        <f t="shared" si="1480"/>
        <v>0</v>
      </c>
      <c r="AK4874" s="201" t="str">
        <f t="shared" si="1491"/>
        <v/>
      </c>
      <c r="AL4874" s="24"/>
      <c r="AM4874" s="24"/>
      <c r="AN4874" s="24"/>
      <c r="AO4874" s="24"/>
      <c r="AP4874" s="165" t="str">
        <f t="shared" si="1492"/>
        <v/>
      </c>
      <c r="AQ4874" s="203" t="str">
        <f t="shared" si="1493"/>
        <v/>
      </c>
      <c r="AR4874" s="206">
        <f t="shared" si="1494"/>
        <v>0</v>
      </c>
      <c r="AS4874" s="22" t="str">
        <f t="shared" si="1495"/>
        <v/>
      </c>
      <c r="AT4874" s="24" t="str">
        <f t="shared" si="1496"/>
        <v/>
      </c>
      <c r="AU4874" s="22" t="s">
        <v>3240</v>
      </c>
    </row>
    <row r="4875" spans="1:47">
      <c r="A4875" s="246" t="str">
        <f t="shared" si="1486"/>
        <v/>
      </c>
      <c r="B4875" s="23"/>
      <c r="C4875" s="23"/>
      <c r="D4875" s="202" t="str">
        <f t="shared" si="1487"/>
        <v/>
      </c>
      <c r="E4875" s="33" t="str">
        <f t="shared" si="1481"/>
        <v/>
      </c>
      <c r="F4875" s="23"/>
      <c r="G4875" s="23"/>
      <c r="H4875" s="29"/>
      <c r="I4875" s="204" t="str">
        <f t="shared" si="1484"/>
        <v/>
      </c>
      <c r="J4875" s="188"/>
      <c r="K4875" s="29"/>
      <c r="L4875" s="24"/>
      <c r="M4875" s="22"/>
      <c r="N4875" s="22"/>
      <c r="O4875" s="22"/>
      <c r="P4875" s="202" t="str">
        <f t="shared" si="1485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482"/>
        <v/>
      </c>
      <c r="Z4875" s="196" t="str">
        <f t="shared" si="1483"/>
        <v/>
      </c>
      <c r="AA4875" s="22"/>
      <c r="AB4875" s="197" t="str">
        <f t="shared" si="1488"/>
        <v/>
      </c>
      <c r="AC4875" s="198" t="str">
        <f t="shared" si="1489"/>
        <v/>
      </c>
      <c r="AD4875" s="162"/>
      <c r="AE4875" s="199" t="str">
        <f t="shared" si="1490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ref="AI4875:AI4938" si="1497">IF(P4875="C66 SERVICE","",SUMIFS(AB:AB,F:F,F4875,G:G,G4875,E:E,E4875))</f>
        <v>0</v>
      </c>
      <c r="AJ4875" s="200">
        <f t="shared" ref="AJ4875:AJ4938" si="1498">IF(P4875="C66 SERVICE","",SUMIFS(AC:AC,F:F,F4875,G:G,G4875,E:E,E4875))</f>
        <v>0</v>
      </c>
      <c r="AK4875" s="201" t="str">
        <f t="shared" si="1491"/>
        <v/>
      </c>
      <c r="AL4875" s="24"/>
      <c r="AM4875" s="24"/>
      <c r="AN4875" s="24"/>
      <c r="AO4875" s="24"/>
      <c r="AP4875" s="165" t="str">
        <f t="shared" si="1492"/>
        <v/>
      </c>
      <c r="AQ4875" s="203" t="str">
        <f t="shared" si="1493"/>
        <v/>
      </c>
      <c r="AR4875" s="206">
        <f t="shared" si="1494"/>
        <v>0</v>
      </c>
      <c r="AS4875" s="22" t="str">
        <f t="shared" si="1495"/>
        <v/>
      </c>
      <c r="AT4875" s="24" t="str">
        <f t="shared" si="1496"/>
        <v/>
      </c>
      <c r="AU4875" s="22" t="s">
        <v>3240</v>
      </c>
    </row>
    <row r="4876" spans="1:47">
      <c r="A4876" s="246" t="str">
        <f t="shared" si="1486"/>
        <v/>
      </c>
      <c r="B4876" s="23"/>
      <c r="C4876" s="23"/>
      <c r="D4876" s="202" t="str">
        <f t="shared" si="1487"/>
        <v/>
      </c>
      <c r="E4876" s="33" t="str">
        <f t="shared" si="1481"/>
        <v/>
      </c>
      <c r="F4876" s="23"/>
      <c r="G4876" s="23"/>
      <c r="H4876" s="29"/>
      <c r="I4876" s="204" t="str">
        <f t="shared" si="1484"/>
        <v/>
      </c>
      <c r="J4876" s="188"/>
      <c r="K4876" s="29"/>
      <c r="L4876" s="24"/>
      <c r="M4876" s="22"/>
      <c r="N4876" s="22"/>
      <c r="O4876" s="22"/>
      <c r="P4876" s="202" t="str">
        <f t="shared" si="1485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482"/>
        <v/>
      </c>
      <c r="Z4876" s="196" t="str">
        <f t="shared" si="1483"/>
        <v/>
      </c>
      <c r="AA4876" s="22"/>
      <c r="AB4876" s="197" t="str">
        <f t="shared" si="1488"/>
        <v/>
      </c>
      <c r="AC4876" s="198" t="str">
        <f t="shared" si="1489"/>
        <v/>
      </c>
      <c r="AD4876" s="162"/>
      <c r="AE4876" s="199" t="str">
        <f t="shared" si="1490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7"/>
        <v>0</v>
      </c>
      <c r="AJ4876" s="200">
        <f t="shared" si="1498"/>
        <v>0</v>
      </c>
      <c r="AK4876" s="201" t="str">
        <f t="shared" si="1491"/>
        <v/>
      </c>
      <c r="AL4876" s="24"/>
      <c r="AM4876" s="24"/>
      <c r="AN4876" s="24"/>
      <c r="AO4876" s="24"/>
      <c r="AP4876" s="165" t="str">
        <f t="shared" si="1492"/>
        <v/>
      </c>
      <c r="AQ4876" s="203" t="str">
        <f t="shared" si="1493"/>
        <v/>
      </c>
      <c r="AR4876" s="206">
        <f t="shared" si="1494"/>
        <v>0</v>
      </c>
      <c r="AS4876" s="22" t="str">
        <f t="shared" si="1495"/>
        <v/>
      </c>
      <c r="AT4876" s="24" t="str">
        <f t="shared" si="1496"/>
        <v/>
      </c>
      <c r="AU4876" s="22" t="s">
        <v>3240</v>
      </c>
    </row>
    <row r="4877" spans="1:47">
      <c r="A4877" s="246" t="str">
        <f t="shared" si="1486"/>
        <v/>
      </c>
      <c r="B4877" s="23"/>
      <c r="C4877" s="23"/>
      <c r="D4877" s="202" t="str">
        <f t="shared" si="1487"/>
        <v/>
      </c>
      <c r="E4877" s="33" t="str">
        <f t="shared" si="1481"/>
        <v/>
      </c>
      <c r="F4877" s="23"/>
      <c r="G4877" s="23"/>
      <c r="H4877" s="29"/>
      <c r="I4877" s="204" t="str">
        <f t="shared" si="1484"/>
        <v/>
      </c>
      <c r="J4877" s="188"/>
      <c r="K4877" s="29"/>
      <c r="L4877" s="24"/>
      <c r="M4877" s="22"/>
      <c r="N4877" s="22"/>
      <c r="O4877" s="22"/>
      <c r="P4877" s="202" t="str">
        <f t="shared" si="1485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482"/>
        <v/>
      </c>
      <c r="Z4877" s="196" t="str">
        <f t="shared" si="1483"/>
        <v/>
      </c>
      <c r="AA4877" s="22"/>
      <c r="AB4877" s="197" t="str">
        <f t="shared" si="1488"/>
        <v/>
      </c>
      <c r="AC4877" s="198" t="str">
        <f t="shared" si="1489"/>
        <v/>
      </c>
      <c r="AD4877" s="162"/>
      <c r="AE4877" s="199" t="str">
        <f t="shared" si="1490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7"/>
        <v>0</v>
      </c>
      <c r="AJ4877" s="200">
        <f t="shared" si="1498"/>
        <v>0</v>
      </c>
      <c r="AK4877" s="201" t="str">
        <f t="shared" si="1491"/>
        <v/>
      </c>
      <c r="AL4877" s="24"/>
      <c r="AM4877" s="24"/>
      <c r="AN4877" s="24"/>
      <c r="AO4877" s="24"/>
      <c r="AP4877" s="165" t="str">
        <f t="shared" si="1492"/>
        <v/>
      </c>
      <c r="AQ4877" s="203" t="str">
        <f t="shared" si="1493"/>
        <v/>
      </c>
      <c r="AR4877" s="206">
        <f t="shared" si="1494"/>
        <v>0</v>
      </c>
      <c r="AS4877" s="22" t="str">
        <f t="shared" si="1495"/>
        <v/>
      </c>
      <c r="AT4877" s="24" t="str">
        <f t="shared" si="1496"/>
        <v/>
      </c>
      <c r="AU4877" s="22" t="s">
        <v>3240</v>
      </c>
    </row>
    <row r="4878" spans="1:47">
      <c r="A4878" s="246" t="str">
        <f t="shared" si="1486"/>
        <v/>
      </c>
      <c r="B4878" s="23"/>
      <c r="C4878" s="23"/>
      <c r="D4878" s="202" t="str">
        <f t="shared" si="1487"/>
        <v/>
      </c>
      <c r="E4878" s="33" t="str">
        <f t="shared" si="1481"/>
        <v/>
      </c>
      <c r="F4878" s="23"/>
      <c r="G4878" s="23"/>
      <c r="H4878" s="29"/>
      <c r="I4878" s="204" t="str">
        <f t="shared" si="1484"/>
        <v/>
      </c>
      <c r="J4878" s="188"/>
      <c r="K4878" s="29"/>
      <c r="L4878" s="24"/>
      <c r="M4878" s="22"/>
      <c r="N4878" s="22"/>
      <c r="O4878" s="22"/>
      <c r="P4878" s="202" t="str">
        <f t="shared" si="1485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482"/>
        <v/>
      </c>
      <c r="Z4878" s="196" t="str">
        <f t="shared" si="1483"/>
        <v/>
      </c>
      <c r="AA4878" s="22"/>
      <c r="AB4878" s="197" t="str">
        <f t="shared" si="1488"/>
        <v/>
      </c>
      <c r="AC4878" s="198" t="str">
        <f t="shared" si="1489"/>
        <v/>
      </c>
      <c r="AD4878" s="162"/>
      <c r="AE4878" s="199" t="str">
        <f t="shared" si="1490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7"/>
        <v>0</v>
      </c>
      <c r="AJ4878" s="200">
        <f t="shared" si="1498"/>
        <v>0</v>
      </c>
      <c r="AK4878" s="201" t="str">
        <f t="shared" si="1491"/>
        <v/>
      </c>
      <c r="AL4878" s="24"/>
      <c r="AM4878" s="24"/>
      <c r="AN4878" s="24"/>
      <c r="AO4878" s="24"/>
      <c r="AP4878" s="165" t="str">
        <f t="shared" si="1492"/>
        <v/>
      </c>
      <c r="AQ4878" s="203" t="str">
        <f t="shared" si="1493"/>
        <v/>
      </c>
      <c r="AR4878" s="206">
        <f t="shared" si="1494"/>
        <v>0</v>
      </c>
      <c r="AS4878" s="22" t="str">
        <f t="shared" si="1495"/>
        <v/>
      </c>
      <c r="AT4878" s="24" t="str">
        <f t="shared" si="1496"/>
        <v/>
      </c>
      <c r="AU4878" s="22" t="s">
        <v>3240</v>
      </c>
    </row>
    <row r="4879" spans="1:47">
      <c r="A4879" s="246" t="str">
        <f t="shared" si="1486"/>
        <v/>
      </c>
      <c r="B4879" s="23"/>
      <c r="C4879" s="23"/>
      <c r="D4879" s="202" t="str">
        <f t="shared" si="1487"/>
        <v/>
      </c>
      <c r="E4879" s="33" t="str">
        <f t="shared" si="1481"/>
        <v/>
      </c>
      <c r="F4879" s="23"/>
      <c r="G4879" s="23"/>
      <c r="H4879" s="29"/>
      <c r="I4879" s="204" t="str">
        <f t="shared" si="1484"/>
        <v/>
      </c>
      <c r="J4879" s="188"/>
      <c r="K4879" s="29"/>
      <c r="L4879" s="24"/>
      <c r="M4879" s="22"/>
      <c r="N4879" s="22"/>
      <c r="O4879" s="22"/>
      <c r="P4879" s="202" t="str">
        <f t="shared" si="1485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482"/>
        <v/>
      </c>
      <c r="Z4879" s="196" t="str">
        <f t="shared" si="1483"/>
        <v/>
      </c>
      <c r="AA4879" s="22"/>
      <c r="AB4879" s="197" t="str">
        <f t="shared" si="1488"/>
        <v/>
      </c>
      <c r="AC4879" s="198" t="str">
        <f t="shared" si="1489"/>
        <v/>
      </c>
      <c r="AD4879" s="162"/>
      <c r="AE4879" s="199" t="str">
        <f t="shared" si="1490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7"/>
        <v>0</v>
      </c>
      <c r="AJ4879" s="200">
        <f t="shared" si="1498"/>
        <v>0</v>
      </c>
      <c r="AK4879" s="201" t="str">
        <f t="shared" si="1491"/>
        <v/>
      </c>
      <c r="AL4879" s="24"/>
      <c r="AM4879" s="24"/>
      <c r="AN4879" s="24"/>
      <c r="AO4879" s="24"/>
      <c r="AP4879" s="165" t="str">
        <f t="shared" si="1492"/>
        <v/>
      </c>
      <c r="AQ4879" s="203" t="str">
        <f t="shared" si="1493"/>
        <v/>
      </c>
      <c r="AR4879" s="206">
        <f t="shared" si="1494"/>
        <v>0</v>
      </c>
      <c r="AS4879" s="22" t="str">
        <f t="shared" si="1495"/>
        <v/>
      </c>
      <c r="AT4879" s="24" t="str">
        <f t="shared" si="1496"/>
        <v/>
      </c>
      <c r="AU4879" s="22" t="s">
        <v>3240</v>
      </c>
    </row>
    <row r="4880" spans="1:47">
      <c r="A4880" s="246" t="str">
        <f t="shared" si="1486"/>
        <v/>
      </c>
      <c r="B4880" s="23"/>
      <c r="C4880" s="23"/>
      <c r="D4880" s="202" t="str">
        <f t="shared" si="1487"/>
        <v/>
      </c>
      <c r="E4880" s="33" t="str">
        <f t="shared" si="1481"/>
        <v/>
      </c>
      <c r="F4880" s="23"/>
      <c r="G4880" s="23"/>
      <c r="H4880" s="29"/>
      <c r="I4880" s="204" t="str">
        <f t="shared" si="1484"/>
        <v/>
      </c>
      <c r="J4880" s="188"/>
      <c r="K4880" s="29"/>
      <c r="L4880" s="24"/>
      <c r="M4880" s="22"/>
      <c r="N4880" s="22"/>
      <c r="O4880" s="22"/>
      <c r="P4880" s="202" t="str">
        <f t="shared" si="1485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482"/>
        <v/>
      </c>
      <c r="Z4880" s="196" t="str">
        <f t="shared" si="1483"/>
        <v/>
      </c>
      <c r="AA4880" s="22"/>
      <c r="AB4880" s="197" t="str">
        <f t="shared" si="1488"/>
        <v/>
      </c>
      <c r="AC4880" s="198" t="str">
        <f t="shared" si="1489"/>
        <v/>
      </c>
      <c r="AD4880" s="162"/>
      <c r="AE4880" s="199" t="str">
        <f t="shared" si="1490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7"/>
        <v>0</v>
      </c>
      <c r="AJ4880" s="200">
        <f t="shared" si="1498"/>
        <v>0</v>
      </c>
      <c r="AK4880" s="201" t="str">
        <f t="shared" si="1491"/>
        <v/>
      </c>
      <c r="AL4880" s="24"/>
      <c r="AM4880" s="24"/>
      <c r="AN4880" s="24"/>
      <c r="AO4880" s="24"/>
      <c r="AP4880" s="165" t="str">
        <f t="shared" si="1492"/>
        <v/>
      </c>
      <c r="AQ4880" s="203" t="str">
        <f t="shared" si="1493"/>
        <v/>
      </c>
      <c r="AR4880" s="206">
        <f t="shared" si="1494"/>
        <v>0</v>
      </c>
      <c r="AS4880" s="22" t="str">
        <f t="shared" si="1495"/>
        <v/>
      </c>
      <c r="AT4880" s="24" t="str">
        <f t="shared" si="1496"/>
        <v/>
      </c>
      <c r="AU4880" s="22" t="s">
        <v>3240</v>
      </c>
    </row>
    <row r="4881" spans="1:47">
      <c r="A4881" s="246" t="str">
        <f t="shared" si="1486"/>
        <v/>
      </c>
      <c r="B4881" s="23"/>
      <c r="C4881" s="23"/>
      <c r="D4881" s="202" t="str">
        <f t="shared" si="1487"/>
        <v/>
      </c>
      <c r="E4881" s="33" t="str">
        <f t="shared" si="1481"/>
        <v/>
      </c>
      <c r="F4881" s="23"/>
      <c r="G4881" s="23"/>
      <c r="H4881" s="29"/>
      <c r="I4881" s="204" t="str">
        <f t="shared" si="1484"/>
        <v/>
      </c>
      <c r="J4881" s="188"/>
      <c r="K4881" s="29"/>
      <c r="L4881" s="24"/>
      <c r="M4881" s="22"/>
      <c r="N4881" s="22"/>
      <c r="O4881" s="22"/>
      <c r="P4881" s="202" t="str">
        <f t="shared" si="1485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482"/>
        <v/>
      </c>
      <c r="Z4881" s="196" t="str">
        <f t="shared" si="1483"/>
        <v/>
      </c>
      <c r="AA4881" s="22"/>
      <c r="AB4881" s="197" t="str">
        <f t="shared" si="1488"/>
        <v/>
      </c>
      <c r="AC4881" s="198" t="str">
        <f t="shared" si="1489"/>
        <v/>
      </c>
      <c r="AD4881" s="162"/>
      <c r="AE4881" s="199" t="str">
        <f t="shared" si="1490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7"/>
        <v>0</v>
      </c>
      <c r="AJ4881" s="200">
        <f t="shared" si="1498"/>
        <v>0</v>
      </c>
      <c r="AK4881" s="201" t="str">
        <f t="shared" si="1491"/>
        <v/>
      </c>
      <c r="AL4881" s="24"/>
      <c r="AM4881" s="24"/>
      <c r="AN4881" s="24"/>
      <c r="AO4881" s="24"/>
      <c r="AP4881" s="165" t="str">
        <f t="shared" si="1492"/>
        <v/>
      </c>
      <c r="AQ4881" s="203" t="str">
        <f t="shared" si="1493"/>
        <v/>
      </c>
      <c r="AR4881" s="206">
        <f t="shared" si="1494"/>
        <v>0</v>
      </c>
      <c r="AS4881" s="22" t="str">
        <f t="shared" si="1495"/>
        <v/>
      </c>
      <c r="AT4881" s="24" t="str">
        <f t="shared" si="1496"/>
        <v/>
      </c>
      <c r="AU4881" s="22" t="s">
        <v>3240</v>
      </c>
    </row>
    <row r="4882" spans="1:47">
      <c r="A4882" s="246" t="str">
        <f t="shared" si="1486"/>
        <v/>
      </c>
      <c r="B4882" s="23"/>
      <c r="C4882" s="23"/>
      <c r="D4882" s="202" t="str">
        <f t="shared" si="1487"/>
        <v/>
      </c>
      <c r="E4882" s="33" t="str">
        <f t="shared" si="1481"/>
        <v/>
      </c>
      <c r="F4882" s="23"/>
      <c r="G4882" s="23"/>
      <c r="H4882" s="29"/>
      <c r="I4882" s="204" t="str">
        <f t="shared" si="1484"/>
        <v/>
      </c>
      <c r="J4882" s="188"/>
      <c r="K4882" s="29"/>
      <c r="L4882" s="24"/>
      <c r="M4882" s="22"/>
      <c r="N4882" s="22"/>
      <c r="O4882" s="22"/>
      <c r="P4882" s="202" t="str">
        <f t="shared" si="1485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482"/>
        <v/>
      </c>
      <c r="Z4882" s="196" t="str">
        <f t="shared" si="1483"/>
        <v/>
      </c>
      <c r="AA4882" s="22"/>
      <c r="AB4882" s="197" t="str">
        <f t="shared" si="1488"/>
        <v/>
      </c>
      <c r="AC4882" s="198" t="str">
        <f t="shared" si="1489"/>
        <v/>
      </c>
      <c r="AD4882" s="162"/>
      <c r="AE4882" s="199" t="str">
        <f t="shared" si="1490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7"/>
        <v>0</v>
      </c>
      <c r="AJ4882" s="200">
        <f t="shared" si="1498"/>
        <v>0</v>
      </c>
      <c r="AK4882" s="201" t="str">
        <f t="shared" si="1491"/>
        <v/>
      </c>
      <c r="AL4882" s="24"/>
      <c r="AM4882" s="24"/>
      <c r="AN4882" s="24"/>
      <c r="AO4882" s="24"/>
      <c r="AP4882" s="165" t="str">
        <f t="shared" si="1492"/>
        <v/>
      </c>
      <c r="AQ4882" s="203" t="str">
        <f t="shared" si="1493"/>
        <v/>
      </c>
      <c r="AR4882" s="206">
        <f t="shared" si="1494"/>
        <v>0</v>
      </c>
      <c r="AS4882" s="22" t="str">
        <f t="shared" si="1495"/>
        <v/>
      </c>
      <c r="AT4882" s="24" t="str">
        <f t="shared" si="1496"/>
        <v/>
      </c>
      <c r="AU4882" s="22" t="s">
        <v>3240</v>
      </c>
    </row>
    <row r="4883" spans="1:47">
      <c r="A4883" s="246" t="str">
        <f t="shared" si="1486"/>
        <v/>
      </c>
      <c r="B4883" s="23"/>
      <c r="C4883" s="23"/>
      <c r="D4883" s="202" t="str">
        <f t="shared" si="1487"/>
        <v/>
      </c>
      <c r="E4883" s="33" t="str">
        <f t="shared" si="1481"/>
        <v/>
      </c>
      <c r="F4883" s="23"/>
      <c r="G4883" s="23"/>
      <c r="H4883" s="29"/>
      <c r="I4883" s="204" t="str">
        <f t="shared" si="1484"/>
        <v/>
      </c>
      <c r="J4883" s="188"/>
      <c r="K4883" s="29"/>
      <c r="L4883" s="24"/>
      <c r="M4883" s="22"/>
      <c r="N4883" s="22"/>
      <c r="O4883" s="22"/>
      <c r="P4883" s="202" t="str">
        <f t="shared" si="1485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482"/>
        <v/>
      </c>
      <c r="Z4883" s="196" t="str">
        <f t="shared" si="1483"/>
        <v/>
      </c>
      <c r="AA4883" s="22"/>
      <c r="AB4883" s="197" t="str">
        <f t="shared" si="1488"/>
        <v/>
      </c>
      <c r="AC4883" s="198" t="str">
        <f t="shared" si="1489"/>
        <v/>
      </c>
      <c r="AD4883" s="162"/>
      <c r="AE4883" s="199" t="str">
        <f t="shared" si="1490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7"/>
        <v>0</v>
      </c>
      <c r="AJ4883" s="200">
        <f t="shared" si="1498"/>
        <v>0</v>
      </c>
      <c r="AK4883" s="201" t="str">
        <f t="shared" si="1491"/>
        <v/>
      </c>
      <c r="AL4883" s="24"/>
      <c r="AM4883" s="24"/>
      <c r="AN4883" s="24"/>
      <c r="AO4883" s="24"/>
      <c r="AP4883" s="165" t="str">
        <f t="shared" si="1492"/>
        <v/>
      </c>
      <c r="AQ4883" s="203" t="str">
        <f t="shared" si="1493"/>
        <v/>
      </c>
      <c r="AR4883" s="206">
        <f t="shared" si="1494"/>
        <v>0</v>
      </c>
      <c r="AS4883" s="22" t="str">
        <f t="shared" si="1495"/>
        <v/>
      </c>
      <c r="AT4883" s="24" t="str">
        <f t="shared" si="1496"/>
        <v/>
      </c>
      <c r="AU4883" s="22" t="s">
        <v>3240</v>
      </c>
    </row>
    <row r="4884" spans="1:47">
      <c r="A4884" s="246" t="str">
        <f t="shared" si="1486"/>
        <v/>
      </c>
      <c r="B4884" s="23"/>
      <c r="C4884" s="23"/>
      <c r="D4884" s="202" t="str">
        <f t="shared" si="1487"/>
        <v/>
      </c>
      <c r="E4884" s="33" t="str">
        <f t="shared" si="1481"/>
        <v/>
      </c>
      <c r="F4884" s="23"/>
      <c r="G4884" s="23"/>
      <c r="H4884" s="29"/>
      <c r="I4884" s="204" t="str">
        <f t="shared" si="1484"/>
        <v/>
      </c>
      <c r="J4884" s="188"/>
      <c r="K4884" s="29"/>
      <c r="L4884" s="24"/>
      <c r="M4884" s="22"/>
      <c r="N4884" s="22"/>
      <c r="O4884" s="22"/>
      <c r="P4884" s="202" t="str">
        <f t="shared" si="1485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482"/>
        <v/>
      </c>
      <c r="Z4884" s="196" t="str">
        <f t="shared" si="1483"/>
        <v/>
      </c>
      <c r="AA4884" s="22"/>
      <c r="AB4884" s="197" t="str">
        <f t="shared" si="1488"/>
        <v/>
      </c>
      <c r="AC4884" s="198" t="str">
        <f t="shared" si="1489"/>
        <v/>
      </c>
      <c r="AD4884" s="162"/>
      <c r="AE4884" s="199" t="str">
        <f t="shared" si="1490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7"/>
        <v>0</v>
      </c>
      <c r="AJ4884" s="200">
        <f t="shared" si="1498"/>
        <v>0</v>
      </c>
      <c r="AK4884" s="201" t="str">
        <f t="shared" si="1491"/>
        <v/>
      </c>
      <c r="AL4884" s="24"/>
      <c r="AM4884" s="24"/>
      <c r="AN4884" s="24"/>
      <c r="AO4884" s="24"/>
      <c r="AP4884" s="165" t="str">
        <f t="shared" si="1492"/>
        <v/>
      </c>
      <c r="AQ4884" s="203" t="str">
        <f t="shared" si="1493"/>
        <v/>
      </c>
      <c r="AR4884" s="206">
        <f t="shared" si="1494"/>
        <v>0</v>
      </c>
      <c r="AS4884" s="22" t="str">
        <f t="shared" si="1495"/>
        <v/>
      </c>
      <c r="AT4884" s="24" t="str">
        <f t="shared" si="1496"/>
        <v/>
      </c>
      <c r="AU4884" s="22" t="s">
        <v>3240</v>
      </c>
    </row>
    <row r="4885" spans="1:47">
      <c r="A4885" s="246" t="str">
        <f t="shared" si="1486"/>
        <v/>
      </c>
      <c r="B4885" s="23"/>
      <c r="C4885" s="23"/>
      <c r="D4885" s="202" t="str">
        <f t="shared" si="1487"/>
        <v/>
      </c>
      <c r="E4885" s="33" t="str">
        <f t="shared" si="1481"/>
        <v/>
      </c>
      <c r="F4885" s="23"/>
      <c r="G4885" s="23"/>
      <c r="H4885" s="29"/>
      <c r="I4885" s="204" t="str">
        <f t="shared" si="1484"/>
        <v/>
      </c>
      <c r="J4885" s="188"/>
      <c r="K4885" s="29"/>
      <c r="L4885" s="24"/>
      <c r="M4885" s="22"/>
      <c r="N4885" s="22"/>
      <c r="O4885" s="22"/>
      <c r="P4885" s="202" t="str">
        <f t="shared" si="1485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482"/>
        <v/>
      </c>
      <c r="Z4885" s="196" t="str">
        <f t="shared" si="1483"/>
        <v/>
      </c>
      <c r="AA4885" s="22"/>
      <c r="AB4885" s="197" t="str">
        <f t="shared" si="1488"/>
        <v/>
      </c>
      <c r="AC4885" s="198" t="str">
        <f t="shared" si="1489"/>
        <v/>
      </c>
      <c r="AD4885" s="162"/>
      <c r="AE4885" s="199" t="str">
        <f t="shared" si="1490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7"/>
        <v>0</v>
      </c>
      <c r="AJ4885" s="200">
        <f t="shared" si="1498"/>
        <v>0</v>
      </c>
      <c r="AK4885" s="201" t="str">
        <f t="shared" si="1491"/>
        <v/>
      </c>
      <c r="AL4885" s="24"/>
      <c r="AM4885" s="24"/>
      <c r="AN4885" s="24"/>
      <c r="AO4885" s="24"/>
      <c r="AP4885" s="165" t="str">
        <f t="shared" si="1492"/>
        <v/>
      </c>
      <c r="AQ4885" s="203" t="str">
        <f t="shared" si="1493"/>
        <v/>
      </c>
      <c r="AR4885" s="206">
        <f t="shared" si="1494"/>
        <v>0</v>
      </c>
      <c r="AS4885" s="22" t="str">
        <f t="shared" si="1495"/>
        <v/>
      </c>
      <c r="AT4885" s="24" t="str">
        <f t="shared" si="1496"/>
        <v/>
      </c>
      <c r="AU4885" s="22" t="s">
        <v>3240</v>
      </c>
    </row>
    <row r="4886" spans="1:47">
      <c r="A4886" s="246" t="str">
        <f t="shared" si="1486"/>
        <v/>
      </c>
      <c r="B4886" s="23"/>
      <c r="C4886" s="23"/>
      <c r="D4886" s="202" t="str">
        <f t="shared" si="1487"/>
        <v/>
      </c>
      <c r="E4886" s="33" t="str">
        <f t="shared" ref="E4886:E4949" si="1499">IF(G4886="Cancel","Cancel",IF(G4886="TBA","TBA",IFERROR(IF(I4886="Q4","FY "&amp;RIGHT(F4886,2)-1&amp;"/"&amp;RIGHT(F4886,2),"FY "&amp;RIGHT(F4886,2)&amp;"/"&amp;RIGHT(F4886,2)+1),"")))</f>
        <v/>
      </c>
      <c r="F4886" s="23"/>
      <c r="G4886" s="23"/>
      <c r="H4886" s="29"/>
      <c r="I4886" s="204" t="str">
        <f t="shared" si="1484"/>
        <v/>
      </c>
      <c r="J4886" s="188"/>
      <c r="K4886" s="29"/>
      <c r="L4886" s="24"/>
      <c r="M4886" s="22"/>
      <c r="N4886" s="22"/>
      <c r="O4886" s="22"/>
      <c r="P4886" s="202" t="str">
        <f t="shared" si="1485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482"/>
        <v/>
      </c>
      <c r="Z4886" s="196" t="str">
        <f t="shared" si="1483"/>
        <v/>
      </c>
      <c r="AA4886" s="22"/>
      <c r="AB4886" s="197" t="str">
        <f t="shared" si="1488"/>
        <v/>
      </c>
      <c r="AC4886" s="198" t="str">
        <f t="shared" si="1489"/>
        <v/>
      </c>
      <c r="AD4886" s="162"/>
      <c r="AE4886" s="199" t="str">
        <f t="shared" si="1490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7"/>
        <v>0</v>
      </c>
      <c r="AJ4886" s="200">
        <f t="shared" si="1498"/>
        <v>0</v>
      </c>
      <c r="AK4886" s="201" t="str">
        <f t="shared" si="1491"/>
        <v/>
      </c>
      <c r="AL4886" s="24"/>
      <c r="AM4886" s="24"/>
      <c r="AN4886" s="24"/>
      <c r="AO4886" s="24"/>
      <c r="AP4886" s="165" t="str">
        <f t="shared" si="1492"/>
        <v/>
      </c>
      <c r="AQ4886" s="203" t="str">
        <f t="shared" si="1493"/>
        <v/>
      </c>
      <c r="AR4886" s="206">
        <f t="shared" si="1494"/>
        <v>0</v>
      </c>
      <c r="AS4886" s="22" t="str">
        <f t="shared" si="1495"/>
        <v/>
      </c>
      <c r="AT4886" s="24" t="str">
        <f t="shared" si="1496"/>
        <v/>
      </c>
      <c r="AU4886" s="22" t="s">
        <v>3240</v>
      </c>
    </row>
    <row r="4887" spans="1:47">
      <c r="A4887" s="246" t="str">
        <f t="shared" si="1486"/>
        <v/>
      </c>
      <c r="B4887" s="23"/>
      <c r="C4887" s="23"/>
      <c r="D4887" s="202" t="str">
        <f t="shared" si="1487"/>
        <v/>
      </c>
      <c r="E4887" s="33" t="str">
        <f t="shared" si="1499"/>
        <v/>
      </c>
      <c r="F4887" s="23"/>
      <c r="G4887" s="23"/>
      <c r="H4887" s="29"/>
      <c r="I4887" s="204" t="str">
        <f t="shared" si="1484"/>
        <v/>
      </c>
      <c r="J4887" s="188"/>
      <c r="K4887" s="29"/>
      <c r="L4887" s="24"/>
      <c r="M4887" s="22"/>
      <c r="N4887" s="22"/>
      <c r="O4887" s="22"/>
      <c r="P4887" s="202" t="str">
        <f t="shared" si="1485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482"/>
        <v/>
      </c>
      <c r="Z4887" s="196" t="str">
        <f t="shared" si="1483"/>
        <v/>
      </c>
      <c r="AA4887" s="22"/>
      <c r="AB4887" s="197" t="str">
        <f t="shared" si="1488"/>
        <v/>
      </c>
      <c r="AC4887" s="198" t="str">
        <f t="shared" si="1489"/>
        <v/>
      </c>
      <c r="AD4887" s="162"/>
      <c r="AE4887" s="199" t="str">
        <f t="shared" si="1490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7"/>
        <v>0</v>
      </c>
      <c r="AJ4887" s="200">
        <f t="shared" si="1498"/>
        <v>0</v>
      </c>
      <c r="AK4887" s="201" t="str">
        <f t="shared" si="1491"/>
        <v/>
      </c>
      <c r="AL4887" s="24"/>
      <c r="AM4887" s="24"/>
      <c r="AN4887" s="24"/>
      <c r="AO4887" s="24"/>
      <c r="AP4887" s="165" t="str">
        <f t="shared" si="1492"/>
        <v/>
      </c>
      <c r="AQ4887" s="203" t="str">
        <f t="shared" si="1493"/>
        <v/>
      </c>
      <c r="AR4887" s="206">
        <f t="shared" si="1494"/>
        <v>0</v>
      </c>
      <c r="AS4887" s="22" t="str">
        <f t="shared" si="1495"/>
        <v/>
      </c>
      <c r="AT4887" s="24" t="str">
        <f t="shared" si="1496"/>
        <v/>
      </c>
      <c r="AU4887" s="22" t="s">
        <v>3240</v>
      </c>
    </row>
    <row r="4888" spans="1:47">
      <c r="A4888" s="246" t="str">
        <f t="shared" si="1486"/>
        <v/>
      </c>
      <c r="B4888" s="23"/>
      <c r="C4888" s="23"/>
      <c r="D4888" s="202" t="str">
        <f t="shared" si="1487"/>
        <v/>
      </c>
      <c r="E4888" s="33" t="str">
        <f t="shared" si="1499"/>
        <v/>
      </c>
      <c r="F4888" s="23"/>
      <c r="G4888" s="23"/>
      <c r="H4888" s="29"/>
      <c r="I4888" s="204" t="str">
        <f t="shared" si="1484"/>
        <v/>
      </c>
      <c r="J4888" s="188"/>
      <c r="K4888" s="29"/>
      <c r="L4888" s="24"/>
      <c r="M4888" s="22"/>
      <c r="N4888" s="22"/>
      <c r="O4888" s="22"/>
      <c r="P4888" s="202" t="str">
        <f t="shared" si="1485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482"/>
        <v/>
      </c>
      <c r="Z4888" s="196" t="str">
        <f t="shared" si="1483"/>
        <v/>
      </c>
      <c r="AA4888" s="22"/>
      <c r="AB4888" s="197" t="str">
        <f t="shared" si="1488"/>
        <v/>
      </c>
      <c r="AC4888" s="198" t="str">
        <f t="shared" si="1489"/>
        <v/>
      </c>
      <c r="AD4888" s="162"/>
      <c r="AE4888" s="199" t="str">
        <f t="shared" si="1490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7"/>
        <v>0</v>
      </c>
      <c r="AJ4888" s="200">
        <f t="shared" si="1498"/>
        <v>0</v>
      </c>
      <c r="AK4888" s="201" t="str">
        <f t="shared" si="1491"/>
        <v/>
      </c>
      <c r="AL4888" s="24"/>
      <c r="AM4888" s="24"/>
      <c r="AN4888" s="24"/>
      <c r="AO4888" s="24"/>
      <c r="AP4888" s="165" t="str">
        <f t="shared" si="1492"/>
        <v/>
      </c>
      <c r="AQ4888" s="203" t="str">
        <f t="shared" si="1493"/>
        <v/>
      </c>
      <c r="AR4888" s="206">
        <f t="shared" si="1494"/>
        <v>0</v>
      </c>
      <c r="AS4888" s="22" t="str">
        <f t="shared" si="1495"/>
        <v/>
      </c>
      <c r="AT4888" s="24" t="str">
        <f t="shared" si="1496"/>
        <v/>
      </c>
      <c r="AU4888" s="22" t="s">
        <v>3240</v>
      </c>
    </row>
    <row r="4889" spans="1:47">
      <c r="A4889" s="246" t="str">
        <f t="shared" si="1486"/>
        <v/>
      </c>
      <c r="B4889" s="23"/>
      <c r="C4889" s="23"/>
      <c r="D4889" s="202" t="str">
        <f t="shared" si="1487"/>
        <v/>
      </c>
      <c r="E4889" s="33" t="str">
        <f t="shared" si="1499"/>
        <v/>
      </c>
      <c r="F4889" s="23"/>
      <c r="G4889" s="23"/>
      <c r="H4889" s="29"/>
      <c r="I4889" s="204" t="str">
        <f t="shared" si="1484"/>
        <v/>
      </c>
      <c r="J4889" s="188"/>
      <c r="K4889" s="29"/>
      <c r="L4889" s="24"/>
      <c r="M4889" s="22"/>
      <c r="N4889" s="22"/>
      <c r="O4889" s="22"/>
      <c r="P4889" s="202" t="str">
        <f t="shared" si="1485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ref="Y4889:Y4952" si="1500">IF(W4889="","",IF(W4889="RMB","1.13", "1"))</f>
        <v/>
      </c>
      <c r="Z4889" s="196" t="str">
        <f t="shared" ref="Z4889:Z4952" si="1501">IF(X4889="","",X4889*MAX(O4889,N4889))</f>
        <v/>
      </c>
      <c r="AA4889" s="22"/>
      <c r="AB4889" s="197" t="str">
        <f t="shared" si="1488"/>
        <v/>
      </c>
      <c r="AC4889" s="198" t="str">
        <f t="shared" si="1489"/>
        <v/>
      </c>
      <c r="AD4889" s="162"/>
      <c r="AE4889" s="199" t="str">
        <f t="shared" si="1490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7"/>
        <v>0</v>
      </c>
      <c r="AJ4889" s="200">
        <f t="shared" si="1498"/>
        <v>0</v>
      </c>
      <c r="AK4889" s="201" t="str">
        <f t="shared" si="1491"/>
        <v/>
      </c>
      <c r="AL4889" s="24"/>
      <c r="AM4889" s="24"/>
      <c r="AN4889" s="24"/>
      <c r="AO4889" s="24"/>
      <c r="AP4889" s="165" t="str">
        <f t="shared" si="1492"/>
        <v/>
      </c>
      <c r="AQ4889" s="203" t="str">
        <f t="shared" si="1493"/>
        <v/>
      </c>
      <c r="AR4889" s="206">
        <f t="shared" si="1494"/>
        <v>0</v>
      </c>
      <c r="AS4889" s="22" t="str">
        <f t="shared" si="1495"/>
        <v/>
      </c>
      <c r="AT4889" s="24" t="str">
        <f t="shared" si="1496"/>
        <v/>
      </c>
      <c r="AU4889" s="22" t="s">
        <v>3240</v>
      </c>
    </row>
    <row r="4890" spans="1:47">
      <c r="A4890" s="246" t="str">
        <f t="shared" si="1486"/>
        <v/>
      </c>
      <c r="B4890" s="23"/>
      <c r="C4890" s="23"/>
      <c r="D4890" s="202" t="str">
        <f t="shared" si="1487"/>
        <v/>
      </c>
      <c r="E4890" s="33" t="str">
        <f t="shared" si="1499"/>
        <v/>
      </c>
      <c r="F4890" s="23"/>
      <c r="G4890" s="23"/>
      <c r="H4890" s="29"/>
      <c r="I4890" s="204" t="str">
        <f t="shared" si="1484"/>
        <v/>
      </c>
      <c r="J4890" s="188"/>
      <c r="K4890" s="29"/>
      <c r="L4890" s="24"/>
      <c r="M4890" s="22"/>
      <c r="N4890" s="22"/>
      <c r="O4890" s="22"/>
      <c r="P4890" s="202" t="str">
        <f t="shared" si="1485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500"/>
        <v/>
      </c>
      <c r="Z4890" s="196" t="str">
        <f t="shared" si="1501"/>
        <v/>
      </c>
      <c r="AA4890" s="22"/>
      <c r="AB4890" s="197" t="str">
        <f t="shared" si="1488"/>
        <v/>
      </c>
      <c r="AC4890" s="198" t="str">
        <f t="shared" si="1489"/>
        <v/>
      </c>
      <c r="AD4890" s="162"/>
      <c r="AE4890" s="199" t="str">
        <f t="shared" si="1490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7"/>
        <v>0</v>
      </c>
      <c r="AJ4890" s="200">
        <f t="shared" si="1498"/>
        <v>0</v>
      </c>
      <c r="AK4890" s="201" t="str">
        <f t="shared" si="1491"/>
        <v/>
      </c>
      <c r="AL4890" s="24"/>
      <c r="AM4890" s="24"/>
      <c r="AN4890" s="24"/>
      <c r="AO4890" s="24"/>
      <c r="AP4890" s="165" t="str">
        <f t="shared" si="1492"/>
        <v/>
      </c>
      <c r="AQ4890" s="203" t="str">
        <f t="shared" si="1493"/>
        <v/>
      </c>
      <c r="AR4890" s="206">
        <f t="shared" si="1494"/>
        <v>0</v>
      </c>
      <c r="AS4890" s="22" t="str">
        <f t="shared" si="1495"/>
        <v/>
      </c>
      <c r="AT4890" s="24" t="str">
        <f t="shared" si="1496"/>
        <v/>
      </c>
      <c r="AU4890" s="22" t="s">
        <v>3240</v>
      </c>
    </row>
    <row r="4891" spans="1:47">
      <c r="A4891" s="246" t="str">
        <f t="shared" si="1486"/>
        <v/>
      </c>
      <c r="B4891" s="23"/>
      <c r="C4891" s="23"/>
      <c r="D4891" s="202" t="str">
        <f t="shared" si="1487"/>
        <v/>
      </c>
      <c r="E4891" s="33" t="str">
        <f t="shared" si="1499"/>
        <v/>
      </c>
      <c r="F4891" s="23"/>
      <c r="G4891" s="23"/>
      <c r="H4891" s="29"/>
      <c r="I4891" s="204" t="str">
        <f t="shared" si="1484"/>
        <v/>
      </c>
      <c r="J4891" s="188"/>
      <c r="K4891" s="29"/>
      <c r="L4891" s="24"/>
      <c r="M4891" s="22"/>
      <c r="N4891" s="22"/>
      <c r="O4891" s="22"/>
      <c r="P4891" s="202" t="str">
        <f t="shared" si="1485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si="1500"/>
        <v/>
      </c>
      <c r="Z4891" s="196" t="str">
        <f t="shared" si="1501"/>
        <v/>
      </c>
      <c r="AA4891" s="22"/>
      <c r="AB4891" s="197" t="str">
        <f t="shared" si="1488"/>
        <v/>
      </c>
      <c r="AC4891" s="198" t="str">
        <f t="shared" si="1489"/>
        <v/>
      </c>
      <c r="AD4891" s="162"/>
      <c r="AE4891" s="199" t="str">
        <f t="shared" si="1490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7"/>
        <v>0</v>
      </c>
      <c r="AJ4891" s="200">
        <f t="shared" si="1498"/>
        <v>0</v>
      </c>
      <c r="AK4891" s="201" t="str">
        <f t="shared" si="1491"/>
        <v/>
      </c>
      <c r="AL4891" s="24"/>
      <c r="AM4891" s="24"/>
      <c r="AN4891" s="24"/>
      <c r="AO4891" s="24"/>
      <c r="AP4891" s="165" t="str">
        <f t="shared" si="1492"/>
        <v/>
      </c>
      <c r="AQ4891" s="203" t="str">
        <f t="shared" si="1493"/>
        <v/>
      </c>
      <c r="AR4891" s="206">
        <f t="shared" si="1494"/>
        <v>0</v>
      </c>
      <c r="AS4891" s="22" t="str">
        <f t="shared" si="1495"/>
        <v/>
      </c>
      <c r="AT4891" s="24" t="str">
        <f t="shared" si="1496"/>
        <v/>
      </c>
      <c r="AU4891" s="22" t="s">
        <v>3240</v>
      </c>
    </row>
    <row r="4892" spans="1:47">
      <c r="A4892" s="246" t="str">
        <f t="shared" si="1486"/>
        <v/>
      </c>
      <c r="B4892" s="23"/>
      <c r="C4892" s="23"/>
      <c r="D4892" s="202" t="str">
        <f t="shared" si="1487"/>
        <v/>
      </c>
      <c r="E4892" s="33" t="str">
        <f t="shared" si="1499"/>
        <v/>
      </c>
      <c r="F4892" s="23"/>
      <c r="G4892" s="23"/>
      <c r="H4892" s="29"/>
      <c r="I4892" s="204" t="str">
        <f t="shared" si="1484"/>
        <v/>
      </c>
      <c r="J4892" s="188"/>
      <c r="K4892" s="29"/>
      <c r="L4892" s="24"/>
      <c r="M4892" s="22"/>
      <c r="N4892" s="22"/>
      <c r="O4892" s="22"/>
      <c r="P4892" s="202" t="str">
        <f t="shared" si="1485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500"/>
        <v/>
      </c>
      <c r="Z4892" s="196" t="str">
        <f t="shared" si="1501"/>
        <v/>
      </c>
      <c r="AA4892" s="22"/>
      <c r="AB4892" s="197" t="str">
        <f t="shared" si="1488"/>
        <v/>
      </c>
      <c r="AC4892" s="198" t="str">
        <f t="shared" si="1489"/>
        <v/>
      </c>
      <c r="AD4892" s="162"/>
      <c r="AE4892" s="199" t="str">
        <f t="shared" si="1490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7"/>
        <v>0</v>
      </c>
      <c r="AJ4892" s="200">
        <f t="shared" si="1498"/>
        <v>0</v>
      </c>
      <c r="AK4892" s="201" t="str">
        <f t="shared" si="1491"/>
        <v/>
      </c>
      <c r="AL4892" s="24"/>
      <c r="AM4892" s="24"/>
      <c r="AN4892" s="24"/>
      <c r="AO4892" s="24"/>
      <c r="AP4892" s="165" t="str">
        <f t="shared" si="1492"/>
        <v/>
      </c>
      <c r="AQ4892" s="203" t="str">
        <f t="shared" si="1493"/>
        <v/>
      </c>
      <c r="AR4892" s="206">
        <f t="shared" si="1494"/>
        <v>0</v>
      </c>
      <c r="AS4892" s="22" t="str">
        <f t="shared" si="1495"/>
        <v/>
      </c>
      <c r="AT4892" s="24" t="str">
        <f t="shared" si="1496"/>
        <v/>
      </c>
      <c r="AU4892" s="22" t="s">
        <v>3240</v>
      </c>
    </row>
    <row r="4893" spans="1:47">
      <c r="A4893" s="246" t="str">
        <f t="shared" si="1486"/>
        <v/>
      </c>
      <c r="B4893" s="23"/>
      <c r="C4893" s="23"/>
      <c r="D4893" s="202" t="str">
        <f t="shared" si="1487"/>
        <v/>
      </c>
      <c r="E4893" s="33" t="str">
        <f t="shared" si="1499"/>
        <v/>
      </c>
      <c r="F4893" s="23"/>
      <c r="G4893" s="23"/>
      <c r="H4893" s="29"/>
      <c r="I4893" s="204" t="str">
        <f t="shared" si="1484"/>
        <v/>
      </c>
      <c r="J4893" s="188"/>
      <c r="K4893" s="29"/>
      <c r="L4893" s="24"/>
      <c r="M4893" s="22"/>
      <c r="N4893" s="22"/>
      <c r="O4893" s="22"/>
      <c r="P4893" s="202" t="str">
        <f t="shared" si="1485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500"/>
        <v/>
      </c>
      <c r="Z4893" s="196" t="str">
        <f t="shared" si="1501"/>
        <v/>
      </c>
      <c r="AA4893" s="22"/>
      <c r="AB4893" s="197" t="str">
        <f t="shared" si="1488"/>
        <v/>
      </c>
      <c r="AC4893" s="198" t="str">
        <f t="shared" si="1489"/>
        <v/>
      </c>
      <c r="AD4893" s="162"/>
      <c r="AE4893" s="199" t="str">
        <f t="shared" si="1490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7"/>
        <v>0</v>
      </c>
      <c r="AJ4893" s="200">
        <f t="shared" si="1498"/>
        <v>0</v>
      </c>
      <c r="AK4893" s="201" t="str">
        <f t="shared" si="1491"/>
        <v/>
      </c>
      <c r="AL4893" s="24"/>
      <c r="AM4893" s="24"/>
      <c r="AN4893" s="24"/>
      <c r="AO4893" s="24"/>
      <c r="AP4893" s="165" t="str">
        <f t="shared" si="1492"/>
        <v/>
      </c>
      <c r="AQ4893" s="203" t="str">
        <f t="shared" si="1493"/>
        <v/>
      </c>
      <c r="AR4893" s="206">
        <f t="shared" si="1494"/>
        <v>0</v>
      </c>
      <c r="AS4893" s="22" t="str">
        <f t="shared" si="1495"/>
        <v/>
      </c>
      <c r="AT4893" s="24" t="str">
        <f t="shared" si="1496"/>
        <v/>
      </c>
      <c r="AU4893" s="22" t="s">
        <v>3240</v>
      </c>
    </row>
    <row r="4894" spans="1:47">
      <c r="A4894" s="246" t="str">
        <f t="shared" si="1486"/>
        <v/>
      </c>
      <c r="B4894" s="23"/>
      <c r="C4894" s="23"/>
      <c r="D4894" s="202" t="str">
        <f t="shared" si="1487"/>
        <v/>
      </c>
      <c r="E4894" s="33" t="str">
        <f t="shared" si="1499"/>
        <v/>
      </c>
      <c r="F4894" s="23"/>
      <c r="G4894" s="23"/>
      <c r="H4894" s="29"/>
      <c r="I4894" s="204" t="str">
        <f t="shared" ref="I4894:I4957" si="1502">IFERROR(IF(F4894="","",IF(F4894="TBA","TBA",IF(F4894="Cancel","Cancel",IF(AND(G4894&gt;=10,G4894&lt;=12),"Q3",IF(AND(G4894&gt;=1,G4894&lt;=3),"Q4",IF(AND(G4894&gt;=7,G4894&lt;=9),"Q2",IF(AND(G4894&gt;=4,G4894&lt;=6),"Q1"))))))),"")</f>
        <v/>
      </c>
      <c r="J4894" s="188"/>
      <c r="K4894" s="29"/>
      <c r="L4894" s="24"/>
      <c r="M4894" s="22"/>
      <c r="N4894" s="22"/>
      <c r="O4894" s="22"/>
      <c r="P4894" s="202" t="str">
        <f t="shared" si="1485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500"/>
        <v/>
      </c>
      <c r="Z4894" s="196" t="str">
        <f t="shared" si="1501"/>
        <v/>
      </c>
      <c r="AA4894" s="22"/>
      <c r="AB4894" s="197" t="str">
        <f t="shared" si="1488"/>
        <v/>
      </c>
      <c r="AC4894" s="198" t="str">
        <f t="shared" si="1489"/>
        <v/>
      </c>
      <c r="AD4894" s="162"/>
      <c r="AE4894" s="199" t="str">
        <f t="shared" si="1490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7"/>
        <v>0</v>
      </c>
      <c r="AJ4894" s="200">
        <f t="shared" si="1498"/>
        <v>0</v>
      </c>
      <c r="AK4894" s="201" t="str">
        <f t="shared" si="1491"/>
        <v/>
      </c>
      <c r="AL4894" s="24"/>
      <c r="AM4894" s="24"/>
      <c r="AN4894" s="24"/>
      <c r="AO4894" s="24"/>
      <c r="AP4894" s="165" t="str">
        <f t="shared" si="1492"/>
        <v/>
      </c>
      <c r="AQ4894" s="203" t="str">
        <f t="shared" si="1493"/>
        <v/>
      </c>
      <c r="AR4894" s="206">
        <f t="shared" si="1494"/>
        <v>0</v>
      </c>
      <c r="AS4894" s="22" t="str">
        <f t="shared" si="1495"/>
        <v/>
      </c>
      <c r="AT4894" s="24" t="str">
        <f t="shared" si="1496"/>
        <v/>
      </c>
      <c r="AU4894" s="22" t="s">
        <v>3240</v>
      </c>
    </row>
    <row r="4895" spans="1:47">
      <c r="A4895" s="246" t="str">
        <f t="shared" si="1486"/>
        <v/>
      </c>
      <c r="B4895" s="23"/>
      <c r="C4895" s="23"/>
      <c r="D4895" s="202" t="str">
        <f t="shared" si="1487"/>
        <v/>
      </c>
      <c r="E4895" s="33" t="str">
        <f t="shared" si="1499"/>
        <v/>
      </c>
      <c r="F4895" s="23"/>
      <c r="G4895" s="23"/>
      <c r="H4895" s="29"/>
      <c r="I4895" s="204" t="str">
        <f t="shared" si="1502"/>
        <v/>
      </c>
      <c r="J4895" s="188"/>
      <c r="K4895" s="29"/>
      <c r="L4895" s="24"/>
      <c r="M4895" s="22"/>
      <c r="N4895" s="22"/>
      <c r="O4895" s="22"/>
      <c r="P4895" s="202" t="str">
        <f t="shared" ref="P4895:P4958" si="1503">IF(M4895="","",IF(AND(N4895&gt;0,L4895&lt;&gt;""),"MAIN UNIT",IF(AND(O4895&gt;0,L4895&lt;&gt;""),"SERVICE/ PARTS","C66 SERVICE/OTHERS")))</f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500"/>
        <v/>
      </c>
      <c r="Z4895" s="196" t="str">
        <f t="shared" si="1501"/>
        <v/>
      </c>
      <c r="AA4895" s="22"/>
      <c r="AB4895" s="197" t="str">
        <f t="shared" si="1488"/>
        <v/>
      </c>
      <c r="AC4895" s="198" t="str">
        <f t="shared" si="1489"/>
        <v/>
      </c>
      <c r="AD4895" s="162"/>
      <c r="AE4895" s="199" t="str">
        <f t="shared" si="1490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7"/>
        <v>0</v>
      </c>
      <c r="AJ4895" s="200">
        <f t="shared" si="1498"/>
        <v>0</v>
      </c>
      <c r="AK4895" s="201" t="str">
        <f t="shared" si="1491"/>
        <v/>
      </c>
      <c r="AL4895" s="24"/>
      <c r="AM4895" s="24"/>
      <c r="AN4895" s="24"/>
      <c r="AO4895" s="24"/>
      <c r="AP4895" s="165" t="str">
        <f t="shared" si="1492"/>
        <v/>
      </c>
      <c r="AQ4895" s="203" t="str">
        <f t="shared" si="1493"/>
        <v/>
      </c>
      <c r="AR4895" s="206">
        <f t="shared" si="1494"/>
        <v>0</v>
      </c>
      <c r="AS4895" s="22" t="str">
        <f t="shared" si="1495"/>
        <v/>
      </c>
      <c r="AT4895" s="24" t="str">
        <f t="shared" si="1496"/>
        <v/>
      </c>
      <c r="AU4895" s="22" t="s">
        <v>3240</v>
      </c>
    </row>
    <row r="4896" spans="1:47">
      <c r="A4896" s="246" t="str">
        <f t="shared" ref="A4896:A4959" si="1504">IF(C4896="cancel","cancel",IFERROR(IF(D4896="Q4","FY "&amp;RIGHT(B4896,2)-1&amp;"/"&amp;RIGHT(B4896,2),"FY "&amp;RIGHT(B4896,2)&amp;"/"&amp;RIGHT(B4896,2)+1),""))</f>
        <v/>
      </c>
      <c r="B4896" s="23"/>
      <c r="C4896" s="23"/>
      <c r="D4896" s="202" t="str">
        <f t="shared" ref="D4896:D4959" si="1505">IF(B4896="","",IF(AND(C4896&gt;=10,C4896&lt;=12),"Q3",IF(AND(C4896&gt;=1,C4896&lt;=3),"Q4",IF(AND(C4896&gt;=7,C4896&lt;=9),"Q2",IF(AND(C4896&gt;=4,C4896&lt;=6),"Q1")))))</f>
        <v/>
      </c>
      <c r="E4896" s="33" t="str">
        <f t="shared" si="1499"/>
        <v/>
      </c>
      <c r="F4896" s="23"/>
      <c r="G4896" s="23"/>
      <c r="H4896" s="29"/>
      <c r="I4896" s="204" t="str">
        <f t="shared" si="1502"/>
        <v/>
      </c>
      <c r="J4896" s="188"/>
      <c r="K4896" s="29"/>
      <c r="L4896" s="24"/>
      <c r="M4896" s="22"/>
      <c r="N4896" s="22"/>
      <c r="O4896" s="22"/>
      <c r="P4896" s="202" t="str">
        <f t="shared" si="1503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500"/>
        <v/>
      </c>
      <c r="Z4896" s="196" t="str">
        <f t="shared" si="1501"/>
        <v/>
      </c>
      <c r="AA4896" s="22"/>
      <c r="AB4896" s="197" t="str">
        <f t="shared" ref="AB4896:AB4959" si="1506">IF(AND(R4896&lt;&gt;"C66",R4896&lt;&gt;""),Z4896/Y4896*AA4896,"")</f>
        <v/>
      </c>
      <c r="AC4896" s="198" t="str">
        <f t="shared" ref="AC4896:AC4959" si="1507">IF(R4896&lt;&gt;"",AB4896*AD4896,"")</f>
        <v/>
      </c>
      <c r="AD4896" s="162"/>
      <c r="AE4896" s="199" t="str">
        <f t="shared" ref="AE4896:AE4959" si="1508">IF(Q4896="","",IF(Q4896="Yes",1,0))</f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7"/>
        <v>0</v>
      </c>
      <c r="AJ4896" s="200">
        <f t="shared" si="1498"/>
        <v>0</v>
      </c>
      <c r="AK4896" s="201" t="str">
        <f t="shared" ref="AK4896:AK4959" si="1509">IF(AJ4896&gt;0,AJ4896/AI4896,"")</f>
        <v/>
      </c>
      <c r="AL4896" s="24"/>
      <c r="AM4896" s="24"/>
      <c r="AN4896" s="24"/>
      <c r="AO4896" s="24"/>
      <c r="AP4896" s="165" t="str">
        <f t="shared" ref="AP4896:AP4959" si="1510">IF(F4896="","",F4896&amp;G4896)</f>
        <v/>
      </c>
      <c r="AQ4896" s="203" t="str">
        <f t="shared" ref="AQ4896:AQ4959" si="1511">IF(W4896="","",F4896&amp;G4896&amp;W4896)</f>
        <v/>
      </c>
      <c r="AR4896" s="206">
        <f t="shared" ref="AR4896:AR4959" si="1512">IFERROR(IF(AND(M4896="YAMAHA", R4896="C28"), "YAMAHA_Non_Mounter", IF(AND(M4896="YAMAHA", R4896="C49"), "YAMAHA_Mounter", M4896)),"")</f>
        <v>0</v>
      </c>
      <c r="AS4896" s="22" t="str">
        <f t="shared" ref="AS4896:AS4959" si="1513">IFERROR(IF(OR(G4896="TBA", G4896=""), "", DATEDIF(DATE(B4896, C4896, 1), DATE(F4896, G4896, 1), "M")),"")</f>
        <v/>
      </c>
      <c r="AT4896" s="24" t="str">
        <f t="shared" ref="AT4896:AT4959" si="1514">IF(ISNUMBER(AS4896), IF(AS4896&gt;=0, IF(AS4896&lt;=3, "0-3 months", IF(AS4896&lt;=6, "4-6 months", "&gt; 6 months"))), "")</f>
        <v/>
      </c>
      <c r="AU4896" s="22" t="s">
        <v>3240</v>
      </c>
    </row>
    <row r="4897" spans="1:47">
      <c r="A4897" s="246" t="str">
        <f t="shared" si="1504"/>
        <v/>
      </c>
      <c r="B4897" s="23"/>
      <c r="C4897" s="23"/>
      <c r="D4897" s="202" t="str">
        <f t="shared" si="1505"/>
        <v/>
      </c>
      <c r="E4897" s="33" t="str">
        <f t="shared" si="1499"/>
        <v/>
      </c>
      <c r="F4897" s="23"/>
      <c r="G4897" s="23"/>
      <c r="H4897" s="29"/>
      <c r="I4897" s="204" t="str">
        <f t="shared" si="1502"/>
        <v/>
      </c>
      <c r="J4897" s="188"/>
      <c r="K4897" s="29"/>
      <c r="L4897" s="24"/>
      <c r="M4897" s="22"/>
      <c r="N4897" s="22"/>
      <c r="O4897" s="22"/>
      <c r="P4897" s="202" t="str">
        <f t="shared" si="1503"/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500"/>
        <v/>
      </c>
      <c r="Z4897" s="196" t="str">
        <f t="shared" si="1501"/>
        <v/>
      </c>
      <c r="AA4897" s="22"/>
      <c r="AB4897" s="197" t="str">
        <f t="shared" si="1506"/>
        <v/>
      </c>
      <c r="AC4897" s="198" t="str">
        <f t="shared" si="1507"/>
        <v/>
      </c>
      <c r="AD4897" s="162"/>
      <c r="AE4897" s="199" t="str">
        <f t="shared" si="1508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7"/>
        <v>0</v>
      </c>
      <c r="AJ4897" s="200">
        <f t="shared" si="1498"/>
        <v>0</v>
      </c>
      <c r="AK4897" s="201" t="str">
        <f t="shared" si="1509"/>
        <v/>
      </c>
      <c r="AL4897" s="24"/>
      <c r="AM4897" s="24"/>
      <c r="AN4897" s="24"/>
      <c r="AO4897" s="24"/>
      <c r="AP4897" s="165" t="str">
        <f t="shared" si="1510"/>
        <v/>
      </c>
      <c r="AQ4897" s="203" t="str">
        <f t="shared" si="1511"/>
        <v/>
      </c>
      <c r="AR4897" s="206">
        <f t="shared" si="1512"/>
        <v>0</v>
      </c>
      <c r="AS4897" s="22" t="str">
        <f t="shared" si="1513"/>
        <v/>
      </c>
      <c r="AT4897" s="24" t="str">
        <f t="shared" si="1514"/>
        <v/>
      </c>
      <c r="AU4897" s="22" t="s">
        <v>3240</v>
      </c>
    </row>
    <row r="4898" spans="1:47">
      <c r="A4898" s="246" t="str">
        <f t="shared" si="1504"/>
        <v/>
      </c>
      <c r="B4898" s="23"/>
      <c r="C4898" s="23"/>
      <c r="D4898" s="202" t="str">
        <f t="shared" si="1505"/>
        <v/>
      </c>
      <c r="E4898" s="33" t="str">
        <f t="shared" si="1499"/>
        <v/>
      </c>
      <c r="F4898" s="23"/>
      <c r="G4898" s="23"/>
      <c r="H4898" s="29"/>
      <c r="I4898" s="204" t="str">
        <f t="shared" si="1502"/>
        <v/>
      </c>
      <c r="J4898" s="188"/>
      <c r="K4898" s="29"/>
      <c r="L4898" s="24"/>
      <c r="M4898" s="22"/>
      <c r="N4898" s="22"/>
      <c r="O4898" s="22"/>
      <c r="P4898" s="202" t="str">
        <f t="shared" si="1503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500"/>
        <v/>
      </c>
      <c r="Z4898" s="196" t="str">
        <f t="shared" si="1501"/>
        <v/>
      </c>
      <c r="AA4898" s="22"/>
      <c r="AB4898" s="197" t="str">
        <f t="shared" si="1506"/>
        <v/>
      </c>
      <c r="AC4898" s="198" t="str">
        <f t="shared" si="1507"/>
        <v/>
      </c>
      <c r="AD4898" s="162"/>
      <c r="AE4898" s="199" t="str">
        <f t="shared" si="1508"/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si="1497"/>
        <v>0</v>
      </c>
      <c r="AJ4898" s="200">
        <f t="shared" si="1498"/>
        <v>0</v>
      </c>
      <c r="AK4898" s="201" t="str">
        <f t="shared" si="1509"/>
        <v/>
      </c>
      <c r="AL4898" s="24"/>
      <c r="AM4898" s="24"/>
      <c r="AN4898" s="24"/>
      <c r="AO4898" s="24"/>
      <c r="AP4898" s="165" t="str">
        <f t="shared" si="1510"/>
        <v/>
      </c>
      <c r="AQ4898" s="203" t="str">
        <f t="shared" si="1511"/>
        <v/>
      </c>
      <c r="AR4898" s="206">
        <f t="shared" si="1512"/>
        <v>0</v>
      </c>
      <c r="AS4898" s="22" t="str">
        <f t="shared" si="1513"/>
        <v/>
      </c>
      <c r="AT4898" s="24" t="str">
        <f t="shared" si="1514"/>
        <v/>
      </c>
      <c r="AU4898" s="22" t="s">
        <v>3240</v>
      </c>
    </row>
    <row r="4899" spans="1:47">
      <c r="A4899" s="246" t="str">
        <f t="shared" si="1504"/>
        <v/>
      </c>
      <c r="B4899" s="23"/>
      <c r="C4899" s="23"/>
      <c r="D4899" s="202" t="str">
        <f t="shared" si="1505"/>
        <v/>
      </c>
      <c r="E4899" s="33" t="str">
        <f t="shared" si="1499"/>
        <v/>
      </c>
      <c r="F4899" s="23"/>
      <c r="G4899" s="23"/>
      <c r="H4899" s="29"/>
      <c r="I4899" s="204" t="str">
        <f t="shared" si="1502"/>
        <v/>
      </c>
      <c r="J4899" s="188"/>
      <c r="K4899" s="29"/>
      <c r="L4899" s="24"/>
      <c r="M4899" s="22"/>
      <c r="N4899" s="22"/>
      <c r="O4899" s="22"/>
      <c r="P4899" s="202" t="str">
        <f t="shared" si="1503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500"/>
        <v/>
      </c>
      <c r="Z4899" s="196" t="str">
        <f t="shared" si="1501"/>
        <v/>
      </c>
      <c r="AA4899" s="22"/>
      <c r="AB4899" s="197" t="str">
        <f t="shared" si="1506"/>
        <v/>
      </c>
      <c r="AC4899" s="198" t="str">
        <f t="shared" si="1507"/>
        <v/>
      </c>
      <c r="AD4899" s="162"/>
      <c r="AE4899" s="199" t="str">
        <f t="shared" si="1508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497"/>
        <v>0</v>
      </c>
      <c r="AJ4899" s="200">
        <f t="shared" si="1498"/>
        <v>0</v>
      </c>
      <c r="AK4899" s="201" t="str">
        <f t="shared" si="1509"/>
        <v/>
      </c>
      <c r="AL4899" s="24"/>
      <c r="AM4899" s="24"/>
      <c r="AN4899" s="24"/>
      <c r="AO4899" s="24"/>
      <c r="AP4899" s="165" t="str">
        <f t="shared" si="1510"/>
        <v/>
      </c>
      <c r="AQ4899" s="203" t="str">
        <f t="shared" si="1511"/>
        <v/>
      </c>
      <c r="AR4899" s="206">
        <f t="shared" si="1512"/>
        <v>0</v>
      </c>
      <c r="AS4899" s="22" t="str">
        <f t="shared" si="1513"/>
        <v/>
      </c>
      <c r="AT4899" s="24" t="str">
        <f t="shared" si="1514"/>
        <v/>
      </c>
      <c r="AU4899" s="22" t="s">
        <v>3240</v>
      </c>
    </row>
    <row r="4900" spans="1:47">
      <c r="A4900" s="246" t="str">
        <f t="shared" si="1504"/>
        <v/>
      </c>
      <c r="B4900" s="23"/>
      <c r="C4900" s="23"/>
      <c r="D4900" s="202" t="str">
        <f t="shared" si="1505"/>
        <v/>
      </c>
      <c r="E4900" s="33" t="str">
        <f t="shared" si="1499"/>
        <v/>
      </c>
      <c r="F4900" s="23"/>
      <c r="G4900" s="23"/>
      <c r="H4900" s="29"/>
      <c r="I4900" s="204" t="str">
        <f t="shared" si="1502"/>
        <v/>
      </c>
      <c r="J4900" s="188"/>
      <c r="K4900" s="29"/>
      <c r="L4900" s="24"/>
      <c r="M4900" s="22"/>
      <c r="N4900" s="22"/>
      <c r="O4900" s="22"/>
      <c r="P4900" s="202" t="str">
        <f t="shared" si="1503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500"/>
        <v/>
      </c>
      <c r="Z4900" s="196" t="str">
        <f t="shared" si="1501"/>
        <v/>
      </c>
      <c r="AA4900" s="22"/>
      <c r="AB4900" s="197" t="str">
        <f t="shared" si="1506"/>
        <v/>
      </c>
      <c r="AC4900" s="198" t="str">
        <f t="shared" si="1507"/>
        <v/>
      </c>
      <c r="AD4900" s="162"/>
      <c r="AE4900" s="199" t="str">
        <f t="shared" si="1508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497"/>
        <v>0</v>
      </c>
      <c r="AJ4900" s="200">
        <f t="shared" si="1498"/>
        <v>0</v>
      </c>
      <c r="AK4900" s="201" t="str">
        <f t="shared" si="1509"/>
        <v/>
      </c>
      <c r="AL4900" s="24"/>
      <c r="AM4900" s="24"/>
      <c r="AN4900" s="24"/>
      <c r="AO4900" s="24"/>
      <c r="AP4900" s="165" t="str">
        <f t="shared" si="1510"/>
        <v/>
      </c>
      <c r="AQ4900" s="203" t="str">
        <f t="shared" si="1511"/>
        <v/>
      </c>
      <c r="AR4900" s="206">
        <f t="shared" si="1512"/>
        <v>0</v>
      </c>
      <c r="AS4900" s="22" t="str">
        <f t="shared" si="1513"/>
        <v/>
      </c>
      <c r="AT4900" s="24" t="str">
        <f t="shared" si="1514"/>
        <v/>
      </c>
      <c r="AU4900" s="22" t="s">
        <v>3240</v>
      </c>
    </row>
    <row r="4901" spans="1:47">
      <c r="A4901" s="246" t="str">
        <f t="shared" si="1504"/>
        <v/>
      </c>
      <c r="B4901" s="23"/>
      <c r="C4901" s="23"/>
      <c r="D4901" s="202" t="str">
        <f t="shared" si="1505"/>
        <v/>
      </c>
      <c r="E4901" s="33" t="str">
        <f t="shared" si="1499"/>
        <v/>
      </c>
      <c r="F4901" s="23"/>
      <c r="G4901" s="23"/>
      <c r="H4901" s="29"/>
      <c r="I4901" s="204" t="str">
        <f t="shared" si="1502"/>
        <v/>
      </c>
      <c r="J4901" s="188"/>
      <c r="K4901" s="29"/>
      <c r="L4901" s="24"/>
      <c r="M4901" s="22"/>
      <c r="N4901" s="22"/>
      <c r="O4901" s="22"/>
      <c r="P4901" s="202" t="str">
        <f t="shared" si="1503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500"/>
        <v/>
      </c>
      <c r="Z4901" s="196" t="str">
        <f t="shared" si="1501"/>
        <v/>
      </c>
      <c r="AA4901" s="22"/>
      <c r="AB4901" s="197" t="str">
        <f t="shared" si="1506"/>
        <v/>
      </c>
      <c r="AC4901" s="198" t="str">
        <f t="shared" si="1507"/>
        <v/>
      </c>
      <c r="AD4901" s="162"/>
      <c r="AE4901" s="199" t="str">
        <f t="shared" si="1508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497"/>
        <v>0</v>
      </c>
      <c r="AJ4901" s="200">
        <f t="shared" si="1498"/>
        <v>0</v>
      </c>
      <c r="AK4901" s="201" t="str">
        <f t="shared" si="1509"/>
        <v/>
      </c>
      <c r="AL4901" s="24"/>
      <c r="AM4901" s="24"/>
      <c r="AN4901" s="24"/>
      <c r="AO4901" s="24"/>
      <c r="AP4901" s="165" t="str">
        <f t="shared" si="1510"/>
        <v/>
      </c>
      <c r="AQ4901" s="203" t="str">
        <f t="shared" si="1511"/>
        <v/>
      </c>
      <c r="AR4901" s="206">
        <f t="shared" si="1512"/>
        <v>0</v>
      </c>
      <c r="AS4901" s="22" t="str">
        <f t="shared" si="1513"/>
        <v/>
      </c>
      <c r="AT4901" s="24" t="str">
        <f t="shared" si="1514"/>
        <v/>
      </c>
      <c r="AU4901" s="22" t="s">
        <v>3240</v>
      </c>
    </row>
    <row r="4902" spans="1:47">
      <c r="A4902" s="246" t="str">
        <f t="shared" si="1504"/>
        <v/>
      </c>
      <c r="B4902" s="23"/>
      <c r="C4902" s="23"/>
      <c r="D4902" s="202" t="str">
        <f t="shared" si="1505"/>
        <v/>
      </c>
      <c r="E4902" s="33" t="str">
        <f t="shared" si="1499"/>
        <v/>
      </c>
      <c r="F4902" s="23"/>
      <c r="G4902" s="23"/>
      <c r="H4902" s="29"/>
      <c r="I4902" s="204" t="str">
        <f t="shared" si="1502"/>
        <v/>
      </c>
      <c r="J4902" s="188"/>
      <c r="K4902" s="29"/>
      <c r="L4902" s="24"/>
      <c r="M4902" s="22"/>
      <c r="N4902" s="22"/>
      <c r="O4902" s="22"/>
      <c r="P4902" s="202" t="str">
        <f t="shared" si="1503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500"/>
        <v/>
      </c>
      <c r="Z4902" s="196" t="str">
        <f t="shared" si="1501"/>
        <v/>
      </c>
      <c r="AA4902" s="22"/>
      <c r="AB4902" s="197" t="str">
        <f t="shared" si="1506"/>
        <v/>
      </c>
      <c r="AC4902" s="198" t="str">
        <f t="shared" si="1507"/>
        <v/>
      </c>
      <c r="AD4902" s="162"/>
      <c r="AE4902" s="199" t="str">
        <f t="shared" si="1508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497"/>
        <v>0</v>
      </c>
      <c r="AJ4902" s="200">
        <f t="shared" si="1498"/>
        <v>0</v>
      </c>
      <c r="AK4902" s="201" t="str">
        <f t="shared" si="1509"/>
        <v/>
      </c>
      <c r="AL4902" s="24"/>
      <c r="AM4902" s="24"/>
      <c r="AN4902" s="24"/>
      <c r="AO4902" s="24"/>
      <c r="AP4902" s="165" t="str">
        <f t="shared" si="1510"/>
        <v/>
      </c>
      <c r="AQ4902" s="203" t="str">
        <f t="shared" si="1511"/>
        <v/>
      </c>
      <c r="AR4902" s="206">
        <f t="shared" si="1512"/>
        <v>0</v>
      </c>
      <c r="AS4902" s="22" t="str">
        <f t="shared" si="1513"/>
        <v/>
      </c>
      <c r="AT4902" s="24" t="str">
        <f t="shared" si="1514"/>
        <v/>
      </c>
      <c r="AU4902" s="22" t="s">
        <v>3240</v>
      </c>
    </row>
    <row r="4903" spans="1:47">
      <c r="A4903" s="246" t="str">
        <f t="shared" si="1504"/>
        <v/>
      </c>
      <c r="B4903" s="23"/>
      <c r="C4903" s="23"/>
      <c r="D4903" s="202" t="str">
        <f t="shared" si="1505"/>
        <v/>
      </c>
      <c r="E4903" s="33" t="str">
        <f t="shared" si="1499"/>
        <v/>
      </c>
      <c r="F4903" s="23"/>
      <c r="G4903" s="23"/>
      <c r="H4903" s="29"/>
      <c r="I4903" s="204" t="str">
        <f t="shared" si="1502"/>
        <v/>
      </c>
      <c r="J4903" s="188"/>
      <c r="K4903" s="29"/>
      <c r="L4903" s="24"/>
      <c r="M4903" s="22"/>
      <c r="N4903" s="22"/>
      <c r="O4903" s="22"/>
      <c r="P4903" s="202" t="str">
        <f t="shared" si="1503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500"/>
        <v/>
      </c>
      <c r="Z4903" s="196" t="str">
        <f t="shared" si="1501"/>
        <v/>
      </c>
      <c r="AA4903" s="22"/>
      <c r="AB4903" s="197" t="str">
        <f t="shared" si="1506"/>
        <v/>
      </c>
      <c r="AC4903" s="198" t="str">
        <f t="shared" si="1507"/>
        <v/>
      </c>
      <c r="AD4903" s="162"/>
      <c r="AE4903" s="199" t="str">
        <f t="shared" si="1508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497"/>
        <v>0</v>
      </c>
      <c r="AJ4903" s="200">
        <f t="shared" si="1498"/>
        <v>0</v>
      </c>
      <c r="AK4903" s="201" t="str">
        <f t="shared" si="1509"/>
        <v/>
      </c>
      <c r="AL4903" s="24"/>
      <c r="AM4903" s="24"/>
      <c r="AN4903" s="24"/>
      <c r="AO4903" s="24"/>
      <c r="AP4903" s="165" t="str">
        <f t="shared" si="1510"/>
        <v/>
      </c>
      <c r="AQ4903" s="203" t="str">
        <f t="shared" si="1511"/>
        <v/>
      </c>
      <c r="AR4903" s="206">
        <f t="shared" si="1512"/>
        <v>0</v>
      </c>
      <c r="AS4903" s="22" t="str">
        <f t="shared" si="1513"/>
        <v/>
      </c>
      <c r="AT4903" s="24" t="str">
        <f t="shared" si="1514"/>
        <v/>
      </c>
      <c r="AU4903" s="22" t="s">
        <v>3240</v>
      </c>
    </row>
    <row r="4904" spans="1:47">
      <c r="A4904" s="246" t="str">
        <f t="shared" si="1504"/>
        <v/>
      </c>
      <c r="B4904" s="23"/>
      <c r="C4904" s="23"/>
      <c r="D4904" s="202" t="str">
        <f t="shared" si="1505"/>
        <v/>
      </c>
      <c r="E4904" s="33" t="str">
        <f t="shared" si="1499"/>
        <v/>
      </c>
      <c r="F4904" s="23"/>
      <c r="G4904" s="23"/>
      <c r="H4904" s="29"/>
      <c r="I4904" s="204" t="str">
        <f t="shared" si="1502"/>
        <v/>
      </c>
      <c r="J4904" s="188"/>
      <c r="K4904" s="29"/>
      <c r="L4904" s="24"/>
      <c r="M4904" s="22"/>
      <c r="N4904" s="22"/>
      <c r="O4904" s="22"/>
      <c r="P4904" s="202" t="str">
        <f t="shared" si="1503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500"/>
        <v/>
      </c>
      <c r="Z4904" s="196" t="str">
        <f t="shared" si="1501"/>
        <v/>
      </c>
      <c r="AA4904" s="22"/>
      <c r="AB4904" s="197" t="str">
        <f t="shared" si="1506"/>
        <v/>
      </c>
      <c r="AC4904" s="198" t="str">
        <f t="shared" si="1507"/>
        <v/>
      </c>
      <c r="AD4904" s="162"/>
      <c r="AE4904" s="199" t="str">
        <f t="shared" si="1508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497"/>
        <v>0</v>
      </c>
      <c r="AJ4904" s="200">
        <f t="shared" si="1498"/>
        <v>0</v>
      </c>
      <c r="AK4904" s="201" t="str">
        <f t="shared" si="1509"/>
        <v/>
      </c>
      <c r="AL4904" s="24"/>
      <c r="AM4904" s="24"/>
      <c r="AN4904" s="24"/>
      <c r="AO4904" s="24"/>
      <c r="AP4904" s="165" t="str">
        <f t="shared" si="1510"/>
        <v/>
      </c>
      <c r="AQ4904" s="203" t="str">
        <f t="shared" si="1511"/>
        <v/>
      </c>
      <c r="AR4904" s="206">
        <f t="shared" si="1512"/>
        <v>0</v>
      </c>
      <c r="AS4904" s="22" t="str">
        <f t="shared" si="1513"/>
        <v/>
      </c>
      <c r="AT4904" s="24" t="str">
        <f t="shared" si="1514"/>
        <v/>
      </c>
      <c r="AU4904" s="22" t="s">
        <v>3240</v>
      </c>
    </row>
    <row r="4905" spans="1:47">
      <c r="A4905" s="246" t="str">
        <f t="shared" si="1504"/>
        <v/>
      </c>
      <c r="B4905" s="23"/>
      <c r="C4905" s="23"/>
      <c r="D4905" s="202" t="str">
        <f t="shared" si="1505"/>
        <v/>
      </c>
      <c r="E4905" s="33" t="str">
        <f t="shared" si="1499"/>
        <v/>
      </c>
      <c r="F4905" s="23"/>
      <c r="G4905" s="23"/>
      <c r="H4905" s="29"/>
      <c r="I4905" s="204" t="str">
        <f t="shared" si="1502"/>
        <v/>
      </c>
      <c r="J4905" s="188"/>
      <c r="K4905" s="29"/>
      <c r="L4905" s="24"/>
      <c r="M4905" s="22"/>
      <c r="N4905" s="22"/>
      <c r="O4905" s="22"/>
      <c r="P4905" s="202" t="str">
        <f t="shared" si="1503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500"/>
        <v/>
      </c>
      <c r="Z4905" s="196" t="str">
        <f t="shared" si="1501"/>
        <v/>
      </c>
      <c r="AA4905" s="22"/>
      <c r="AB4905" s="197" t="str">
        <f t="shared" si="1506"/>
        <v/>
      </c>
      <c r="AC4905" s="198" t="str">
        <f t="shared" si="1507"/>
        <v/>
      </c>
      <c r="AD4905" s="162"/>
      <c r="AE4905" s="199" t="str">
        <f t="shared" si="1508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497"/>
        <v>0</v>
      </c>
      <c r="AJ4905" s="200">
        <f t="shared" si="1498"/>
        <v>0</v>
      </c>
      <c r="AK4905" s="201" t="str">
        <f t="shared" si="1509"/>
        <v/>
      </c>
      <c r="AL4905" s="24"/>
      <c r="AM4905" s="24"/>
      <c r="AN4905" s="24"/>
      <c r="AO4905" s="24"/>
      <c r="AP4905" s="165" t="str">
        <f t="shared" si="1510"/>
        <v/>
      </c>
      <c r="AQ4905" s="203" t="str">
        <f t="shared" si="1511"/>
        <v/>
      </c>
      <c r="AR4905" s="206">
        <f t="shared" si="1512"/>
        <v>0</v>
      </c>
      <c r="AS4905" s="22" t="str">
        <f t="shared" si="1513"/>
        <v/>
      </c>
      <c r="AT4905" s="24" t="str">
        <f t="shared" si="1514"/>
        <v/>
      </c>
      <c r="AU4905" s="22" t="s">
        <v>3240</v>
      </c>
    </row>
    <row r="4906" spans="1:47">
      <c r="A4906" s="246" t="str">
        <f t="shared" si="1504"/>
        <v/>
      </c>
      <c r="B4906" s="23"/>
      <c r="C4906" s="23"/>
      <c r="D4906" s="202" t="str">
        <f t="shared" si="1505"/>
        <v/>
      </c>
      <c r="E4906" s="33" t="str">
        <f t="shared" si="1499"/>
        <v/>
      </c>
      <c r="F4906" s="23"/>
      <c r="G4906" s="23"/>
      <c r="H4906" s="29"/>
      <c r="I4906" s="204" t="str">
        <f t="shared" si="1502"/>
        <v/>
      </c>
      <c r="J4906" s="188"/>
      <c r="K4906" s="29"/>
      <c r="L4906" s="24"/>
      <c r="M4906" s="22"/>
      <c r="N4906" s="22"/>
      <c r="O4906" s="22"/>
      <c r="P4906" s="202" t="str">
        <f t="shared" si="1503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500"/>
        <v/>
      </c>
      <c r="Z4906" s="196" t="str">
        <f t="shared" si="1501"/>
        <v/>
      </c>
      <c r="AA4906" s="22"/>
      <c r="AB4906" s="197" t="str">
        <f t="shared" si="1506"/>
        <v/>
      </c>
      <c r="AC4906" s="198" t="str">
        <f t="shared" si="1507"/>
        <v/>
      </c>
      <c r="AD4906" s="162"/>
      <c r="AE4906" s="199" t="str">
        <f t="shared" si="1508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497"/>
        <v>0</v>
      </c>
      <c r="AJ4906" s="200">
        <f t="shared" si="1498"/>
        <v>0</v>
      </c>
      <c r="AK4906" s="201" t="str">
        <f t="shared" si="1509"/>
        <v/>
      </c>
      <c r="AL4906" s="24"/>
      <c r="AM4906" s="24"/>
      <c r="AN4906" s="24"/>
      <c r="AO4906" s="24"/>
      <c r="AP4906" s="165" t="str">
        <f t="shared" si="1510"/>
        <v/>
      </c>
      <c r="AQ4906" s="203" t="str">
        <f t="shared" si="1511"/>
        <v/>
      </c>
      <c r="AR4906" s="206">
        <f t="shared" si="1512"/>
        <v>0</v>
      </c>
      <c r="AS4906" s="22" t="str">
        <f t="shared" si="1513"/>
        <v/>
      </c>
      <c r="AT4906" s="24" t="str">
        <f t="shared" si="1514"/>
        <v/>
      </c>
      <c r="AU4906" s="22" t="s">
        <v>3240</v>
      </c>
    </row>
    <row r="4907" spans="1:47">
      <c r="A4907" s="246" t="str">
        <f t="shared" si="1504"/>
        <v/>
      </c>
      <c r="B4907" s="23"/>
      <c r="C4907" s="23"/>
      <c r="D4907" s="202" t="str">
        <f t="shared" si="1505"/>
        <v/>
      </c>
      <c r="E4907" s="33" t="str">
        <f t="shared" si="1499"/>
        <v/>
      </c>
      <c r="F4907" s="23"/>
      <c r="G4907" s="23"/>
      <c r="H4907" s="29"/>
      <c r="I4907" s="204" t="str">
        <f t="shared" si="1502"/>
        <v/>
      </c>
      <c r="J4907" s="188"/>
      <c r="K4907" s="29"/>
      <c r="L4907" s="24"/>
      <c r="M4907" s="22"/>
      <c r="N4907" s="22"/>
      <c r="O4907" s="22"/>
      <c r="P4907" s="202" t="str">
        <f t="shared" si="1503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500"/>
        <v/>
      </c>
      <c r="Z4907" s="196" t="str">
        <f t="shared" si="1501"/>
        <v/>
      </c>
      <c r="AA4907" s="22"/>
      <c r="AB4907" s="197" t="str">
        <f t="shared" si="1506"/>
        <v/>
      </c>
      <c r="AC4907" s="198" t="str">
        <f t="shared" si="1507"/>
        <v/>
      </c>
      <c r="AD4907" s="162"/>
      <c r="AE4907" s="199" t="str">
        <f t="shared" si="1508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497"/>
        <v>0</v>
      </c>
      <c r="AJ4907" s="200">
        <f t="shared" si="1498"/>
        <v>0</v>
      </c>
      <c r="AK4907" s="201" t="str">
        <f t="shared" si="1509"/>
        <v/>
      </c>
      <c r="AL4907" s="24"/>
      <c r="AM4907" s="24"/>
      <c r="AN4907" s="24"/>
      <c r="AO4907" s="24"/>
      <c r="AP4907" s="165" t="str">
        <f t="shared" si="1510"/>
        <v/>
      </c>
      <c r="AQ4907" s="203" t="str">
        <f t="shared" si="1511"/>
        <v/>
      </c>
      <c r="AR4907" s="206">
        <f t="shared" si="1512"/>
        <v>0</v>
      </c>
      <c r="AS4907" s="22" t="str">
        <f t="shared" si="1513"/>
        <v/>
      </c>
      <c r="AT4907" s="24" t="str">
        <f t="shared" si="1514"/>
        <v/>
      </c>
      <c r="AU4907" s="22" t="s">
        <v>3240</v>
      </c>
    </row>
    <row r="4908" spans="1:47">
      <c r="A4908" s="246" t="str">
        <f t="shared" si="1504"/>
        <v/>
      </c>
      <c r="B4908" s="23"/>
      <c r="C4908" s="23"/>
      <c r="D4908" s="202" t="str">
        <f t="shared" si="1505"/>
        <v/>
      </c>
      <c r="E4908" s="33" t="str">
        <f t="shared" si="1499"/>
        <v/>
      </c>
      <c r="F4908" s="23"/>
      <c r="G4908" s="23"/>
      <c r="H4908" s="29"/>
      <c r="I4908" s="204" t="str">
        <f t="shared" si="1502"/>
        <v/>
      </c>
      <c r="J4908" s="188"/>
      <c r="K4908" s="29"/>
      <c r="L4908" s="24"/>
      <c r="M4908" s="22"/>
      <c r="N4908" s="22"/>
      <c r="O4908" s="22"/>
      <c r="P4908" s="202" t="str">
        <f t="shared" si="1503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500"/>
        <v/>
      </c>
      <c r="Z4908" s="196" t="str">
        <f t="shared" si="1501"/>
        <v/>
      </c>
      <c r="AA4908" s="22"/>
      <c r="AB4908" s="197" t="str">
        <f t="shared" si="1506"/>
        <v/>
      </c>
      <c r="AC4908" s="198" t="str">
        <f t="shared" si="1507"/>
        <v/>
      </c>
      <c r="AD4908" s="162"/>
      <c r="AE4908" s="199" t="str">
        <f t="shared" si="1508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497"/>
        <v>0</v>
      </c>
      <c r="AJ4908" s="200">
        <f t="shared" si="1498"/>
        <v>0</v>
      </c>
      <c r="AK4908" s="201" t="str">
        <f t="shared" si="1509"/>
        <v/>
      </c>
      <c r="AL4908" s="24"/>
      <c r="AM4908" s="24"/>
      <c r="AN4908" s="24"/>
      <c r="AO4908" s="24"/>
      <c r="AP4908" s="165" t="str">
        <f t="shared" si="1510"/>
        <v/>
      </c>
      <c r="AQ4908" s="203" t="str">
        <f t="shared" si="1511"/>
        <v/>
      </c>
      <c r="AR4908" s="206">
        <f t="shared" si="1512"/>
        <v>0</v>
      </c>
      <c r="AS4908" s="22" t="str">
        <f t="shared" si="1513"/>
        <v/>
      </c>
      <c r="AT4908" s="24" t="str">
        <f t="shared" si="1514"/>
        <v/>
      </c>
      <c r="AU4908" s="22" t="s">
        <v>3240</v>
      </c>
    </row>
    <row r="4909" spans="1:47">
      <c r="A4909" s="246" t="str">
        <f t="shared" si="1504"/>
        <v/>
      </c>
      <c r="B4909" s="23"/>
      <c r="C4909" s="23"/>
      <c r="D4909" s="202" t="str">
        <f t="shared" si="1505"/>
        <v/>
      </c>
      <c r="E4909" s="33" t="str">
        <f t="shared" si="1499"/>
        <v/>
      </c>
      <c r="F4909" s="23"/>
      <c r="G4909" s="23"/>
      <c r="H4909" s="29"/>
      <c r="I4909" s="204" t="str">
        <f t="shared" si="1502"/>
        <v/>
      </c>
      <c r="J4909" s="188"/>
      <c r="K4909" s="29"/>
      <c r="L4909" s="24"/>
      <c r="M4909" s="22"/>
      <c r="N4909" s="22"/>
      <c r="O4909" s="22"/>
      <c r="P4909" s="202" t="str">
        <f t="shared" si="1503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500"/>
        <v/>
      </c>
      <c r="Z4909" s="196" t="str">
        <f t="shared" si="1501"/>
        <v/>
      </c>
      <c r="AA4909" s="22"/>
      <c r="AB4909" s="197" t="str">
        <f t="shared" si="1506"/>
        <v/>
      </c>
      <c r="AC4909" s="198" t="str">
        <f t="shared" si="1507"/>
        <v/>
      </c>
      <c r="AD4909" s="162"/>
      <c r="AE4909" s="199" t="str">
        <f t="shared" si="1508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497"/>
        <v>0</v>
      </c>
      <c r="AJ4909" s="200">
        <f t="shared" si="1498"/>
        <v>0</v>
      </c>
      <c r="AK4909" s="201" t="str">
        <f t="shared" si="1509"/>
        <v/>
      </c>
      <c r="AL4909" s="24"/>
      <c r="AM4909" s="24"/>
      <c r="AN4909" s="24"/>
      <c r="AO4909" s="24"/>
      <c r="AP4909" s="165" t="str">
        <f t="shared" si="1510"/>
        <v/>
      </c>
      <c r="AQ4909" s="203" t="str">
        <f t="shared" si="1511"/>
        <v/>
      </c>
      <c r="AR4909" s="206">
        <f t="shared" si="1512"/>
        <v>0</v>
      </c>
      <c r="AS4909" s="22" t="str">
        <f t="shared" si="1513"/>
        <v/>
      </c>
      <c r="AT4909" s="24" t="str">
        <f t="shared" si="1514"/>
        <v/>
      </c>
      <c r="AU4909" s="22" t="s">
        <v>3240</v>
      </c>
    </row>
    <row r="4910" spans="1:47">
      <c r="A4910" s="246" t="str">
        <f t="shared" si="1504"/>
        <v/>
      </c>
      <c r="B4910" s="23"/>
      <c r="C4910" s="23"/>
      <c r="D4910" s="202" t="str">
        <f t="shared" si="1505"/>
        <v/>
      </c>
      <c r="E4910" s="33" t="str">
        <f t="shared" si="1499"/>
        <v/>
      </c>
      <c r="F4910" s="23"/>
      <c r="G4910" s="23"/>
      <c r="H4910" s="29"/>
      <c r="I4910" s="204" t="str">
        <f t="shared" si="1502"/>
        <v/>
      </c>
      <c r="J4910" s="188"/>
      <c r="K4910" s="29"/>
      <c r="L4910" s="24"/>
      <c r="M4910" s="22"/>
      <c r="N4910" s="22"/>
      <c r="O4910" s="22"/>
      <c r="P4910" s="202" t="str">
        <f t="shared" si="1503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500"/>
        <v/>
      </c>
      <c r="Z4910" s="196" t="str">
        <f t="shared" si="1501"/>
        <v/>
      </c>
      <c r="AA4910" s="22"/>
      <c r="AB4910" s="197" t="str">
        <f t="shared" si="1506"/>
        <v/>
      </c>
      <c r="AC4910" s="198" t="str">
        <f t="shared" si="1507"/>
        <v/>
      </c>
      <c r="AD4910" s="162"/>
      <c r="AE4910" s="199" t="str">
        <f t="shared" si="1508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497"/>
        <v>0</v>
      </c>
      <c r="AJ4910" s="200">
        <f t="shared" si="1498"/>
        <v>0</v>
      </c>
      <c r="AK4910" s="201" t="str">
        <f t="shared" si="1509"/>
        <v/>
      </c>
      <c r="AL4910" s="24"/>
      <c r="AM4910" s="24"/>
      <c r="AN4910" s="24"/>
      <c r="AO4910" s="24"/>
      <c r="AP4910" s="165" t="str">
        <f t="shared" si="1510"/>
        <v/>
      </c>
      <c r="AQ4910" s="203" t="str">
        <f t="shared" si="1511"/>
        <v/>
      </c>
      <c r="AR4910" s="206">
        <f t="shared" si="1512"/>
        <v>0</v>
      </c>
      <c r="AS4910" s="22" t="str">
        <f t="shared" si="1513"/>
        <v/>
      </c>
      <c r="AT4910" s="24" t="str">
        <f t="shared" si="1514"/>
        <v/>
      </c>
      <c r="AU4910" s="22" t="s">
        <v>3240</v>
      </c>
    </row>
    <row r="4911" spans="1:47">
      <c r="A4911" s="246" t="str">
        <f t="shared" si="1504"/>
        <v/>
      </c>
      <c r="B4911" s="23"/>
      <c r="C4911" s="23"/>
      <c r="D4911" s="202" t="str">
        <f t="shared" si="1505"/>
        <v/>
      </c>
      <c r="E4911" s="33" t="str">
        <f t="shared" si="1499"/>
        <v/>
      </c>
      <c r="F4911" s="23"/>
      <c r="G4911" s="23"/>
      <c r="H4911" s="29"/>
      <c r="I4911" s="204" t="str">
        <f t="shared" si="1502"/>
        <v/>
      </c>
      <c r="J4911" s="188"/>
      <c r="K4911" s="29"/>
      <c r="L4911" s="24"/>
      <c r="M4911" s="22"/>
      <c r="N4911" s="22"/>
      <c r="O4911" s="22"/>
      <c r="P4911" s="202" t="str">
        <f t="shared" si="1503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500"/>
        <v/>
      </c>
      <c r="Z4911" s="196" t="str">
        <f t="shared" si="1501"/>
        <v/>
      </c>
      <c r="AA4911" s="22"/>
      <c r="AB4911" s="197" t="str">
        <f t="shared" si="1506"/>
        <v/>
      </c>
      <c r="AC4911" s="198" t="str">
        <f t="shared" si="1507"/>
        <v/>
      </c>
      <c r="AD4911" s="162"/>
      <c r="AE4911" s="199" t="str">
        <f t="shared" si="1508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497"/>
        <v>0</v>
      </c>
      <c r="AJ4911" s="200">
        <f t="shared" si="1498"/>
        <v>0</v>
      </c>
      <c r="AK4911" s="201" t="str">
        <f t="shared" si="1509"/>
        <v/>
      </c>
      <c r="AL4911" s="24"/>
      <c r="AM4911" s="24"/>
      <c r="AN4911" s="24"/>
      <c r="AO4911" s="24"/>
      <c r="AP4911" s="165" t="str">
        <f t="shared" si="1510"/>
        <v/>
      </c>
      <c r="AQ4911" s="203" t="str">
        <f t="shared" si="1511"/>
        <v/>
      </c>
      <c r="AR4911" s="206">
        <f t="shared" si="1512"/>
        <v>0</v>
      </c>
      <c r="AS4911" s="22" t="str">
        <f t="shared" si="1513"/>
        <v/>
      </c>
      <c r="AT4911" s="24" t="str">
        <f t="shared" si="1514"/>
        <v/>
      </c>
      <c r="AU4911" s="22" t="s">
        <v>3240</v>
      </c>
    </row>
    <row r="4912" spans="1:47">
      <c r="A4912" s="246" t="str">
        <f t="shared" si="1504"/>
        <v/>
      </c>
      <c r="B4912" s="23"/>
      <c r="C4912" s="23"/>
      <c r="D4912" s="202" t="str">
        <f t="shared" si="1505"/>
        <v/>
      </c>
      <c r="E4912" s="33" t="str">
        <f t="shared" si="1499"/>
        <v/>
      </c>
      <c r="F4912" s="23"/>
      <c r="G4912" s="23"/>
      <c r="H4912" s="29"/>
      <c r="I4912" s="204" t="str">
        <f t="shared" si="1502"/>
        <v/>
      </c>
      <c r="J4912" s="188"/>
      <c r="K4912" s="29"/>
      <c r="L4912" s="24"/>
      <c r="M4912" s="22"/>
      <c r="N4912" s="22"/>
      <c r="O4912" s="22"/>
      <c r="P4912" s="202" t="str">
        <f t="shared" si="1503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500"/>
        <v/>
      </c>
      <c r="Z4912" s="196" t="str">
        <f t="shared" si="1501"/>
        <v/>
      </c>
      <c r="AA4912" s="22"/>
      <c r="AB4912" s="197" t="str">
        <f t="shared" si="1506"/>
        <v/>
      </c>
      <c r="AC4912" s="198" t="str">
        <f t="shared" si="1507"/>
        <v/>
      </c>
      <c r="AD4912" s="162"/>
      <c r="AE4912" s="199" t="str">
        <f t="shared" si="1508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497"/>
        <v>0</v>
      </c>
      <c r="AJ4912" s="200">
        <f t="shared" si="1498"/>
        <v>0</v>
      </c>
      <c r="AK4912" s="201" t="str">
        <f t="shared" si="1509"/>
        <v/>
      </c>
      <c r="AL4912" s="24"/>
      <c r="AM4912" s="24"/>
      <c r="AN4912" s="24"/>
      <c r="AO4912" s="24"/>
      <c r="AP4912" s="165" t="str">
        <f t="shared" si="1510"/>
        <v/>
      </c>
      <c r="AQ4912" s="203" t="str">
        <f t="shared" si="1511"/>
        <v/>
      </c>
      <c r="AR4912" s="206">
        <f t="shared" si="1512"/>
        <v>0</v>
      </c>
      <c r="AS4912" s="22" t="str">
        <f t="shared" si="1513"/>
        <v/>
      </c>
      <c r="AT4912" s="24" t="str">
        <f t="shared" si="1514"/>
        <v/>
      </c>
      <c r="AU4912" s="22" t="s">
        <v>3240</v>
      </c>
    </row>
    <row r="4913" spans="1:47">
      <c r="A4913" s="246" t="str">
        <f t="shared" si="1504"/>
        <v/>
      </c>
      <c r="B4913" s="23"/>
      <c r="C4913" s="23"/>
      <c r="D4913" s="202" t="str">
        <f t="shared" si="1505"/>
        <v/>
      </c>
      <c r="E4913" s="33" t="str">
        <f t="shared" si="1499"/>
        <v/>
      </c>
      <c r="F4913" s="23"/>
      <c r="G4913" s="23"/>
      <c r="H4913" s="29"/>
      <c r="I4913" s="204" t="str">
        <f t="shared" si="1502"/>
        <v/>
      </c>
      <c r="J4913" s="188"/>
      <c r="K4913" s="29"/>
      <c r="L4913" s="24"/>
      <c r="M4913" s="22"/>
      <c r="N4913" s="22"/>
      <c r="O4913" s="22"/>
      <c r="P4913" s="202" t="str">
        <f t="shared" si="1503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500"/>
        <v/>
      </c>
      <c r="Z4913" s="196" t="str">
        <f t="shared" si="1501"/>
        <v/>
      </c>
      <c r="AA4913" s="22"/>
      <c r="AB4913" s="197" t="str">
        <f t="shared" si="1506"/>
        <v/>
      </c>
      <c r="AC4913" s="198" t="str">
        <f t="shared" si="1507"/>
        <v/>
      </c>
      <c r="AD4913" s="162"/>
      <c r="AE4913" s="199" t="str">
        <f t="shared" si="1508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497"/>
        <v>0</v>
      </c>
      <c r="AJ4913" s="200">
        <f t="shared" si="1498"/>
        <v>0</v>
      </c>
      <c r="AK4913" s="201" t="str">
        <f t="shared" si="1509"/>
        <v/>
      </c>
      <c r="AL4913" s="24"/>
      <c r="AM4913" s="24"/>
      <c r="AN4913" s="24"/>
      <c r="AO4913" s="24"/>
      <c r="AP4913" s="165" t="str">
        <f t="shared" si="1510"/>
        <v/>
      </c>
      <c r="AQ4913" s="203" t="str">
        <f t="shared" si="1511"/>
        <v/>
      </c>
      <c r="AR4913" s="206">
        <f t="shared" si="1512"/>
        <v>0</v>
      </c>
      <c r="AS4913" s="22" t="str">
        <f t="shared" si="1513"/>
        <v/>
      </c>
      <c r="AT4913" s="24" t="str">
        <f t="shared" si="1514"/>
        <v/>
      </c>
      <c r="AU4913" s="22" t="s">
        <v>3240</v>
      </c>
    </row>
    <row r="4914" spans="1:47">
      <c r="A4914" s="246" t="str">
        <f t="shared" si="1504"/>
        <v/>
      </c>
      <c r="B4914" s="23"/>
      <c r="C4914" s="23"/>
      <c r="D4914" s="202" t="str">
        <f t="shared" si="1505"/>
        <v/>
      </c>
      <c r="E4914" s="33" t="str">
        <f t="shared" si="1499"/>
        <v/>
      </c>
      <c r="F4914" s="23"/>
      <c r="G4914" s="23"/>
      <c r="H4914" s="29"/>
      <c r="I4914" s="204" t="str">
        <f t="shared" si="1502"/>
        <v/>
      </c>
      <c r="J4914" s="188"/>
      <c r="K4914" s="29"/>
      <c r="L4914" s="24"/>
      <c r="M4914" s="22"/>
      <c r="N4914" s="22"/>
      <c r="O4914" s="22"/>
      <c r="P4914" s="202" t="str">
        <f t="shared" si="1503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500"/>
        <v/>
      </c>
      <c r="Z4914" s="196" t="str">
        <f t="shared" si="1501"/>
        <v/>
      </c>
      <c r="AA4914" s="22"/>
      <c r="AB4914" s="197" t="str">
        <f t="shared" si="1506"/>
        <v/>
      </c>
      <c r="AC4914" s="198" t="str">
        <f t="shared" si="1507"/>
        <v/>
      </c>
      <c r="AD4914" s="162"/>
      <c r="AE4914" s="199" t="str">
        <f t="shared" si="1508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497"/>
        <v>0</v>
      </c>
      <c r="AJ4914" s="200">
        <f t="shared" si="1498"/>
        <v>0</v>
      </c>
      <c r="AK4914" s="201" t="str">
        <f t="shared" si="1509"/>
        <v/>
      </c>
      <c r="AL4914" s="24"/>
      <c r="AM4914" s="24"/>
      <c r="AN4914" s="24"/>
      <c r="AO4914" s="24"/>
      <c r="AP4914" s="165" t="str">
        <f t="shared" si="1510"/>
        <v/>
      </c>
      <c r="AQ4914" s="203" t="str">
        <f t="shared" si="1511"/>
        <v/>
      </c>
      <c r="AR4914" s="206">
        <f t="shared" si="1512"/>
        <v>0</v>
      </c>
      <c r="AS4914" s="22" t="str">
        <f t="shared" si="1513"/>
        <v/>
      </c>
      <c r="AT4914" s="24" t="str">
        <f t="shared" si="1514"/>
        <v/>
      </c>
      <c r="AU4914" s="22" t="s">
        <v>3240</v>
      </c>
    </row>
    <row r="4915" spans="1:47">
      <c r="A4915" s="246" t="str">
        <f t="shared" si="1504"/>
        <v/>
      </c>
      <c r="B4915" s="23"/>
      <c r="C4915" s="23"/>
      <c r="D4915" s="202" t="str">
        <f t="shared" si="1505"/>
        <v/>
      </c>
      <c r="E4915" s="33" t="str">
        <f t="shared" si="1499"/>
        <v/>
      </c>
      <c r="F4915" s="23"/>
      <c r="G4915" s="23"/>
      <c r="H4915" s="29"/>
      <c r="I4915" s="204" t="str">
        <f t="shared" si="1502"/>
        <v/>
      </c>
      <c r="J4915" s="188"/>
      <c r="K4915" s="29"/>
      <c r="L4915" s="24"/>
      <c r="M4915" s="22"/>
      <c r="N4915" s="22"/>
      <c r="O4915" s="22"/>
      <c r="P4915" s="202" t="str">
        <f t="shared" si="1503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500"/>
        <v/>
      </c>
      <c r="Z4915" s="196" t="str">
        <f t="shared" si="1501"/>
        <v/>
      </c>
      <c r="AA4915" s="22"/>
      <c r="AB4915" s="197" t="str">
        <f t="shared" si="1506"/>
        <v/>
      </c>
      <c r="AC4915" s="198" t="str">
        <f t="shared" si="1507"/>
        <v/>
      </c>
      <c r="AD4915" s="162"/>
      <c r="AE4915" s="199" t="str">
        <f t="shared" si="1508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497"/>
        <v>0</v>
      </c>
      <c r="AJ4915" s="200">
        <f t="shared" si="1498"/>
        <v>0</v>
      </c>
      <c r="AK4915" s="201" t="str">
        <f t="shared" si="1509"/>
        <v/>
      </c>
      <c r="AL4915" s="24"/>
      <c r="AM4915" s="24"/>
      <c r="AN4915" s="24"/>
      <c r="AO4915" s="24"/>
      <c r="AP4915" s="165" t="str">
        <f t="shared" si="1510"/>
        <v/>
      </c>
      <c r="AQ4915" s="203" t="str">
        <f t="shared" si="1511"/>
        <v/>
      </c>
      <c r="AR4915" s="206">
        <f t="shared" si="1512"/>
        <v>0</v>
      </c>
      <c r="AS4915" s="22" t="str">
        <f t="shared" si="1513"/>
        <v/>
      </c>
      <c r="AT4915" s="24" t="str">
        <f t="shared" si="1514"/>
        <v/>
      </c>
      <c r="AU4915" s="22" t="s">
        <v>3240</v>
      </c>
    </row>
    <row r="4916" spans="1:47">
      <c r="A4916" s="246" t="str">
        <f t="shared" si="1504"/>
        <v/>
      </c>
      <c r="B4916" s="23"/>
      <c r="C4916" s="23"/>
      <c r="D4916" s="202" t="str">
        <f t="shared" si="1505"/>
        <v/>
      </c>
      <c r="E4916" s="33" t="str">
        <f t="shared" si="1499"/>
        <v/>
      </c>
      <c r="F4916" s="23"/>
      <c r="G4916" s="23"/>
      <c r="H4916" s="29"/>
      <c r="I4916" s="204" t="str">
        <f t="shared" si="1502"/>
        <v/>
      </c>
      <c r="J4916" s="188"/>
      <c r="K4916" s="29"/>
      <c r="L4916" s="24"/>
      <c r="M4916" s="22"/>
      <c r="N4916" s="22"/>
      <c r="O4916" s="22"/>
      <c r="P4916" s="202" t="str">
        <f t="shared" si="1503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500"/>
        <v/>
      </c>
      <c r="Z4916" s="196" t="str">
        <f t="shared" si="1501"/>
        <v/>
      </c>
      <c r="AA4916" s="22"/>
      <c r="AB4916" s="197" t="str">
        <f t="shared" si="1506"/>
        <v/>
      </c>
      <c r="AC4916" s="198" t="str">
        <f t="shared" si="1507"/>
        <v/>
      </c>
      <c r="AD4916" s="162"/>
      <c r="AE4916" s="199" t="str">
        <f t="shared" si="1508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497"/>
        <v>0</v>
      </c>
      <c r="AJ4916" s="200">
        <f t="shared" si="1498"/>
        <v>0</v>
      </c>
      <c r="AK4916" s="201" t="str">
        <f t="shared" si="1509"/>
        <v/>
      </c>
      <c r="AL4916" s="24"/>
      <c r="AM4916" s="24"/>
      <c r="AN4916" s="24"/>
      <c r="AO4916" s="24"/>
      <c r="AP4916" s="165" t="str">
        <f t="shared" si="1510"/>
        <v/>
      </c>
      <c r="AQ4916" s="203" t="str">
        <f t="shared" si="1511"/>
        <v/>
      </c>
      <c r="AR4916" s="206">
        <f t="shared" si="1512"/>
        <v>0</v>
      </c>
      <c r="AS4916" s="22" t="str">
        <f t="shared" si="1513"/>
        <v/>
      </c>
      <c r="AT4916" s="24" t="str">
        <f t="shared" si="1514"/>
        <v/>
      </c>
      <c r="AU4916" s="22" t="s">
        <v>3240</v>
      </c>
    </row>
    <row r="4917" spans="1:47">
      <c r="A4917" s="246" t="str">
        <f t="shared" si="1504"/>
        <v/>
      </c>
      <c r="B4917" s="23"/>
      <c r="C4917" s="23"/>
      <c r="D4917" s="202" t="str">
        <f t="shared" si="1505"/>
        <v/>
      </c>
      <c r="E4917" s="33" t="str">
        <f t="shared" si="1499"/>
        <v/>
      </c>
      <c r="F4917" s="23"/>
      <c r="G4917" s="23"/>
      <c r="H4917" s="29"/>
      <c r="I4917" s="204" t="str">
        <f t="shared" si="1502"/>
        <v/>
      </c>
      <c r="J4917" s="188"/>
      <c r="K4917" s="29"/>
      <c r="L4917" s="24"/>
      <c r="M4917" s="22"/>
      <c r="N4917" s="22"/>
      <c r="O4917" s="22"/>
      <c r="P4917" s="202" t="str">
        <f t="shared" si="1503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500"/>
        <v/>
      </c>
      <c r="Z4917" s="196" t="str">
        <f t="shared" si="1501"/>
        <v/>
      </c>
      <c r="AA4917" s="22"/>
      <c r="AB4917" s="197" t="str">
        <f t="shared" si="1506"/>
        <v/>
      </c>
      <c r="AC4917" s="198" t="str">
        <f t="shared" si="1507"/>
        <v/>
      </c>
      <c r="AD4917" s="162"/>
      <c r="AE4917" s="199" t="str">
        <f t="shared" si="1508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497"/>
        <v>0</v>
      </c>
      <c r="AJ4917" s="200">
        <f t="shared" si="1498"/>
        <v>0</v>
      </c>
      <c r="AK4917" s="201" t="str">
        <f t="shared" si="1509"/>
        <v/>
      </c>
      <c r="AL4917" s="24"/>
      <c r="AM4917" s="24"/>
      <c r="AN4917" s="24"/>
      <c r="AO4917" s="24"/>
      <c r="AP4917" s="165" t="str">
        <f t="shared" si="1510"/>
        <v/>
      </c>
      <c r="AQ4917" s="203" t="str">
        <f t="shared" si="1511"/>
        <v/>
      </c>
      <c r="AR4917" s="206">
        <f t="shared" si="1512"/>
        <v>0</v>
      </c>
      <c r="AS4917" s="22" t="str">
        <f t="shared" si="1513"/>
        <v/>
      </c>
      <c r="AT4917" s="24" t="str">
        <f t="shared" si="1514"/>
        <v/>
      </c>
      <c r="AU4917" s="22" t="s">
        <v>3240</v>
      </c>
    </row>
    <row r="4918" spans="1:47">
      <c r="A4918" s="246" t="str">
        <f t="shared" si="1504"/>
        <v/>
      </c>
      <c r="B4918" s="23"/>
      <c r="C4918" s="23"/>
      <c r="D4918" s="202" t="str">
        <f t="shared" si="1505"/>
        <v/>
      </c>
      <c r="E4918" s="33" t="str">
        <f t="shared" si="1499"/>
        <v/>
      </c>
      <c r="F4918" s="23"/>
      <c r="G4918" s="23"/>
      <c r="H4918" s="29"/>
      <c r="I4918" s="204" t="str">
        <f t="shared" si="1502"/>
        <v/>
      </c>
      <c r="J4918" s="188"/>
      <c r="K4918" s="29"/>
      <c r="L4918" s="24"/>
      <c r="M4918" s="22"/>
      <c r="N4918" s="22"/>
      <c r="O4918" s="22"/>
      <c r="P4918" s="202" t="str">
        <f t="shared" si="1503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500"/>
        <v/>
      </c>
      <c r="Z4918" s="196" t="str">
        <f t="shared" si="1501"/>
        <v/>
      </c>
      <c r="AA4918" s="22"/>
      <c r="AB4918" s="197" t="str">
        <f t="shared" si="1506"/>
        <v/>
      </c>
      <c r="AC4918" s="198" t="str">
        <f t="shared" si="1507"/>
        <v/>
      </c>
      <c r="AD4918" s="162"/>
      <c r="AE4918" s="199" t="str">
        <f t="shared" si="1508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497"/>
        <v>0</v>
      </c>
      <c r="AJ4918" s="200">
        <f t="shared" si="1498"/>
        <v>0</v>
      </c>
      <c r="AK4918" s="201" t="str">
        <f t="shared" si="1509"/>
        <v/>
      </c>
      <c r="AL4918" s="24"/>
      <c r="AM4918" s="24"/>
      <c r="AN4918" s="24"/>
      <c r="AO4918" s="24"/>
      <c r="AP4918" s="165" t="str">
        <f t="shared" si="1510"/>
        <v/>
      </c>
      <c r="AQ4918" s="203" t="str">
        <f t="shared" si="1511"/>
        <v/>
      </c>
      <c r="AR4918" s="206">
        <f t="shared" si="1512"/>
        <v>0</v>
      </c>
      <c r="AS4918" s="22" t="str">
        <f t="shared" si="1513"/>
        <v/>
      </c>
      <c r="AT4918" s="24" t="str">
        <f t="shared" si="1514"/>
        <v/>
      </c>
      <c r="AU4918" s="22" t="s">
        <v>3240</v>
      </c>
    </row>
    <row r="4919" spans="1:47">
      <c r="A4919" s="246" t="str">
        <f t="shared" si="1504"/>
        <v/>
      </c>
      <c r="B4919" s="23"/>
      <c r="C4919" s="23"/>
      <c r="D4919" s="202" t="str">
        <f t="shared" si="1505"/>
        <v/>
      </c>
      <c r="E4919" s="33" t="str">
        <f t="shared" si="1499"/>
        <v/>
      </c>
      <c r="F4919" s="23"/>
      <c r="G4919" s="23"/>
      <c r="H4919" s="29"/>
      <c r="I4919" s="204" t="str">
        <f t="shared" si="1502"/>
        <v/>
      </c>
      <c r="J4919" s="188"/>
      <c r="K4919" s="29"/>
      <c r="L4919" s="24"/>
      <c r="M4919" s="22"/>
      <c r="N4919" s="22"/>
      <c r="O4919" s="22"/>
      <c r="P4919" s="202" t="str">
        <f t="shared" si="1503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500"/>
        <v/>
      </c>
      <c r="Z4919" s="196" t="str">
        <f t="shared" si="1501"/>
        <v/>
      </c>
      <c r="AA4919" s="22"/>
      <c r="AB4919" s="197" t="str">
        <f t="shared" si="1506"/>
        <v/>
      </c>
      <c r="AC4919" s="198" t="str">
        <f t="shared" si="1507"/>
        <v/>
      </c>
      <c r="AD4919" s="162"/>
      <c r="AE4919" s="199" t="str">
        <f t="shared" si="1508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497"/>
        <v>0</v>
      </c>
      <c r="AJ4919" s="200">
        <f t="shared" si="1498"/>
        <v>0</v>
      </c>
      <c r="AK4919" s="201" t="str">
        <f t="shared" si="1509"/>
        <v/>
      </c>
      <c r="AL4919" s="24"/>
      <c r="AM4919" s="24"/>
      <c r="AN4919" s="24"/>
      <c r="AO4919" s="24"/>
      <c r="AP4919" s="165" t="str">
        <f t="shared" si="1510"/>
        <v/>
      </c>
      <c r="AQ4919" s="203" t="str">
        <f t="shared" si="1511"/>
        <v/>
      </c>
      <c r="AR4919" s="206">
        <f t="shared" si="1512"/>
        <v>0</v>
      </c>
      <c r="AS4919" s="22" t="str">
        <f t="shared" si="1513"/>
        <v/>
      </c>
      <c r="AT4919" s="24" t="str">
        <f t="shared" si="1514"/>
        <v/>
      </c>
      <c r="AU4919" s="22" t="s">
        <v>3240</v>
      </c>
    </row>
    <row r="4920" spans="1:47">
      <c r="A4920" s="246" t="str">
        <f t="shared" si="1504"/>
        <v/>
      </c>
      <c r="B4920" s="23"/>
      <c r="C4920" s="23"/>
      <c r="D4920" s="202" t="str">
        <f t="shared" si="1505"/>
        <v/>
      </c>
      <c r="E4920" s="33" t="str">
        <f t="shared" si="1499"/>
        <v/>
      </c>
      <c r="F4920" s="23"/>
      <c r="G4920" s="23"/>
      <c r="H4920" s="29"/>
      <c r="I4920" s="204" t="str">
        <f t="shared" si="1502"/>
        <v/>
      </c>
      <c r="J4920" s="188"/>
      <c r="K4920" s="29"/>
      <c r="L4920" s="24"/>
      <c r="M4920" s="22"/>
      <c r="N4920" s="22"/>
      <c r="O4920" s="22"/>
      <c r="P4920" s="202" t="str">
        <f t="shared" si="1503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500"/>
        <v/>
      </c>
      <c r="Z4920" s="196" t="str">
        <f t="shared" si="1501"/>
        <v/>
      </c>
      <c r="AA4920" s="22"/>
      <c r="AB4920" s="197" t="str">
        <f t="shared" si="1506"/>
        <v/>
      </c>
      <c r="AC4920" s="198" t="str">
        <f t="shared" si="1507"/>
        <v/>
      </c>
      <c r="AD4920" s="162"/>
      <c r="AE4920" s="199" t="str">
        <f t="shared" si="1508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497"/>
        <v>0</v>
      </c>
      <c r="AJ4920" s="200">
        <f t="shared" si="1498"/>
        <v>0</v>
      </c>
      <c r="AK4920" s="201" t="str">
        <f t="shared" si="1509"/>
        <v/>
      </c>
      <c r="AL4920" s="24"/>
      <c r="AM4920" s="24"/>
      <c r="AN4920" s="24"/>
      <c r="AO4920" s="24"/>
      <c r="AP4920" s="165" t="str">
        <f t="shared" si="1510"/>
        <v/>
      </c>
      <c r="AQ4920" s="203" t="str">
        <f t="shared" si="1511"/>
        <v/>
      </c>
      <c r="AR4920" s="206">
        <f t="shared" si="1512"/>
        <v>0</v>
      </c>
      <c r="AS4920" s="22" t="str">
        <f t="shared" si="1513"/>
        <v/>
      </c>
      <c r="AT4920" s="24" t="str">
        <f t="shared" si="1514"/>
        <v/>
      </c>
      <c r="AU4920" s="22" t="s">
        <v>3240</v>
      </c>
    </row>
    <row r="4921" spans="1:47">
      <c r="A4921" s="246" t="str">
        <f t="shared" si="1504"/>
        <v/>
      </c>
      <c r="B4921" s="23"/>
      <c r="C4921" s="23"/>
      <c r="D4921" s="202" t="str">
        <f t="shared" si="1505"/>
        <v/>
      </c>
      <c r="E4921" s="33" t="str">
        <f t="shared" si="1499"/>
        <v/>
      </c>
      <c r="F4921" s="23"/>
      <c r="G4921" s="23"/>
      <c r="H4921" s="29"/>
      <c r="I4921" s="204" t="str">
        <f t="shared" si="1502"/>
        <v/>
      </c>
      <c r="J4921" s="188"/>
      <c r="K4921" s="29"/>
      <c r="L4921" s="24"/>
      <c r="M4921" s="22"/>
      <c r="N4921" s="22"/>
      <c r="O4921" s="22"/>
      <c r="P4921" s="202" t="str">
        <f t="shared" si="1503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500"/>
        <v/>
      </c>
      <c r="Z4921" s="196" t="str">
        <f t="shared" si="1501"/>
        <v/>
      </c>
      <c r="AA4921" s="22"/>
      <c r="AB4921" s="197" t="str">
        <f t="shared" si="1506"/>
        <v/>
      </c>
      <c r="AC4921" s="198" t="str">
        <f t="shared" si="1507"/>
        <v/>
      </c>
      <c r="AD4921" s="162"/>
      <c r="AE4921" s="199" t="str">
        <f t="shared" si="1508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497"/>
        <v>0</v>
      </c>
      <c r="AJ4921" s="200">
        <f t="shared" si="1498"/>
        <v>0</v>
      </c>
      <c r="AK4921" s="201" t="str">
        <f t="shared" si="1509"/>
        <v/>
      </c>
      <c r="AL4921" s="24"/>
      <c r="AM4921" s="24"/>
      <c r="AN4921" s="24"/>
      <c r="AO4921" s="24"/>
      <c r="AP4921" s="165" t="str">
        <f t="shared" si="1510"/>
        <v/>
      </c>
      <c r="AQ4921" s="203" t="str">
        <f t="shared" si="1511"/>
        <v/>
      </c>
      <c r="AR4921" s="206">
        <f t="shared" si="1512"/>
        <v>0</v>
      </c>
      <c r="AS4921" s="22" t="str">
        <f t="shared" si="1513"/>
        <v/>
      </c>
      <c r="AT4921" s="24" t="str">
        <f t="shared" si="1514"/>
        <v/>
      </c>
      <c r="AU4921" s="22" t="s">
        <v>3240</v>
      </c>
    </row>
    <row r="4922" spans="1:47">
      <c r="A4922" s="246" t="str">
        <f t="shared" si="1504"/>
        <v/>
      </c>
      <c r="B4922" s="23"/>
      <c r="C4922" s="23"/>
      <c r="D4922" s="202" t="str">
        <f t="shared" si="1505"/>
        <v/>
      </c>
      <c r="E4922" s="33" t="str">
        <f t="shared" si="1499"/>
        <v/>
      </c>
      <c r="F4922" s="23"/>
      <c r="G4922" s="23"/>
      <c r="H4922" s="29"/>
      <c r="I4922" s="204" t="str">
        <f t="shared" si="1502"/>
        <v/>
      </c>
      <c r="J4922" s="188"/>
      <c r="K4922" s="29"/>
      <c r="L4922" s="24"/>
      <c r="M4922" s="22"/>
      <c r="N4922" s="22"/>
      <c r="O4922" s="22"/>
      <c r="P4922" s="202" t="str">
        <f t="shared" si="1503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500"/>
        <v/>
      </c>
      <c r="Z4922" s="196" t="str">
        <f t="shared" si="1501"/>
        <v/>
      </c>
      <c r="AA4922" s="22"/>
      <c r="AB4922" s="197" t="str">
        <f t="shared" si="1506"/>
        <v/>
      </c>
      <c r="AC4922" s="198" t="str">
        <f t="shared" si="1507"/>
        <v/>
      </c>
      <c r="AD4922" s="162"/>
      <c r="AE4922" s="199" t="str">
        <f t="shared" si="1508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497"/>
        <v>0</v>
      </c>
      <c r="AJ4922" s="200">
        <f t="shared" si="1498"/>
        <v>0</v>
      </c>
      <c r="AK4922" s="201" t="str">
        <f t="shared" si="1509"/>
        <v/>
      </c>
      <c r="AL4922" s="24"/>
      <c r="AM4922" s="24"/>
      <c r="AN4922" s="24"/>
      <c r="AO4922" s="24"/>
      <c r="AP4922" s="165" t="str">
        <f t="shared" si="1510"/>
        <v/>
      </c>
      <c r="AQ4922" s="203" t="str">
        <f t="shared" si="1511"/>
        <v/>
      </c>
      <c r="AR4922" s="206">
        <f t="shared" si="1512"/>
        <v>0</v>
      </c>
      <c r="AS4922" s="22" t="str">
        <f t="shared" si="1513"/>
        <v/>
      </c>
      <c r="AT4922" s="24" t="str">
        <f t="shared" si="1514"/>
        <v/>
      </c>
      <c r="AU4922" s="22" t="s">
        <v>3240</v>
      </c>
    </row>
    <row r="4923" spans="1:47">
      <c r="A4923" s="246" t="str">
        <f t="shared" si="1504"/>
        <v/>
      </c>
      <c r="B4923" s="23"/>
      <c r="C4923" s="23"/>
      <c r="D4923" s="202" t="str">
        <f t="shared" si="1505"/>
        <v/>
      </c>
      <c r="E4923" s="33" t="str">
        <f t="shared" si="1499"/>
        <v/>
      </c>
      <c r="F4923" s="23"/>
      <c r="G4923" s="23"/>
      <c r="H4923" s="29"/>
      <c r="I4923" s="204" t="str">
        <f t="shared" si="1502"/>
        <v/>
      </c>
      <c r="J4923" s="188"/>
      <c r="K4923" s="29"/>
      <c r="L4923" s="24"/>
      <c r="M4923" s="22"/>
      <c r="N4923" s="22"/>
      <c r="O4923" s="22"/>
      <c r="P4923" s="202" t="str">
        <f t="shared" si="1503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500"/>
        <v/>
      </c>
      <c r="Z4923" s="196" t="str">
        <f t="shared" si="1501"/>
        <v/>
      </c>
      <c r="AA4923" s="22"/>
      <c r="AB4923" s="197" t="str">
        <f t="shared" si="1506"/>
        <v/>
      </c>
      <c r="AC4923" s="198" t="str">
        <f t="shared" si="1507"/>
        <v/>
      </c>
      <c r="AD4923" s="162"/>
      <c r="AE4923" s="199" t="str">
        <f t="shared" si="1508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497"/>
        <v>0</v>
      </c>
      <c r="AJ4923" s="200">
        <f t="shared" si="1498"/>
        <v>0</v>
      </c>
      <c r="AK4923" s="201" t="str">
        <f t="shared" si="1509"/>
        <v/>
      </c>
      <c r="AL4923" s="24"/>
      <c r="AM4923" s="24"/>
      <c r="AN4923" s="24"/>
      <c r="AO4923" s="24"/>
      <c r="AP4923" s="165" t="str">
        <f t="shared" si="1510"/>
        <v/>
      </c>
      <c r="AQ4923" s="203" t="str">
        <f t="shared" si="1511"/>
        <v/>
      </c>
      <c r="AR4923" s="206">
        <f t="shared" si="1512"/>
        <v>0</v>
      </c>
      <c r="AS4923" s="22" t="str">
        <f t="shared" si="1513"/>
        <v/>
      </c>
      <c r="AT4923" s="24" t="str">
        <f t="shared" si="1514"/>
        <v/>
      </c>
      <c r="AU4923" s="22" t="s">
        <v>3240</v>
      </c>
    </row>
    <row r="4924" spans="1:47">
      <c r="A4924" s="246" t="str">
        <f t="shared" si="1504"/>
        <v/>
      </c>
      <c r="B4924" s="23"/>
      <c r="C4924" s="23"/>
      <c r="D4924" s="202" t="str">
        <f t="shared" si="1505"/>
        <v/>
      </c>
      <c r="E4924" s="33" t="str">
        <f t="shared" si="1499"/>
        <v/>
      </c>
      <c r="F4924" s="23"/>
      <c r="G4924" s="23"/>
      <c r="H4924" s="29"/>
      <c r="I4924" s="204" t="str">
        <f t="shared" si="1502"/>
        <v/>
      </c>
      <c r="J4924" s="188"/>
      <c r="K4924" s="29"/>
      <c r="L4924" s="24"/>
      <c r="M4924" s="22"/>
      <c r="N4924" s="22"/>
      <c r="O4924" s="22"/>
      <c r="P4924" s="202" t="str">
        <f t="shared" si="1503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500"/>
        <v/>
      </c>
      <c r="Z4924" s="196" t="str">
        <f t="shared" si="1501"/>
        <v/>
      </c>
      <c r="AA4924" s="22"/>
      <c r="AB4924" s="197" t="str">
        <f t="shared" si="1506"/>
        <v/>
      </c>
      <c r="AC4924" s="198" t="str">
        <f t="shared" si="1507"/>
        <v/>
      </c>
      <c r="AD4924" s="162"/>
      <c r="AE4924" s="199" t="str">
        <f t="shared" si="1508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497"/>
        <v>0</v>
      </c>
      <c r="AJ4924" s="200">
        <f t="shared" si="1498"/>
        <v>0</v>
      </c>
      <c r="AK4924" s="201" t="str">
        <f t="shared" si="1509"/>
        <v/>
      </c>
      <c r="AL4924" s="24"/>
      <c r="AM4924" s="24"/>
      <c r="AN4924" s="24"/>
      <c r="AO4924" s="24"/>
      <c r="AP4924" s="165" t="str">
        <f t="shared" si="1510"/>
        <v/>
      </c>
      <c r="AQ4924" s="203" t="str">
        <f t="shared" si="1511"/>
        <v/>
      </c>
      <c r="AR4924" s="206">
        <f t="shared" si="1512"/>
        <v>0</v>
      </c>
      <c r="AS4924" s="22" t="str">
        <f t="shared" si="1513"/>
        <v/>
      </c>
      <c r="AT4924" s="24" t="str">
        <f t="shared" si="1514"/>
        <v/>
      </c>
      <c r="AU4924" s="22" t="s">
        <v>3240</v>
      </c>
    </row>
    <row r="4925" spans="1:47">
      <c r="A4925" s="246" t="str">
        <f t="shared" si="1504"/>
        <v/>
      </c>
      <c r="B4925" s="23"/>
      <c r="C4925" s="23"/>
      <c r="D4925" s="202" t="str">
        <f t="shared" si="1505"/>
        <v/>
      </c>
      <c r="E4925" s="33" t="str">
        <f t="shared" si="1499"/>
        <v/>
      </c>
      <c r="F4925" s="23"/>
      <c r="G4925" s="23"/>
      <c r="H4925" s="29"/>
      <c r="I4925" s="204" t="str">
        <f t="shared" si="1502"/>
        <v/>
      </c>
      <c r="J4925" s="188"/>
      <c r="K4925" s="29"/>
      <c r="L4925" s="24"/>
      <c r="M4925" s="22"/>
      <c r="N4925" s="22"/>
      <c r="O4925" s="22"/>
      <c r="P4925" s="202" t="str">
        <f t="shared" si="1503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500"/>
        <v/>
      </c>
      <c r="Z4925" s="196" t="str">
        <f t="shared" si="1501"/>
        <v/>
      </c>
      <c r="AA4925" s="22"/>
      <c r="AB4925" s="197" t="str">
        <f t="shared" si="1506"/>
        <v/>
      </c>
      <c r="AC4925" s="198" t="str">
        <f t="shared" si="1507"/>
        <v/>
      </c>
      <c r="AD4925" s="162"/>
      <c r="AE4925" s="199" t="str">
        <f t="shared" si="1508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497"/>
        <v>0</v>
      </c>
      <c r="AJ4925" s="200">
        <f t="shared" si="1498"/>
        <v>0</v>
      </c>
      <c r="AK4925" s="201" t="str">
        <f t="shared" si="1509"/>
        <v/>
      </c>
      <c r="AL4925" s="24"/>
      <c r="AM4925" s="24"/>
      <c r="AN4925" s="24"/>
      <c r="AO4925" s="24"/>
      <c r="AP4925" s="165" t="str">
        <f t="shared" si="1510"/>
        <v/>
      </c>
      <c r="AQ4925" s="203" t="str">
        <f t="shared" si="1511"/>
        <v/>
      </c>
      <c r="AR4925" s="206">
        <f t="shared" si="1512"/>
        <v>0</v>
      </c>
      <c r="AS4925" s="22" t="str">
        <f t="shared" si="1513"/>
        <v/>
      </c>
      <c r="AT4925" s="24" t="str">
        <f t="shared" si="1514"/>
        <v/>
      </c>
      <c r="AU4925" s="22" t="s">
        <v>3240</v>
      </c>
    </row>
    <row r="4926" spans="1:47">
      <c r="A4926" s="246" t="str">
        <f t="shared" si="1504"/>
        <v/>
      </c>
      <c r="B4926" s="23"/>
      <c r="C4926" s="23"/>
      <c r="D4926" s="202" t="str">
        <f t="shared" si="1505"/>
        <v/>
      </c>
      <c r="E4926" s="33" t="str">
        <f t="shared" si="1499"/>
        <v/>
      </c>
      <c r="F4926" s="23"/>
      <c r="G4926" s="23"/>
      <c r="H4926" s="29"/>
      <c r="I4926" s="204" t="str">
        <f t="shared" si="1502"/>
        <v/>
      </c>
      <c r="J4926" s="188"/>
      <c r="K4926" s="29"/>
      <c r="L4926" s="24"/>
      <c r="M4926" s="22"/>
      <c r="N4926" s="22"/>
      <c r="O4926" s="22"/>
      <c r="P4926" s="202" t="str">
        <f t="shared" si="1503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500"/>
        <v/>
      </c>
      <c r="Z4926" s="196" t="str">
        <f t="shared" si="1501"/>
        <v/>
      </c>
      <c r="AA4926" s="22"/>
      <c r="AB4926" s="197" t="str">
        <f t="shared" si="1506"/>
        <v/>
      </c>
      <c r="AC4926" s="198" t="str">
        <f t="shared" si="1507"/>
        <v/>
      </c>
      <c r="AD4926" s="162"/>
      <c r="AE4926" s="199" t="str">
        <f t="shared" si="1508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497"/>
        <v>0</v>
      </c>
      <c r="AJ4926" s="200">
        <f t="shared" si="1498"/>
        <v>0</v>
      </c>
      <c r="AK4926" s="201" t="str">
        <f t="shared" si="1509"/>
        <v/>
      </c>
      <c r="AL4926" s="24"/>
      <c r="AM4926" s="24"/>
      <c r="AN4926" s="24"/>
      <c r="AO4926" s="24"/>
      <c r="AP4926" s="165" t="str">
        <f t="shared" si="1510"/>
        <v/>
      </c>
      <c r="AQ4926" s="203" t="str">
        <f t="shared" si="1511"/>
        <v/>
      </c>
      <c r="AR4926" s="206">
        <f t="shared" si="1512"/>
        <v>0</v>
      </c>
      <c r="AS4926" s="22" t="str">
        <f t="shared" si="1513"/>
        <v/>
      </c>
      <c r="AT4926" s="24" t="str">
        <f t="shared" si="1514"/>
        <v/>
      </c>
      <c r="AU4926" s="22" t="s">
        <v>3240</v>
      </c>
    </row>
    <row r="4927" spans="1:47">
      <c r="A4927" s="246" t="str">
        <f t="shared" si="1504"/>
        <v/>
      </c>
      <c r="B4927" s="23"/>
      <c r="C4927" s="23"/>
      <c r="D4927" s="202" t="str">
        <f t="shared" si="1505"/>
        <v/>
      </c>
      <c r="E4927" s="33" t="str">
        <f t="shared" si="1499"/>
        <v/>
      </c>
      <c r="F4927" s="23"/>
      <c r="G4927" s="23"/>
      <c r="H4927" s="29"/>
      <c r="I4927" s="204" t="str">
        <f t="shared" si="1502"/>
        <v/>
      </c>
      <c r="J4927" s="188"/>
      <c r="K4927" s="29"/>
      <c r="L4927" s="24"/>
      <c r="M4927" s="22"/>
      <c r="N4927" s="22"/>
      <c r="O4927" s="22"/>
      <c r="P4927" s="202" t="str">
        <f t="shared" si="1503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500"/>
        <v/>
      </c>
      <c r="Z4927" s="196" t="str">
        <f t="shared" si="1501"/>
        <v/>
      </c>
      <c r="AA4927" s="22"/>
      <c r="AB4927" s="197" t="str">
        <f t="shared" si="1506"/>
        <v/>
      </c>
      <c r="AC4927" s="198" t="str">
        <f t="shared" si="1507"/>
        <v/>
      </c>
      <c r="AD4927" s="162"/>
      <c r="AE4927" s="199" t="str">
        <f t="shared" si="1508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497"/>
        <v>0</v>
      </c>
      <c r="AJ4927" s="200">
        <f t="shared" si="1498"/>
        <v>0</v>
      </c>
      <c r="AK4927" s="201" t="str">
        <f t="shared" si="1509"/>
        <v/>
      </c>
      <c r="AL4927" s="24"/>
      <c r="AM4927" s="24"/>
      <c r="AN4927" s="24"/>
      <c r="AO4927" s="24"/>
      <c r="AP4927" s="165" t="str">
        <f t="shared" si="1510"/>
        <v/>
      </c>
      <c r="AQ4927" s="203" t="str">
        <f t="shared" si="1511"/>
        <v/>
      </c>
      <c r="AR4927" s="206">
        <f t="shared" si="1512"/>
        <v>0</v>
      </c>
      <c r="AS4927" s="22" t="str">
        <f t="shared" si="1513"/>
        <v/>
      </c>
      <c r="AT4927" s="24" t="str">
        <f t="shared" si="1514"/>
        <v/>
      </c>
      <c r="AU4927" s="22" t="s">
        <v>3240</v>
      </c>
    </row>
    <row r="4928" spans="1:47">
      <c r="A4928" s="246" t="str">
        <f t="shared" si="1504"/>
        <v/>
      </c>
      <c r="B4928" s="23"/>
      <c r="C4928" s="23"/>
      <c r="D4928" s="202" t="str">
        <f t="shared" si="1505"/>
        <v/>
      </c>
      <c r="E4928" s="33" t="str">
        <f t="shared" si="1499"/>
        <v/>
      </c>
      <c r="F4928" s="23"/>
      <c r="G4928" s="23"/>
      <c r="H4928" s="29"/>
      <c r="I4928" s="204" t="str">
        <f t="shared" si="1502"/>
        <v/>
      </c>
      <c r="J4928" s="188"/>
      <c r="K4928" s="29"/>
      <c r="L4928" s="24"/>
      <c r="M4928" s="22"/>
      <c r="N4928" s="22"/>
      <c r="O4928" s="22"/>
      <c r="P4928" s="202" t="str">
        <f t="shared" si="1503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500"/>
        <v/>
      </c>
      <c r="Z4928" s="196" t="str">
        <f t="shared" si="1501"/>
        <v/>
      </c>
      <c r="AA4928" s="22"/>
      <c r="AB4928" s="197" t="str">
        <f t="shared" si="1506"/>
        <v/>
      </c>
      <c r="AC4928" s="198" t="str">
        <f t="shared" si="1507"/>
        <v/>
      </c>
      <c r="AD4928" s="162"/>
      <c r="AE4928" s="199" t="str">
        <f t="shared" si="1508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497"/>
        <v>0</v>
      </c>
      <c r="AJ4928" s="200">
        <f t="shared" si="1498"/>
        <v>0</v>
      </c>
      <c r="AK4928" s="201" t="str">
        <f t="shared" si="1509"/>
        <v/>
      </c>
      <c r="AL4928" s="24"/>
      <c r="AM4928" s="24"/>
      <c r="AN4928" s="24"/>
      <c r="AO4928" s="24"/>
      <c r="AP4928" s="165" t="str">
        <f t="shared" si="1510"/>
        <v/>
      </c>
      <c r="AQ4928" s="203" t="str">
        <f t="shared" si="1511"/>
        <v/>
      </c>
      <c r="AR4928" s="206">
        <f t="shared" si="1512"/>
        <v>0</v>
      </c>
      <c r="AS4928" s="22" t="str">
        <f t="shared" si="1513"/>
        <v/>
      </c>
      <c r="AT4928" s="24" t="str">
        <f t="shared" si="1514"/>
        <v/>
      </c>
      <c r="AU4928" s="22" t="s">
        <v>3240</v>
      </c>
    </row>
    <row r="4929" spans="1:47">
      <c r="A4929" s="246" t="str">
        <f t="shared" si="1504"/>
        <v/>
      </c>
      <c r="B4929" s="23"/>
      <c r="C4929" s="23"/>
      <c r="D4929" s="202" t="str">
        <f t="shared" si="1505"/>
        <v/>
      </c>
      <c r="E4929" s="33" t="str">
        <f t="shared" si="1499"/>
        <v/>
      </c>
      <c r="F4929" s="23"/>
      <c r="G4929" s="23"/>
      <c r="H4929" s="29"/>
      <c r="I4929" s="204" t="str">
        <f t="shared" si="1502"/>
        <v/>
      </c>
      <c r="J4929" s="188"/>
      <c r="K4929" s="29"/>
      <c r="L4929" s="24"/>
      <c r="M4929" s="22"/>
      <c r="N4929" s="22"/>
      <c r="O4929" s="22"/>
      <c r="P4929" s="202" t="str">
        <f t="shared" si="1503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500"/>
        <v/>
      </c>
      <c r="Z4929" s="196" t="str">
        <f t="shared" si="1501"/>
        <v/>
      </c>
      <c r="AA4929" s="22"/>
      <c r="AB4929" s="197" t="str">
        <f t="shared" si="1506"/>
        <v/>
      </c>
      <c r="AC4929" s="198" t="str">
        <f t="shared" si="1507"/>
        <v/>
      </c>
      <c r="AD4929" s="162"/>
      <c r="AE4929" s="199" t="str">
        <f t="shared" si="1508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497"/>
        <v>0</v>
      </c>
      <c r="AJ4929" s="200">
        <f t="shared" si="1498"/>
        <v>0</v>
      </c>
      <c r="AK4929" s="201" t="str">
        <f t="shared" si="1509"/>
        <v/>
      </c>
      <c r="AL4929" s="24"/>
      <c r="AM4929" s="24"/>
      <c r="AN4929" s="24"/>
      <c r="AO4929" s="24"/>
      <c r="AP4929" s="165" t="str">
        <f t="shared" si="1510"/>
        <v/>
      </c>
      <c r="AQ4929" s="203" t="str">
        <f t="shared" si="1511"/>
        <v/>
      </c>
      <c r="AR4929" s="206">
        <f t="shared" si="1512"/>
        <v>0</v>
      </c>
      <c r="AS4929" s="22" t="str">
        <f t="shared" si="1513"/>
        <v/>
      </c>
      <c r="AT4929" s="24" t="str">
        <f t="shared" si="1514"/>
        <v/>
      </c>
      <c r="AU4929" s="22" t="s">
        <v>3240</v>
      </c>
    </row>
    <row r="4930" spans="1:47">
      <c r="A4930" s="246" t="str">
        <f t="shared" si="1504"/>
        <v/>
      </c>
      <c r="B4930" s="23"/>
      <c r="C4930" s="23"/>
      <c r="D4930" s="202" t="str">
        <f t="shared" si="1505"/>
        <v/>
      </c>
      <c r="E4930" s="33" t="str">
        <f t="shared" si="1499"/>
        <v/>
      </c>
      <c r="F4930" s="23"/>
      <c r="G4930" s="23"/>
      <c r="H4930" s="29"/>
      <c r="I4930" s="204" t="str">
        <f t="shared" si="1502"/>
        <v/>
      </c>
      <c r="J4930" s="188"/>
      <c r="K4930" s="29"/>
      <c r="L4930" s="24"/>
      <c r="M4930" s="22"/>
      <c r="N4930" s="22"/>
      <c r="O4930" s="22"/>
      <c r="P4930" s="202" t="str">
        <f t="shared" si="1503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500"/>
        <v/>
      </c>
      <c r="Z4930" s="196" t="str">
        <f t="shared" si="1501"/>
        <v/>
      </c>
      <c r="AA4930" s="22"/>
      <c r="AB4930" s="197" t="str">
        <f t="shared" si="1506"/>
        <v/>
      </c>
      <c r="AC4930" s="198" t="str">
        <f t="shared" si="1507"/>
        <v/>
      </c>
      <c r="AD4930" s="162"/>
      <c r="AE4930" s="199" t="str">
        <f t="shared" si="1508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497"/>
        <v>0</v>
      </c>
      <c r="AJ4930" s="200">
        <f t="shared" si="1498"/>
        <v>0</v>
      </c>
      <c r="AK4930" s="201" t="str">
        <f t="shared" si="1509"/>
        <v/>
      </c>
      <c r="AL4930" s="24"/>
      <c r="AM4930" s="24"/>
      <c r="AN4930" s="24"/>
      <c r="AO4930" s="24"/>
      <c r="AP4930" s="165" t="str">
        <f t="shared" si="1510"/>
        <v/>
      </c>
      <c r="AQ4930" s="203" t="str">
        <f t="shared" si="1511"/>
        <v/>
      </c>
      <c r="AR4930" s="206">
        <f t="shared" si="1512"/>
        <v>0</v>
      </c>
      <c r="AS4930" s="22" t="str">
        <f t="shared" si="1513"/>
        <v/>
      </c>
      <c r="AT4930" s="24" t="str">
        <f t="shared" si="1514"/>
        <v/>
      </c>
      <c r="AU4930" s="22" t="s">
        <v>3240</v>
      </c>
    </row>
    <row r="4931" spans="1:47">
      <c r="A4931" s="246" t="str">
        <f t="shared" si="1504"/>
        <v/>
      </c>
      <c r="B4931" s="23"/>
      <c r="C4931" s="23"/>
      <c r="D4931" s="202" t="str">
        <f t="shared" si="1505"/>
        <v/>
      </c>
      <c r="E4931" s="33" t="str">
        <f t="shared" si="1499"/>
        <v/>
      </c>
      <c r="F4931" s="23"/>
      <c r="G4931" s="23"/>
      <c r="H4931" s="29"/>
      <c r="I4931" s="204" t="str">
        <f t="shared" si="1502"/>
        <v/>
      </c>
      <c r="J4931" s="188"/>
      <c r="K4931" s="29"/>
      <c r="L4931" s="24"/>
      <c r="M4931" s="22"/>
      <c r="N4931" s="22"/>
      <c r="O4931" s="22"/>
      <c r="P4931" s="202" t="str">
        <f t="shared" si="1503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500"/>
        <v/>
      </c>
      <c r="Z4931" s="196" t="str">
        <f t="shared" si="1501"/>
        <v/>
      </c>
      <c r="AA4931" s="22"/>
      <c r="AB4931" s="197" t="str">
        <f t="shared" si="1506"/>
        <v/>
      </c>
      <c r="AC4931" s="198" t="str">
        <f t="shared" si="1507"/>
        <v/>
      </c>
      <c r="AD4931" s="162"/>
      <c r="AE4931" s="199" t="str">
        <f t="shared" si="1508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497"/>
        <v>0</v>
      </c>
      <c r="AJ4931" s="200">
        <f t="shared" si="1498"/>
        <v>0</v>
      </c>
      <c r="AK4931" s="201" t="str">
        <f t="shared" si="1509"/>
        <v/>
      </c>
      <c r="AL4931" s="24"/>
      <c r="AM4931" s="24"/>
      <c r="AN4931" s="24"/>
      <c r="AO4931" s="24"/>
      <c r="AP4931" s="165" t="str">
        <f t="shared" si="1510"/>
        <v/>
      </c>
      <c r="AQ4931" s="203" t="str">
        <f t="shared" si="1511"/>
        <v/>
      </c>
      <c r="AR4931" s="206">
        <f t="shared" si="1512"/>
        <v>0</v>
      </c>
      <c r="AS4931" s="22" t="str">
        <f t="shared" si="1513"/>
        <v/>
      </c>
      <c r="AT4931" s="24" t="str">
        <f t="shared" si="1514"/>
        <v/>
      </c>
      <c r="AU4931" s="22" t="s">
        <v>3240</v>
      </c>
    </row>
    <row r="4932" spans="1:47">
      <c r="A4932" s="246" t="str">
        <f t="shared" si="1504"/>
        <v/>
      </c>
      <c r="B4932" s="23"/>
      <c r="C4932" s="23"/>
      <c r="D4932" s="202" t="str">
        <f t="shared" si="1505"/>
        <v/>
      </c>
      <c r="E4932" s="33" t="str">
        <f t="shared" si="1499"/>
        <v/>
      </c>
      <c r="F4932" s="23"/>
      <c r="G4932" s="23"/>
      <c r="H4932" s="29"/>
      <c r="I4932" s="204" t="str">
        <f t="shared" si="1502"/>
        <v/>
      </c>
      <c r="J4932" s="188"/>
      <c r="K4932" s="29"/>
      <c r="L4932" s="24"/>
      <c r="M4932" s="22"/>
      <c r="N4932" s="22"/>
      <c r="O4932" s="22"/>
      <c r="P4932" s="202" t="str">
        <f t="shared" si="1503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500"/>
        <v/>
      </c>
      <c r="Z4932" s="196" t="str">
        <f t="shared" si="1501"/>
        <v/>
      </c>
      <c r="AA4932" s="22"/>
      <c r="AB4932" s="197" t="str">
        <f t="shared" si="1506"/>
        <v/>
      </c>
      <c r="AC4932" s="198" t="str">
        <f t="shared" si="1507"/>
        <v/>
      </c>
      <c r="AD4932" s="162"/>
      <c r="AE4932" s="199" t="str">
        <f t="shared" si="1508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497"/>
        <v>0</v>
      </c>
      <c r="AJ4932" s="200">
        <f t="shared" si="1498"/>
        <v>0</v>
      </c>
      <c r="AK4932" s="201" t="str">
        <f t="shared" si="1509"/>
        <v/>
      </c>
      <c r="AL4932" s="24"/>
      <c r="AM4932" s="24"/>
      <c r="AN4932" s="24"/>
      <c r="AO4932" s="24"/>
      <c r="AP4932" s="165" t="str">
        <f t="shared" si="1510"/>
        <v/>
      </c>
      <c r="AQ4932" s="203" t="str">
        <f t="shared" si="1511"/>
        <v/>
      </c>
      <c r="AR4932" s="206">
        <f t="shared" si="1512"/>
        <v>0</v>
      </c>
      <c r="AS4932" s="22" t="str">
        <f t="shared" si="1513"/>
        <v/>
      </c>
      <c r="AT4932" s="24" t="str">
        <f t="shared" si="1514"/>
        <v/>
      </c>
      <c r="AU4932" s="22" t="s">
        <v>3240</v>
      </c>
    </row>
    <row r="4933" spans="1:47">
      <c r="A4933" s="246" t="str">
        <f t="shared" si="1504"/>
        <v/>
      </c>
      <c r="B4933" s="23"/>
      <c r="C4933" s="23"/>
      <c r="D4933" s="202" t="str">
        <f t="shared" si="1505"/>
        <v/>
      </c>
      <c r="E4933" s="33" t="str">
        <f t="shared" si="1499"/>
        <v/>
      </c>
      <c r="F4933" s="23"/>
      <c r="G4933" s="23"/>
      <c r="H4933" s="29"/>
      <c r="I4933" s="204" t="str">
        <f t="shared" si="1502"/>
        <v/>
      </c>
      <c r="J4933" s="188"/>
      <c r="K4933" s="29"/>
      <c r="L4933" s="24"/>
      <c r="M4933" s="22"/>
      <c r="N4933" s="22"/>
      <c r="O4933" s="22"/>
      <c r="P4933" s="202" t="str">
        <f t="shared" si="1503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500"/>
        <v/>
      </c>
      <c r="Z4933" s="196" t="str">
        <f t="shared" si="1501"/>
        <v/>
      </c>
      <c r="AA4933" s="22"/>
      <c r="AB4933" s="197" t="str">
        <f t="shared" si="1506"/>
        <v/>
      </c>
      <c r="AC4933" s="198" t="str">
        <f t="shared" si="1507"/>
        <v/>
      </c>
      <c r="AD4933" s="162"/>
      <c r="AE4933" s="199" t="str">
        <f t="shared" si="1508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497"/>
        <v>0</v>
      </c>
      <c r="AJ4933" s="200">
        <f t="shared" si="1498"/>
        <v>0</v>
      </c>
      <c r="AK4933" s="201" t="str">
        <f t="shared" si="1509"/>
        <v/>
      </c>
      <c r="AL4933" s="24"/>
      <c r="AM4933" s="24"/>
      <c r="AN4933" s="24"/>
      <c r="AO4933" s="24"/>
      <c r="AP4933" s="165" t="str">
        <f t="shared" si="1510"/>
        <v/>
      </c>
      <c r="AQ4933" s="203" t="str">
        <f t="shared" si="1511"/>
        <v/>
      </c>
      <c r="AR4933" s="206">
        <f t="shared" si="1512"/>
        <v>0</v>
      </c>
      <c r="AS4933" s="22" t="str">
        <f t="shared" si="1513"/>
        <v/>
      </c>
      <c r="AT4933" s="24" t="str">
        <f t="shared" si="1514"/>
        <v/>
      </c>
      <c r="AU4933" s="22" t="s">
        <v>3240</v>
      </c>
    </row>
    <row r="4934" spans="1:47">
      <c r="A4934" s="246" t="str">
        <f t="shared" si="1504"/>
        <v/>
      </c>
      <c r="B4934" s="23"/>
      <c r="C4934" s="23"/>
      <c r="D4934" s="202" t="str">
        <f t="shared" si="1505"/>
        <v/>
      </c>
      <c r="E4934" s="33" t="str">
        <f t="shared" si="1499"/>
        <v/>
      </c>
      <c r="F4934" s="23"/>
      <c r="G4934" s="23"/>
      <c r="H4934" s="29"/>
      <c r="I4934" s="204" t="str">
        <f t="shared" si="1502"/>
        <v/>
      </c>
      <c r="J4934" s="188"/>
      <c r="K4934" s="29"/>
      <c r="L4934" s="24"/>
      <c r="M4934" s="22"/>
      <c r="N4934" s="22"/>
      <c r="O4934" s="22"/>
      <c r="P4934" s="202" t="str">
        <f t="shared" si="1503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500"/>
        <v/>
      </c>
      <c r="Z4934" s="196" t="str">
        <f t="shared" si="1501"/>
        <v/>
      </c>
      <c r="AA4934" s="22"/>
      <c r="AB4934" s="197" t="str">
        <f t="shared" si="1506"/>
        <v/>
      </c>
      <c r="AC4934" s="198" t="str">
        <f t="shared" si="1507"/>
        <v/>
      </c>
      <c r="AD4934" s="162"/>
      <c r="AE4934" s="199" t="str">
        <f t="shared" si="1508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497"/>
        <v>0</v>
      </c>
      <c r="AJ4934" s="200">
        <f t="shared" si="1498"/>
        <v>0</v>
      </c>
      <c r="AK4934" s="201" t="str">
        <f t="shared" si="1509"/>
        <v/>
      </c>
      <c r="AL4934" s="24"/>
      <c r="AM4934" s="24"/>
      <c r="AN4934" s="24"/>
      <c r="AO4934" s="24"/>
      <c r="AP4934" s="165" t="str">
        <f t="shared" si="1510"/>
        <v/>
      </c>
      <c r="AQ4934" s="203" t="str">
        <f t="shared" si="1511"/>
        <v/>
      </c>
      <c r="AR4934" s="206">
        <f t="shared" si="1512"/>
        <v>0</v>
      </c>
      <c r="AS4934" s="22" t="str">
        <f t="shared" si="1513"/>
        <v/>
      </c>
      <c r="AT4934" s="24" t="str">
        <f t="shared" si="1514"/>
        <v/>
      </c>
      <c r="AU4934" s="22" t="s">
        <v>3240</v>
      </c>
    </row>
    <row r="4935" spans="1:47">
      <c r="A4935" s="246" t="str">
        <f t="shared" si="1504"/>
        <v/>
      </c>
      <c r="B4935" s="23"/>
      <c r="C4935" s="23"/>
      <c r="D4935" s="202" t="str">
        <f t="shared" si="1505"/>
        <v/>
      </c>
      <c r="E4935" s="33" t="str">
        <f t="shared" si="1499"/>
        <v/>
      </c>
      <c r="F4935" s="23"/>
      <c r="G4935" s="23"/>
      <c r="H4935" s="29"/>
      <c r="I4935" s="204" t="str">
        <f t="shared" si="1502"/>
        <v/>
      </c>
      <c r="J4935" s="188"/>
      <c r="K4935" s="29"/>
      <c r="L4935" s="24"/>
      <c r="M4935" s="22"/>
      <c r="N4935" s="22"/>
      <c r="O4935" s="22"/>
      <c r="P4935" s="202" t="str">
        <f t="shared" si="1503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500"/>
        <v/>
      </c>
      <c r="Z4935" s="196" t="str">
        <f t="shared" si="1501"/>
        <v/>
      </c>
      <c r="AA4935" s="22"/>
      <c r="AB4935" s="197" t="str">
        <f t="shared" si="1506"/>
        <v/>
      </c>
      <c r="AC4935" s="198" t="str">
        <f t="shared" si="1507"/>
        <v/>
      </c>
      <c r="AD4935" s="162"/>
      <c r="AE4935" s="199" t="str">
        <f t="shared" si="1508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497"/>
        <v>0</v>
      </c>
      <c r="AJ4935" s="200">
        <f t="shared" si="1498"/>
        <v>0</v>
      </c>
      <c r="AK4935" s="201" t="str">
        <f t="shared" si="1509"/>
        <v/>
      </c>
      <c r="AL4935" s="24"/>
      <c r="AM4935" s="24"/>
      <c r="AN4935" s="24"/>
      <c r="AO4935" s="24"/>
      <c r="AP4935" s="165" t="str">
        <f t="shared" si="1510"/>
        <v/>
      </c>
      <c r="AQ4935" s="203" t="str">
        <f t="shared" si="1511"/>
        <v/>
      </c>
      <c r="AR4935" s="206">
        <f t="shared" si="1512"/>
        <v>0</v>
      </c>
      <c r="AS4935" s="22" t="str">
        <f t="shared" si="1513"/>
        <v/>
      </c>
      <c r="AT4935" s="24" t="str">
        <f t="shared" si="1514"/>
        <v/>
      </c>
      <c r="AU4935" s="22" t="s">
        <v>3240</v>
      </c>
    </row>
    <row r="4936" spans="1:47">
      <c r="A4936" s="246" t="str">
        <f t="shared" si="1504"/>
        <v/>
      </c>
      <c r="B4936" s="23"/>
      <c r="C4936" s="23"/>
      <c r="D4936" s="202" t="str">
        <f t="shared" si="1505"/>
        <v/>
      </c>
      <c r="E4936" s="33" t="str">
        <f t="shared" si="1499"/>
        <v/>
      </c>
      <c r="F4936" s="23"/>
      <c r="G4936" s="23"/>
      <c r="H4936" s="29"/>
      <c r="I4936" s="204" t="str">
        <f t="shared" si="1502"/>
        <v/>
      </c>
      <c r="J4936" s="188"/>
      <c r="K4936" s="29"/>
      <c r="L4936" s="24"/>
      <c r="M4936" s="22"/>
      <c r="N4936" s="22"/>
      <c r="O4936" s="22"/>
      <c r="P4936" s="202" t="str">
        <f t="shared" si="1503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500"/>
        <v/>
      </c>
      <c r="Z4936" s="196" t="str">
        <f t="shared" si="1501"/>
        <v/>
      </c>
      <c r="AA4936" s="22"/>
      <c r="AB4936" s="197" t="str">
        <f t="shared" si="1506"/>
        <v/>
      </c>
      <c r="AC4936" s="198" t="str">
        <f t="shared" si="1507"/>
        <v/>
      </c>
      <c r="AD4936" s="162"/>
      <c r="AE4936" s="199" t="str">
        <f t="shared" si="1508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497"/>
        <v>0</v>
      </c>
      <c r="AJ4936" s="200">
        <f t="shared" si="1498"/>
        <v>0</v>
      </c>
      <c r="AK4936" s="201" t="str">
        <f t="shared" si="1509"/>
        <v/>
      </c>
      <c r="AL4936" s="24"/>
      <c r="AM4936" s="24"/>
      <c r="AN4936" s="24"/>
      <c r="AO4936" s="24"/>
      <c r="AP4936" s="165" t="str">
        <f t="shared" si="1510"/>
        <v/>
      </c>
      <c r="AQ4936" s="203" t="str">
        <f t="shared" si="1511"/>
        <v/>
      </c>
      <c r="AR4936" s="206">
        <f t="shared" si="1512"/>
        <v>0</v>
      </c>
      <c r="AS4936" s="22" t="str">
        <f t="shared" si="1513"/>
        <v/>
      </c>
      <c r="AT4936" s="24" t="str">
        <f t="shared" si="1514"/>
        <v/>
      </c>
      <c r="AU4936" s="22" t="s">
        <v>3240</v>
      </c>
    </row>
    <row r="4937" spans="1:47">
      <c r="A4937" s="246" t="str">
        <f t="shared" si="1504"/>
        <v/>
      </c>
      <c r="B4937" s="23"/>
      <c r="C4937" s="23"/>
      <c r="D4937" s="202" t="str">
        <f t="shared" si="1505"/>
        <v/>
      </c>
      <c r="E4937" s="33" t="str">
        <f t="shared" si="1499"/>
        <v/>
      </c>
      <c r="F4937" s="23"/>
      <c r="G4937" s="23"/>
      <c r="H4937" s="29"/>
      <c r="I4937" s="204" t="str">
        <f t="shared" si="1502"/>
        <v/>
      </c>
      <c r="J4937" s="188"/>
      <c r="K4937" s="29"/>
      <c r="L4937" s="24"/>
      <c r="M4937" s="22"/>
      <c r="N4937" s="22"/>
      <c r="O4937" s="22"/>
      <c r="P4937" s="202" t="str">
        <f t="shared" si="1503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500"/>
        <v/>
      </c>
      <c r="Z4937" s="196" t="str">
        <f t="shared" si="1501"/>
        <v/>
      </c>
      <c r="AA4937" s="22"/>
      <c r="AB4937" s="197" t="str">
        <f t="shared" si="1506"/>
        <v/>
      </c>
      <c r="AC4937" s="198" t="str">
        <f t="shared" si="1507"/>
        <v/>
      </c>
      <c r="AD4937" s="162"/>
      <c r="AE4937" s="199" t="str">
        <f t="shared" si="1508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497"/>
        <v>0</v>
      </c>
      <c r="AJ4937" s="200">
        <f t="shared" si="1498"/>
        <v>0</v>
      </c>
      <c r="AK4937" s="201" t="str">
        <f t="shared" si="1509"/>
        <v/>
      </c>
      <c r="AL4937" s="24"/>
      <c r="AM4937" s="24"/>
      <c r="AN4937" s="24"/>
      <c r="AO4937" s="24"/>
      <c r="AP4937" s="165" t="str">
        <f t="shared" si="1510"/>
        <v/>
      </c>
      <c r="AQ4937" s="203" t="str">
        <f t="shared" si="1511"/>
        <v/>
      </c>
      <c r="AR4937" s="206">
        <f t="shared" si="1512"/>
        <v>0</v>
      </c>
      <c r="AS4937" s="22" t="str">
        <f t="shared" si="1513"/>
        <v/>
      </c>
      <c r="AT4937" s="24" t="str">
        <f t="shared" si="1514"/>
        <v/>
      </c>
      <c r="AU4937" s="22" t="s">
        <v>3240</v>
      </c>
    </row>
    <row r="4938" spans="1:47">
      <c r="A4938" s="246" t="str">
        <f t="shared" si="1504"/>
        <v/>
      </c>
      <c r="B4938" s="23"/>
      <c r="C4938" s="23"/>
      <c r="D4938" s="202" t="str">
        <f t="shared" si="1505"/>
        <v/>
      </c>
      <c r="E4938" s="33" t="str">
        <f t="shared" si="1499"/>
        <v/>
      </c>
      <c r="F4938" s="23"/>
      <c r="G4938" s="23"/>
      <c r="H4938" s="29"/>
      <c r="I4938" s="204" t="str">
        <f t="shared" si="1502"/>
        <v/>
      </c>
      <c r="J4938" s="188"/>
      <c r="K4938" s="29"/>
      <c r="L4938" s="24"/>
      <c r="M4938" s="22"/>
      <c r="N4938" s="22"/>
      <c r="O4938" s="22"/>
      <c r="P4938" s="202" t="str">
        <f t="shared" si="1503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500"/>
        <v/>
      </c>
      <c r="Z4938" s="196" t="str">
        <f t="shared" si="1501"/>
        <v/>
      </c>
      <c r="AA4938" s="22"/>
      <c r="AB4938" s="197" t="str">
        <f t="shared" si="1506"/>
        <v/>
      </c>
      <c r="AC4938" s="198" t="str">
        <f t="shared" si="1507"/>
        <v/>
      </c>
      <c r="AD4938" s="162"/>
      <c r="AE4938" s="199" t="str">
        <f t="shared" si="1508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497"/>
        <v>0</v>
      </c>
      <c r="AJ4938" s="200">
        <f t="shared" si="1498"/>
        <v>0</v>
      </c>
      <c r="AK4938" s="201" t="str">
        <f t="shared" si="1509"/>
        <v/>
      </c>
      <c r="AL4938" s="24"/>
      <c r="AM4938" s="24"/>
      <c r="AN4938" s="24"/>
      <c r="AO4938" s="24"/>
      <c r="AP4938" s="165" t="str">
        <f t="shared" si="1510"/>
        <v/>
      </c>
      <c r="AQ4938" s="203" t="str">
        <f t="shared" si="1511"/>
        <v/>
      </c>
      <c r="AR4938" s="206">
        <f t="shared" si="1512"/>
        <v>0</v>
      </c>
      <c r="AS4938" s="22" t="str">
        <f t="shared" si="1513"/>
        <v/>
      </c>
      <c r="AT4938" s="24" t="str">
        <f t="shared" si="1514"/>
        <v/>
      </c>
      <c r="AU4938" s="22" t="s">
        <v>3240</v>
      </c>
    </row>
    <row r="4939" spans="1:47">
      <c r="A4939" s="246" t="str">
        <f t="shared" si="1504"/>
        <v/>
      </c>
      <c r="B4939" s="23"/>
      <c r="C4939" s="23"/>
      <c r="D4939" s="202" t="str">
        <f t="shared" si="1505"/>
        <v/>
      </c>
      <c r="E4939" s="33" t="str">
        <f t="shared" si="1499"/>
        <v/>
      </c>
      <c r="F4939" s="23"/>
      <c r="G4939" s="23"/>
      <c r="H4939" s="29"/>
      <c r="I4939" s="204" t="str">
        <f t="shared" si="1502"/>
        <v/>
      </c>
      <c r="J4939" s="188"/>
      <c r="K4939" s="29"/>
      <c r="L4939" s="24"/>
      <c r="M4939" s="22"/>
      <c r="N4939" s="22"/>
      <c r="O4939" s="22"/>
      <c r="P4939" s="202" t="str">
        <f t="shared" si="1503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500"/>
        <v/>
      </c>
      <c r="Z4939" s="196" t="str">
        <f t="shared" si="1501"/>
        <v/>
      </c>
      <c r="AA4939" s="22"/>
      <c r="AB4939" s="197" t="str">
        <f t="shared" si="1506"/>
        <v/>
      </c>
      <c r="AC4939" s="198" t="str">
        <f t="shared" si="1507"/>
        <v/>
      </c>
      <c r="AD4939" s="162"/>
      <c r="AE4939" s="199" t="str">
        <f t="shared" si="1508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ref="AI4939:AI4998" si="1515">IF(P4939="C66 SERVICE","",SUMIFS(AB:AB,F:F,F4939,G:G,G4939,E:E,E4939))</f>
        <v>0</v>
      </c>
      <c r="AJ4939" s="200">
        <f t="shared" ref="AJ4939:AJ4998" si="1516">IF(P4939="C66 SERVICE","",SUMIFS(AC:AC,F:F,F4939,G:G,G4939,E:E,E4939))</f>
        <v>0</v>
      </c>
      <c r="AK4939" s="201" t="str">
        <f t="shared" si="1509"/>
        <v/>
      </c>
      <c r="AL4939" s="24"/>
      <c r="AM4939" s="24"/>
      <c r="AN4939" s="24"/>
      <c r="AO4939" s="24"/>
      <c r="AP4939" s="165" t="str">
        <f t="shared" si="1510"/>
        <v/>
      </c>
      <c r="AQ4939" s="203" t="str">
        <f t="shared" si="1511"/>
        <v/>
      </c>
      <c r="AR4939" s="206">
        <f t="shared" si="1512"/>
        <v>0</v>
      </c>
      <c r="AS4939" s="22" t="str">
        <f t="shared" si="1513"/>
        <v/>
      </c>
      <c r="AT4939" s="24" t="str">
        <f t="shared" si="1514"/>
        <v/>
      </c>
      <c r="AU4939" s="22" t="s">
        <v>3240</v>
      </c>
    </row>
    <row r="4940" spans="1:47">
      <c r="A4940" s="246" t="str">
        <f t="shared" si="1504"/>
        <v/>
      </c>
      <c r="B4940" s="23"/>
      <c r="C4940" s="23"/>
      <c r="D4940" s="202" t="str">
        <f t="shared" si="1505"/>
        <v/>
      </c>
      <c r="E4940" s="33" t="str">
        <f t="shared" si="1499"/>
        <v/>
      </c>
      <c r="F4940" s="23"/>
      <c r="G4940" s="23"/>
      <c r="H4940" s="29"/>
      <c r="I4940" s="204" t="str">
        <f t="shared" si="1502"/>
        <v/>
      </c>
      <c r="J4940" s="188"/>
      <c r="K4940" s="29"/>
      <c r="L4940" s="24"/>
      <c r="M4940" s="22"/>
      <c r="N4940" s="22"/>
      <c r="O4940" s="22"/>
      <c r="P4940" s="202" t="str">
        <f t="shared" si="1503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500"/>
        <v/>
      </c>
      <c r="Z4940" s="196" t="str">
        <f t="shared" si="1501"/>
        <v/>
      </c>
      <c r="AA4940" s="22"/>
      <c r="AB4940" s="197" t="str">
        <f t="shared" si="1506"/>
        <v/>
      </c>
      <c r="AC4940" s="198" t="str">
        <f t="shared" si="1507"/>
        <v/>
      </c>
      <c r="AD4940" s="162"/>
      <c r="AE4940" s="199" t="str">
        <f t="shared" si="1508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5"/>
        <v>0</v>
      </c>
      <c r="AJ4940" s="200">
        <f t="shared" si="1516"/>
        <v>0</v>
      </c>
      <c r="AK4940" s="201" t="str">
        <f t="shared" si="1509"/>
        <v/>
      </c>
      <c r="AL4940" s="24"/>
      <c r="AM4940" s="24"/>
      <c r="AN4940" s="24"/>
      <c r="AO4940" s="24"/>
      <c r="AP4940" s="165" t="str">
        <f t="shared" si="1510"/>
        <v/>
      </c>
      <c r="AQ4940" s="203" t="str">
        <f t="shared" si="1511"/>
        <v/>
      </c>
      <c r="AR4940" s="206">
        <f t="shared" si="1512"/>
        <v>0</v>
      </c>
      <c r="AS4940" s="22" t="str">
        <f t="shared" si="1513"/>
        <v/>
      </c>
      <c r="AT4940" s="24" t="str">
        <f t="shared" si="1514"/>
        <v/>
      </c>
      <c r="AU4940" s="22" t="s">
        <v>3240</v>
      </c>
    </row>
    <row r="4941" spans="1:47">
      <c r="A4941" s="246" t="str">
        <f t="shared" si="1504"/>
        <v/>
      </c>
      <c r="B4941" s="23"/>
      <c r="C4941" s="23"/>
      <c r="D4941" s="202" t="str">
        <f t="shared" si="1505"/>
        <v/>
      </c>
      <c r="E4941" s="33" t="str">
        <f t="shared" si="1499"/>
        <v/>
      </c>
      <c r="F4941" s="23"/>
      <c r="G4941" s="23"/>
      <c r="H4941" s="29"/>
      <c r="I4941" s="204" t="str">
        <f t="shared" si="1502"/>
        <v/>
      </c>
      <c r="J4941" s="188"/>
      <c r="K4941" s="29"/>
      <c r="L4941" s="24"/>
      <c r="M4941" s="22"/>
      <c r="N4941" s="22"/>
      <c r="O4941" s="22"/>
      <c r="P4941" s="202" t="str">
        <f t="shared" si="1503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500"/>
        <v/>
      </c>
      <c r="Z4941" s="196" t="str">
        <f t="shared" si="1501"/>
        <v/>
      </c>
      <c r="AA4941" s="22"/>
      <c r="AB4941" s="197" t="str">
        <f t="shared" si="1506"/>
        <v/>
      </c>
      <c r="AC4941" s="198" t="str">
        <f t="shared" si="1507"/>
        <v/>
      </c>
      <c r="AD4941" s="162"/>
      <c r="AE4941" s="199" t="str">
        <f t="shared" si="1508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5"/>
        <v>0</v>
      </c>
      <c r="AJ4941" s="200">
        <f t="shared" si="1516"/>
        <v>0</v>
      </c>
      <c r="AK4941" s="201" t="str">
        <f t="shared" si="1509"/>
        <v/>
      </c>
      <c r="AL4941" s="24"/>
      <c r="AM4941" s="24"/>
      <c r="AN4941" s="24"/>
      <c r="AO4941" s="24"/>
      <c r="AP4941" s="165" t="str">
        <f t="shared" si="1510"/>
        <v/>
      </c>
      <c r="AQ4941" s="203" t="str">
        <f t="shared" si="1511"/>
        <v/>
      </c>
      <c r="AR4941" s="206">
        <f t="shared" si="1512"/>
        <v>0</v>
      </c>
      <c r="AS4941" s="22" t="str">
        <f t="shared" si="1513"/>
        <v/>
      </c>
      <c r="AT4941" s="24" t="str">
        <f t="shared" si="1514"/>
        <v/>
      </c>
      <c r="AU4941" s="22" t="s">
        <v>3240</v>
      </c>
    </row>
    <row r="4942" spans="1:47">
      <c r="A4942" s="246" t="str">
        <f t="shared" si="1504"/>
        <v/>
      </c>
      <c r="B4942" s="23"/>
      <c r="C4942" s="23"/>
      <c r="D4942" s="202" t="str">
        <f t="shared" si="1505"/>
        <v/>
      </c>
      <c r="E4942" s="33" t="str">
        <f t="shared" si="1499"/>
        <v/>
      </c>
      <c r="F4942" s="23"/>
      <c r="G4942" s="23"/>
      <c r="H4942" s="29"/>
      <c r="I4942" s="204" t="str">
        <f t="shared" si="1502"/>
        <v/>
      </c>
      <c r="J4942" s="188"/>
      <c r="K4942" s="29"/>
      <c r="L4942" s="24"/>
      <c r="M4942" s="22"/>
      <c r="N4942" s="22"/>
      <c r="O4942" s="22"/>
      <c r="P4942" s="202" t="str">
        <f t="shared" si="1503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500"/>
        <v/>
      </c>
      <c r="Z4942" s="196" t="str">
        <f t="shared" si="1501"/>
        <v/>
      </c>
      <c r="AA4942" s="22"/>
      <c r="AB4942" s="197" t="str">
        <f t="shared" si="1506"/>
        <v/>
      </c>
      <c r="AC4942" s="198" t="str">
        <f t="shared" si="1507"/>
        <v/>
      </c>
      <c r="AD4942" s="162"/>
      <c r="AE4942" s="199" t="str">
        <f t="shared" si="1508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5"/>
        <v>0</v>
      </c>
      <c r="AJ4942" s="200">
        <f t="shared" si="1516"/>
        <v>0</v>
      </c>
      <c r="AK4942" s="201" t="str">
        <f t="shared" si="1509"/>
        <v/>
      </c>
      <c r="AL4942" s="24"/>
      <c r="AM4942" s="24"/>
      <c r="AN4942" s="24"/>
      <c r="AO4942" s="24"/>
      <c r="AP4942" s="165" t="str">
        <f t="shared" si="1510"/>
        <v/>
      </c>
      <c r="AQ4942" s="203" t="str">
        <f t="shared" si="1511"/>
        <v/>
      </c>
      <c r="AR4942" s="206">
        <f t="shared" si="1512"/>
        <v>0</v>
      </c>
      <c r="AS4942" s="22" t="str">
        <f t="shared" si="1513"/>
        <v/>
      </c>
      <c r="AT4942" s="24" t="str">
        <f t="shared" si="1514"/>
        <v/>
      </c>
      <c r="AU4942" s="22" t="s">
        <v>3240</v>
      </c>
    </row>
    <row r="4943" spans="1:47">
      <c r="A4943" s="246" t="str">
        <f t="shared" si="1504"/>
        <v/>
      </c>
      <c r="B4943" s="23"/>
      <c r="C4943" s="23"/>
      <c r="D4943" s="202" t="str">
        <f t="shared" si="1505"/>
        <v/>
      </c>
      <c r="E4943" s="33" t="str">
        <f t="shared" si="1499"/>
        <v/>
      </c>
      <c r="F4943" s="23"/>
      <c r="G4943" s="23"/>
      <c r="H4943" s="29"/>
      <c r="I4943" s="204" t="str">
        <f t="shared" si="1502"/>
        <v/>
      </c>
      <c r="J4943" s="188"/>
      <c r="K4943" s="29"/>
      <c r="L4943" s="24"/>
      <c r="M4943" s="22"/>
      <c r="N4943" s="22"/>
      <c r="O4943" s="22"/>
      <c r="P4943" s="202" t="str">
        <f t="shared" si="1503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500"/>
        <v/>
      </c>
      <c r="Z4943" s="196" t="str">
        <f t="shared" si="1501"/>
        <v/>
      </c>
      <c r="AA4943" s="22"/>
      <c r="AB4943" s="197" t="str">
        <f t="shared" si="1506"/>
        <v/>
      </c>
      <c r="AC4943" s="198" t="str">
        <f t="shared" si="1507"/>
        <v/>
      </c>
      <c r="AD4943" s="162"/>
      <c r="AE4943" s="199" t="str">
        <f t="shared" si="1508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5"/>
        <v>0</v>
      </c>
      <c r="AJ4943" s="200">
        <f t="shared" si="1516"/>
        <v>0</v>
      </c>
      <c r="AK4943" s="201" t="str">
        <f t="shared" si="1509"/>
        <v/>
      </c>
      <c r="AL4943" s="24"/>
      <c r="AM4943" s="24"/>
      <c r="AN4943" s="24"/>
      <c r="AO4943" s="24"/>
      <c r="AP4943" s="165" t="str">
        <f t="shared" si="1510"/>
        <v/>
      </c>
      <c r="AQ4943" s="203" t="str">
        <f t="shared" si="1511"/>
        <v/>
      </c>
      <c r="AR4943" s="206">
        <f t="shared" si="1512"/>
        <v>0</v>
      </c>
      <c r="AS4943" s="22" t="str">
        <f t="shared" si="1513"/>
        <v/>
      </c>
      <c r="AT4943" s="24" t="str">
        <f t="shared" si="1514"/>
        <v/>
      </c>
      <c r="AU4943" s="22" t="s">
        <v>3240</v>
      </c>
    </row>
    <row r="4944" spans="1:47">
      <c r="A4944" s="246" t="str">
        <f t="shared" si="1504"/>
        <v/>
      </c>
      <c r="B4944" s="23"/>
      <c r="C4944" s="23"/>
      <c r="D4944" s="202" t="str">
        <f t="shared" si="1505"/>
        <v/>
      </c>
      <c r="E4944" s="33" t="str">
        <f t="shared" si="1499"/>
        <v/>
      </c>
      <c r="F4944" s="23"/>
      <c r="G4944" s="23"/>
      <c r="H4944" s="29"/>
      <c r="I4944" s="204" t="str">
        <f t="shared" si="1502"/>
        <v/>
      </c>
      <c r="J4944" s="188"/>
      <c r="K4944" s="29"/>
      <c r="L4944" s="24"/>
      <c r="M4944" s="22"/>
      <c r="N4944" s="22"/>
      <c r="O4944" s="22"/>
      <c r="P4944" s="202" t="str">
        <f t="shared" si="1503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500"/>
        <v/>
      </c>
      <c r="Z4944" s="196" t="str">
        <f t="shared" si="1501"/>
        <v/>
      </c>
      <c r="AA4944" s="22"/>
      <c r="AB4944" s="197" t="str">
        <f t="shared" si="1506"/>
        <v/>
      </c>
      <c r="AC4944" s="198" t="str">
        <f t="shared" si="1507"/>
        <v/>
      </c>
      <c r="AD4944" s="162"/>
      <c r="AE4944" s="199" t="str">
        <f t="shared" si="1508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5"/>
        <v>0</v>
      </c>
      <c r="AJ4944" s="200">
        <f t="shared" si="1516"/>
        <v>0</v>
      </c>
      <c r="AK4944" s="201" t="str">
        <f t="shared" si="1509"/>
        <v/>
      </c>
      <c r="AL4944" s="24"/>
      <c r="AM4944" s="24"/>
      <c r="AN4944" s="24"/>
      <c r="AO4944" s="24"/>
      <c r="AP4944" s="165" t="str">
        <f t="shared" si="1510"/>
        <v/>
      </c>
      <c r="AQ4944" s="203" t="str">
        <f t="shared" si="1511"/>
        <v/>
      </c>
      <c r="AR4944" s="206">
        <f t="shared" si="1512"/>
        <v>0</v>
      </c>
      <c r="AS4944" s="22" t="str">
        <f t="shared" si="1513"/>
        <v/>
      </c>
      <c r="AT4944" s="24" t="str">
        <f t="shared" si="1514"/>
        <v/>
      </c>
      <c r="AU4944" s="22" t="s">
        <v>3240</v>
      </c>
    </row>
    <row r="4945" spans="1:47">
      <c r="A4945" s="246" t="str">
        <f t="shared" si="1504"/>
        <v/>
      </c>
      <c r="B4945" s="23"/>
      <c r="C4945" s="23"/>
      <c r="D4945" s="202" t="str">
        <f t="shared" si="1505"/>
        <v/>
      </c>
      <c r="E4945" s="33" t="str">
        <f t="shared" si="1499"/>
        <v/>
      </c>
      <c r="F4945" s="23"/>
      <c r="G4945" s="23"/>
      <c r="H4945" s="29"/>
      <c r="I4945" s="204" t="str">
        <f t="shared" si="1502"/>
        <v/>
      </c>
      <c r="J4945" s="188"/>
      <c r="K4945" s="29"/>
      <c r="L4945" s="24"/>
      <c r="M4945" s="22"/>
      <c r="N4945" s="22"/>
      <c r="O4945" s="22"/>
      <c r="P4945" s="202" t="str">
        <f t="shared" si="1503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500"/>
        <v/>
      </c>
      <c r="Z4945" s="196" t="str">
        <f t="shared" si="1501"/>
        <v/>
      </c>
      <c r="AA4945" s="22"/>
      <c r="AB4945" s="197" t="str">
        <f t="shared" si="1506"/>
        <v/>
      </c>
      <c r="AC4945" s="198" t="str">
        <f t="shared" si="1507"/>
        <v/>
      </c>
      <c r="AD4945" s="162"/>
      <c r="AE4945" s="199" t="str">
        <f t="shared" si="1508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5"/>
        <v>0</v>
      </c>
      <c r="AJ4945" s="200">
        <f t="shared" si="1516"/>
        <v>0</v>
      </c>
      <c r="AK4945" s="201" t="str">
        <f t="shared" si="1509"/>
        <v/>
      </c>
      <c r="AL4945" s="24"/>
      <c r="AM4945" s="24"/>
      <c r="AN4945" s="24"/>
      <c r="AO4945" s="24"/>
      <c r="AP4945" s="165" t="str">
        <f t="shared" si="1510"/>
        <v/>
      </c>
      <c r="AQ4945" s="203" t="str">
        <f t="shared" si="1511"/>
        <v/>
      </c>
      <c r="AR4945" s="206">
        <f t="shared" si="1512"/>
        <v>0</v>
      </c>
      <c r="AS4945" s="22" t="str">
        <f t="shared" si="1513"/>
        <v/>
      </c>
      <c r="AT4945" s="24" t="str">
        <f t="shared" si="1514"/>
        <v/>
      </c>
      <c r="AU4945" s="22" t="s">
        <v>3240</v>
      </c>
    </row>
    <row r="4946" spans="1:47">
      <c r="A4946" s="246" t="str">
        <f t="shared" si="1504"/>
        <v/>
      </c>
      <c r="B4946" s="23"/>
      <c r="C4946" s="23"/>
      <c r="D4946" s="202" t="str">
        <f t="shared" si="1505"/>
        <v/>
      </c>
      <c r="E4946" s="33" t="str">
        <f t="shared" si="1499"/>
        <v/>
      </c>
      <c r="F4946" s="23"/>
      <c r="G4946" s="23"/>
      <c r="H4946" s="29"/>
      <c r="I4946" s="204" t="str">
        <f t="shared" si="1502"/>
        <v/>
      </c>
      <c r="J4946" s="188"/>
      <c r="K4946" s="29"/>
      <c r="L4946" s="24"/>
      <c r="M4946" s="22"/>
      <c r="N4946" s="22"/>
      <c r="O4946" s="22"/>
      <c r="P4946" s="202" t="str">
        <f t="shared" si="1503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500"/>
        <v/>
      </c>
      <c r="Z4946" s="196" t="str">
        <f t="shared" si="1501"/>
        <v/>
      </c>
      <c r="AA4946" s="22"/>
      <c r="AB4946" s="197" t="str">
        <f t="shared" si="1506"/>
        <v/>
      </c>
      <c r="AC4946" s="198" t="str">
        <f t="shared" si="1507"/>
        <v/>
      </c>
      <c r="AD4946" s="162"/>
      <c r="AE4946" s="199" t="str">
        <f t="shared" si="1508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5"/>
        <v>0</v>
      </c>
      <c r="AJ4946" s="200">
        <f t="shared" si="1516"/>
        <v>0</v>
      </c>
      <c r="AK4946" s="201" t="str">
        <f t="shared" si="1509"/>
        <v/>
      </c>
      <c r="AL4946" s="24"/>
      <c r="AM4946" s="24"/>
      <c r="AN4946" s="24"/>
      <c r="AO4946" s="24"/>
      <c r="AP4946" s="165" t="str">
        <f t="shared" si="1510"/>
        <v/>
      </c>
      <c r="AQ4946" s="203" t="str">
        <f t="shared" si="1511"/>
        <v/>
      </c>
      <c r="AR4946" s="206">
        <f t="shared" si="1512"/>
        <v>0</v>
      </c>
      <c r="AS4946" s="22" t="str">
        <f t="shared" si="1513"/>
        <v/>
      </c>
      <c r="AT4946" s="24" t="str">
        <f t="shared" si="1514"/>
        <v/>
      </c>
      <c r="AU4946" s="22" t="s">
        <v>3240</v>
      </c>
    </row>
    <row r="4947" spans="1:47">
      <c r="A4947" s="246" t="str">
        <f t="shared" si="1504"/>
        <v/>
      </c>
      <c r="B4947" s="23"/>
      <c r="C4947" s="23"/>
      <c r="D4947" s="202" t="str">
        <f t="shared" si="1505"/>
        <v/>
      </c>
      <c r="E4947" s="33" t="str">
        <f t="shared" si="1499"/>
        <v/>
      </c>
      <c r="F4947" s="23"/>
      <c r="G4947" s="23"/>
      <c r="H4947" s="29"/>
      <c r="I4947" s="204" t="str">
        <f t="shared" si="1502"/>
        <v/>
      </c>
      <c r="J4947" s="188"/>
      <c r="K4947" s="29"/>
      <c r="L4947" s="24"/>
      <c r="M4947" s="22"/>
      <c r="N4947" s="22"/>
      <c r="O4947" s="22"/>
      <c r="P4947" s="202" t="str">
        <f t="shared" si="1503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500"/>
        <v/>
      </c>
      <c r="Z4947" s="196" t="str">
        <f t="shared" si="1501"/>
        <v/>
      </c>
      <c r="AA4947" s="22"/>
      <c r="AB4947" s="197" t="str">
        <f t="shared" si="1506"/>
        <v/>
      </c>
      <c r="AC4947" s="198" t="str">
        <f t="shared" si="1507"/>
        <v/>
      </c>
      <c r="AD4947" s="162"/>
      <c r="AE4947" s="199" t="str">
        <f t="shared" si="1508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5"/>
        <v>0</v>
      </c>
      <c r="AJ4947" s="200">
        <f t="shared" si="1516"/>
        <v>0</v>
      </c>
      <c r="AK4947" s="201" t="str">
        <f t="shared" si="1509"/>
        <v/>
      </c>
      <c r="AL4947" s="24"/>
      <c r="AM4947" s="24"/>
      <c r="AN4947" s="24"/>
      <c r="AO4947" s="24"/>
      <c r="AP4947" s="165" t="str">
        <f t="shared" si="1510"/>
        <v/>
      </c>
      <c r="AQ4947" s="203" t="str">
        <f t="shared" si="1511"/>
        <v/>
      </c>
      <c r="AR4947" s="206">
        <f t="shared" si="1512"/>
        <v>0</v>
      </c>
      <c r="AS4947" s="22" t="str">
        <f t="shared" si="1513"/>
        <v/>
      </c>
      <c r="AT4947" s="24" t="str">
        <f t="shared" si="1514"/>
        <v/>
      </c>
      <c r="AU4947" s="22" t="s">
        <v>3240</v>
      </c>
    </row>
    <row r="4948" spans="1:47">
      <c r="A4948" s="246" t="str">
        <f t="shared" si="1504"/>
        <v/>
      </c>
      <c r="B4948" s="23"/>
      <c r="C4948" s="23"/>
      <c r="D4948" s="202" t="str">
        <f t="shared" si="1505"/>
        <v/>
      </c>
      <c r="E4948" s="33" t="str">
        <f t="shared" si="1499"/>
        <v/>
      </c>
      <c r="F4948" s="23"/>
      <c r="G4948" s="23"/>
      <c r="H4948" s="29"/>
      <c r="I4948" s="204" t="str">
        <f t="shared" si="1502"/>
        <v/>
      </c>
      <c r="J4948" s="188"/>
      <c r="K4948" s="29"/>
      <c r="L4948" s="24"/>
      <c r="M4948" s="22"/>
      <c r="N4948" s="22"/>
      <c r="O4948" s="22"/>
      <c r="P4948" s="202" t="str">
        <f t="shared" si="1503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500"/>
        <v/>
      </c>
      <c r="Z4948" s="196" t="str">
        <f t="shared" si="1501"/>
        <v/>
      </c>
      <c r="AA4948" s="22"/>
      <c r="AB4948" s="197" t="str">
        <f t="shared" si="1506"/>
        <v/>
      </c>
      <c r="AC4948" s="198" t="str">
        <f t="shared" si="1507"/>
        <v/>
      </c>
      <c r="AD4948" s="162"/>
      <c r="AE4948" s="199" t="str">
        <f t="shared" si="1508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5"/>
        <v>0</v>
      </c>
      <c r="AJ4948" s="200">
        <f t="shared" si="1516"/>
        <v>0</v>
      </c>
      <c r="AK4948" s="201" t="str">
        <f t="shared" si="1509"/>
        <v/>
      </c>
      <c r="AL4948" s="24"/>
      <c r="AM4948" s="24"/>
      <c r="AN4948" s="24"/>
      <c r="AO4948" s="24"/>
      <c r="AP4948" s="165" t="str">
        <f t="shared" si="1510"/>
        <v/>
      </c>
      <c r="AQ4948" s="203" t="str">
        <f t="shared" si="1511"/>
        <v/>
      </c>
      <c r="AR4948" s="206">
        <f t="shared" si="1512"/>
        <v>0</v>
      </c>
      <c r="AS4948" s="22" t="str">
        <f t="shared" si="1513"/>
        <v/>
      </c>
      <c r="AT4948" s="24" t="str">
        <f t="shared" si="1514"/>
        <v/>
      </c>
      <c r="AU4948" s="22" t="s">
        <v>3240</v>
      </c>
    </row>
    <row r="4949" spans="1:47">
      <c r="A4949" s="246" t="str">
        <f t="shared" si="1504"/>
        <v/>
      </c>
      <c r="B4949" s="23"/>
      <c r="C4949" s="23"/>
      <c r="D4949" s="202" t="str">
        <f t="shared" si="1505"/>
        <v/>
      </c>
      <c r="E4949" s="33" t="str">
        <f t="shared" si="1499"/>
        <v/>
      </c>
      <c r="F4949" s="23"/>
      <c r="G4949" s="23"/>
      <c r="H4949" s="29"/>
      <c r="I4949" s="204" t="str">
        <f t="shared" si="1502"/>
        <v/>
      </c>
      <c r="J4949" s="188"/>
      <c r="K4949" s="29"/>
      <c r="L4949" s="24"/>
      <c r="M4949" s="22"/>
      <c r="N4949" s="22"/>
      <c r="O4949" s="22"/>
      <c r="P4949" s="202" t="str">
        <f t="shared" si="1503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500"/>
        <v/>
      </c>
      <c r="Z4949" s="196" t="str">
        <f t="shared" si="1501"/>
        <v/>
      </c>
      <c r="AA4949" s="22"/>
      <c r="AB4949" s="197" t="str">
        <f t="shared" si="1506"/>
        <v/>
      </c>
      <c r="AC4949" s="198" t="str">
        <f t="shared" si="1507"/>
        <v/>
      </c>
      <c r="AD4949" s="162"/>
      <c r="AE4949" s="199" t="str">
        <f t="shared" si="1508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5"/>
        <v>0</v>
      </c>
      <c r="AJ4949" s="200">
        <f t="shared" si="1516"/>
        <v>0</v>
      </c>
      <c r="AK4949" s="201" t="str">
        <f t="shared" si="1509"/>
        <v/>
      </c>
      <c r="AL4949" s="24"/>
      <c r="AM4949" s="24"/>
      <c r="AN4949" s="24"/>
      <c r="AO4949" s="24"/>
      <c r="AP4949" s="165" t="str">
        <f t="shared" si="1510"/>
        <v/>
      </c>
      <c r="AQ4949" s="203" t="str">
        <f t="shared" si="1511"/>
        <v/>
      </c>
      <c r="AR4949" s="206">
        <f t="shared" si="1512"/>
        <v>0</v>
      </c>
      <c r="AS4949" s="22" t="str">
        <f t="shared" si="1513"/>
        <v/>
      </c>
      <c r="AT4949" s="24" t="str">
        <f t="shared" si="1514"/>
        <v/>
      </c>
      <c r="AU4949" s="22" t="s">
        <v>3240</v>
      </c>
    </row>
    <row r="4950" spans="1:47">
      <c r="A4950" s="246" t="str">
        <f t="shared" si="1504"/>
        <v/>
      </c>
      <c r="B4950" s="23"/>
      <c r="C4950" s="23"/>
      <c r="D4950" s="202" t="str">
        <f t="shared" si="1505"/>
        <v/>
      </c>
      <c r="E4950" s="33" t="str">
        <f t="shared" ref="E4950:E4998" si="1517">IF(G4950="Cancel","Cancel",IF(G4950="TBA","TBA",IFERROR(IF(I4950="Q4","FY "&amp;RIGHT(F4950,2)-1&amp;"/"&amp;RIGHT(F4950,2),"FY "&amp;RIGHT(F4950,2)&amp;"/"&amp;RIGHT(F4950,2)+1),"")))</f>
        <v/>
      </c>
      <c r="F4950" s="23"/>
      <c r="G4950" s="23"/>
      <c r="H4950" s="29"/>
      <c r="I4950" s="204" t="str">
        <f t="shared" si="1502"/>
        <v/>
      </c>
      <c r="J4950" s="188"/>
      <c r="K4950" s="29"/>
      <c r="L4950" s="24"/>
      <c r="M4950" s="22"/>
      <c r="N4950" s="22"/>
      <c r="O4950" s="22"/>
      <c r="P4950" s="202" t="str">
        <f t="shared" si="1503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500"/>
        <v/>
      </c>
      <c r="Z4950" s="196" t="str">
        <f t="shared" si="1501"/>
        <v/>
      </c>
      <c r="AA4950" s="22"/>
      <c r="AB4950" s="197" t="str">
        <f t="shared" si="1506"/>
        <v/>
      </c>
      <c r="AC4950" s="198" t="str">
        <f t="shared" si="1507"/>
        <v/>
      </c>
      <c r="AD4950" s="162"/>
      <c r="AE4950" s="199" t="str">
        <f t="shared" si="1508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5"/>
        <v>0</v>
      </c>
      <c r="AJ4950" s="200">
        <f t="shared" si="1516"/>
        <v>0</v>
      </c>
      <c r="AK4950" s="201" t="str">
        <f t="shared" si="1509"/>
        <v/>
      </c>
      <c r="AL4950" s="24"/>
      <c r="AM4950" s="24"/>
      <c r="AN4950" s="24"/>
      <c r="AO4950" s="24"/>
      <c r="AP4950" s="165" t="str">
        <f t="shared" si="1510"/>
        <v/>
      </c>
      <c r="AQ4950" s="203" t="str">
        <f t="shared" si="1511"/>
        <v/>
      </c>
      <c r="AR4950" s="206">
        <f t="shared" si="1512"/>
        <v>0</v>
      </c>
      <c r="AS4950" s="22" t="str">
        <f t="shared" si="1513"/>
        <v/>
      </c>
      <c r="AT4950" s="24" t="str">
        <f t="shared" si="1514"/>
        <v/>
      </c>
      <c r="AU4950" s="22" t="s">
        <v>3240</v>
      </c>
    </row>
    <row r="4951" spans="1:47">
      <c r="A4951" s="246" t="str">
        <f t="shared" si="1504"/>
        <v/>
      </c>
      <c r="B4951" s="23"/>
      <c r="C4951" s="23"/>
      <c r="D4951" s="202" t="str">
        <f t="shared" si="1505"/>
        <v/>
      </c>
      <c r="E4951" s="33" t="str">
        <f t="shared" si="1517"/>
        <v/>
      </c>
      <c r="F4951" s="23"/>
      <c r="G4951" s="23"/>
      <c r="H4951" s="29"/>
      <c r="I4951" s="204" t="str">
        <f t="shared" si="1502"/>
        <v/>
      </c>
      <c r="J4951" s="188"/>
      <c r="K4951" s="29"/>
      <c r="L4951" s="24"/>
      <c r="M4951" s="22"/>
      <c r="N4951" s="22"/>
      <c r="O4951" s="22"/>
      <c r="P4951" s="202" t="str">
        <f t="shared" si="1503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500"/>
        <v/>
      </c>
      <c r="Z4951" s="196" t="str">
        <f t="shared" si="1501"/>
        <v/>
      </c>
      <c r="AA4951" s="22"/>
      <c r="AB4951" s="197" t="str">
        <f t="shared" si="1506"/>
        <v/>
      </c>
      <c r="AC4951" s="198" t="str">
        <f t="shared" si="1507"/>
        <v/>
      </c>
      <c r="AD4951" s="162"/>
      <c r="AE4951" s="199" t="str">
        <f t="shared" si="1508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5"/>
        <v>0</v>
      </c>
      <c r="AJ4951" s="200">
        <f t="shared" si="1516"/>
        <v>0</v>
      </c>
      <c r="AK4951" s="201" t="str">
        <f t="shared" si="1509"/>
        <v/>
      </c>
      <c r="AL4951" s="24"/>
      <c r="AM4951" s="24"/>
      <c r="AN4951" s="24"/>
      <c r="AO4951" s="24"/>
      <c r="AP4951" s="165" t="str">
        <f t="shared" si="1510"/>
        <v/>
      </c>
      <c r="AQ4951" s="203" t="str">
        <f t="shared" si="1511"/>
        <v/>
      </c>
      <c r="AR4951" s="206">
        <f t="shared" si="1512"/>
        <v>0</v>
      </c>
      <c r="AS4951" s="22" t="str">
        <f t="shared" si="1513"/>
        <v/>
      </c>
      <c r="AT4951" s="24" t="str">
        <f t="shared" si="1514"/>
        <v/>
      </c>
      <c r="AU4951" s="22" t="s">
        <v>3240</v>
      </c>
    </row>
    <row r="4952" spans="1:47">
      <c r="A4952" s="246" t="str">
        <f t="shared" si="1504"/>
        <v/>
      </c>
      <c r="B4952" s="23"/>
      <c r="C4952" s="23"/>
      <c r="D4952" s="202" t="str">
        <f t="shared" si="1505"/>
        <v/>
      </c>
      <c r="E4952" s="33" t="str">
        <f t="shared" si="1517"/>
        <v/>
      </c>
      <c r="F4952" s="23"/>
      <c r="G4952" s="23"/>
      <c r="H4952" s="29"/>
      <c r="I4952" s="204" t="str">
        <f t="shared" si="1502"/>
        <v/>
      </c>
      <c r="J4952" s="188"/>
      <c r="K4952" s="29"/>
      <c r="L4952" s="24"/>
      <c r="M4952" s="22"/>
      <c r="N4952" s="22"/>
      <c r="O4952" s="22"/>
      <c r="P4952" s="202" t="str">
        <f t="shared" si="1503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500"/>
        <v/>
      </c>
      <c r="Z4952" s="196" t="str">
        <f t="shared" si="1501"/>
        <v/>
      </c>
      <c r="AA4952" s="22"/>
      <c r="AB4952" s="197" t="str">
        <f t="shared" si="1506"/>
        <v/>
      </c>
      <c r="AC4952" s="198" t="str">
        <f t="shared" si="1507"/>
        <v/>
      </c>
      <c r="AD4952" s="162"/>
      <c r="AE4952" s="199" t="str">
        <f t="shared" si="1508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5"/>
        <v>0</v>
      </c>
      <c r="AJ4952" s="200">
        <f t="shared" si="1516"/>
        <v>0</v>
      </c>
      <c r="AK4952" s="201" t="str">
        <f t="shared" si="1509"/>
        <v/>
      </c>
      <c r="AL4952" s="24"/>
      <c r="AM4952" s="24"/>
      <c r="AN4952" s="24"/>
      <c r="AO4952" s="24"/>
      <c r="AP4952" s="165" t="str">
        <f t="shared" si="1510"/>
        <v/>
      </c>
      <c r="AQ4952" s="203" t="str">
        <f t="shared" si="1511"/>
        <v/>
      </c>
      <c r="AR4952" s="206">
        <f t="shared" si="1512"/>
        <v>0</v>
      </c>
      <c r="AS4952" s="22" t="str">
        <f t="shared" si="1513"/>
        <v/>
      </c>
      <c r="AT4952" s="24" t="str">
        <f t="shared" si="1514"/>
        <v/>
      </c>
      <c r="AU4952" s="22" t="s">
        <v>3240</v>
      </c>
    </row>
    <row r="4953" spans="1:47">
      <c r="A4953" s="246" t="str">
        <f t="shared" si="1504"/>
        <v/>
      </c>
      <c r="B4953" s="23"/>
      <c r="C4953" s="23"/>
      <c r="D4953" s="202" t="str">
        <f t="shared" si="1505"/>
        <v/>
      </c>
      <c r="E4953" s="33" t="str">
        <f t="shared" si="1517"/>
        <v/>
      </c>
      <c r="F4953" s="23"/>
      <c r="G4953" s="23"/>
      <c r="H4953" s="29"/>
      <c r="I4953" s="204" t="str">
        <f t="shared" si="1502"/>
        <v/>
      </c>
      <c r="J4953" s="188"/>
      <c r="K4953" s="29"/>
      <c r="L4953" s="24"/>
      <c r="M4953" s="22"/>
      <c r="N4953" s="22"/>
      <c r="O4953" s="22"/>
      <c r="P4953" s="202" t="str">
        <f t="shared" si="1503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ref="Y4953:Y4998" si="1518">IF(W4953="","",IF(W4953="RMB","1.13", "1"))</f>
        <v/>
      </c>
      <c r="Z4953" s="196" t="str">
        <f t="shared" ref="Z4953:Z4998" si="1519">IF(X4953="","",X4953*MAX(O4953,N4953))</f>
        <v/>
      </c>
      <c r="AA4953" s="22"/>
      <c r="AB4953" s="197" t="str">
        <f t="shared" si="1506"/>
        <v/>
      </c>
      <c r="AC4953" s="198" t="str">
        <f t="shared" si="1507"/>
        <v/>
      </c>
      <c r="AD4953" s="162"/>
      <c r="AE4953" s="199" t="str">
        <f t="shared" si="1508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5"/>
        <v>0</v>
      </c>
      <c r="AJ4953" s="200">
        <f t="shared" si="1516"/>
        <v>0</v>
      </c>
      <c r="AK4953" s="201" t="str">
        <f t="shared" si="1509"/>
        <v/>
      </c>
      <c r="AL4953" s="24"/>
      <c r="AM4953" s="24"/>
      <c r="AN4953" s="24"/>
      <c r="AO4953" s="24"/>
      <c r="AP4953" s="165" t="str">
        <f t="shared" si="1510"/>
        <v/>
      </c>
      <c r="AQ4953" s="203" t="str">
        <f t="shared" si="1511"/>
        <v/>
      </c>
      <c r="AR4953" s="206">
        <f t="shared" si="1512"/>
        <v>0</v>
      </c>
      <c r="AS4953" s="22" t="str">
        <f t="shared" si="1513"/>
        <v/>
      </c>
      <c r="AT4953" s="24" t="str">
        <f t="shared" si="1514"/>
        <v/>
      </c>
      <c r="AU4953" s="22" t="s">
        <v>3240</v>
      </c>
    </row>
    <row r="4954" spans="1:47">
      <c r="A4954" s="246" t="str">
        <f t="shared" si="1504"/>
        <v/>
      </c>
      <c r="B4954" s="23"/>
      <c r="C4954" s="23"/>
      <c r="D4954" s="202" t="str">
        <f t="shared" si="1505"/>
        <v/>
      </c>
      <c r="E4954" s="33" t="str">
        <f t="shared" si="1517"/>
        <v/>
      </c>
      <c r="F4954" s="23"/>
      <c r="G4954" s="23"/>
      <c r="H4954" s="29"/>
      <c r="I4954" s="204" t="str">
        <f t="shared" si="1502"/>
        <v/>
      </c>
      <c r="J4954" s="188"/>
      <c r="K4954" s="29"/>
      <c r="L4954" s="24"/>
      <c r="M4954" s="22"/>
      <c r="N4954" s="22"/>
      <c r="O4954" s="22"/>
      <c r="P4954" s="202" t="str">
        <f t="shared" si="1503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518"/>
        <v/>
      </c>
      <c r="Z4954" s="196" t="str">
        <f t="shared" si="1519"/>
        <v/>
      </c>
      <c r="AA4954" s="22"/>
      <c r="AB4954" s="197" t="str">
        <f t="shared" si="1506"/>
        <v/>
      </c>
      <c r="AC4954" s="198" t="str">
        <f t="shared" si="1507"/>
        <v/>
      </c>
      <c r="AD4954" s="162"/>
      <c r="AE4954" s="199" t="str">
        <f t="shared" si="1508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5"/>
        <v>0</v>
      </c>
      <c r="AJ4954" s="200">
        <f t="shared" si="1516"/>
        <v>0</v>
      </c>
      <c r="AK4954" s="201" t="str">
        <f t="shared" si="1509"/>
        <v/>
      </c>
      <c r="AL4954" s="24"/>
      <c r="AM4954" s="24"/>
      <c r="AN4954" s="24"/>
      <c r="AO4954" s="24"/>
      <c r="AP4954" s="165" t="str">
        <f t="shared" si="1510"/>
        <v/>
      </c>
      <c r="AQ4954" s="203" t="str">
        <f t="shared" si="1511"/>
        <v/>
      </c>
      <c r="AR4954" s="206">
        <f t="shared" si="1512"/>
        <v>0</v>
      </c>
      <c r="AS4954" s="22" t="str">
        <f t="shared" si="1513"/>
        <v/>
      </c>
      <c r="AT4954" s="24" t="str">
        <f t="shared" si="1514"/>
        <v/>
      </c>
      <c r="AU4954" s="22" t="s">
        <v>3240</v>
      </c>
    </row>
    <row r="4955" spans="1:47">
      <c r="A4955" s="246" t="str">
        <f t="shared" si="1504"/>
        <v/>
      </c>
      <c r="B4955" s="23"/>
      <c r="C4955" s="23"/>
      <c r="D4955" s="202" t="str">
        <f t="shared" si="1505"/>
        <v/>
      </c>
      <c r="E4955" s="33" t="str">
        <f t="shared" si="1517"/>
        <v/>
      </c>
      <c r="F4955" s="23"/>
      <c r="G4955" s="23"/>
      <c r="H4955" s="29"/>
      <c r="I4955" s="204" t="str">
        <f t="shared" si="1502"/>
        <v/>
      </c>
      <c r="J4955" s="188"/>
      <c r="K4955" s="29"/>
      <c r="L4955" s="24"/>
      <c r="M4955" s="22"/>
      <c r="N4955" s="22"/>
      <c r="O4955" s="22"/>
      <c r="P4955" s="202" t="str">
        <f t="shared" si="1503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si="1518"/>
        <v/>
      </c>
      <c r="Z4955" s="196" t="str">
        <f t="shared" si="1519"/>
        <v/>
      </c>
      <c r="AA4955" s="22"/>
      <c r="AB4955" s="197" t="str">
        <f t="shared" si="1506"/>
        <v/>
      </c>
      <c r="AC4955" s="198" t="str">
        <f t="shared" si="1507"/>
        <v/>
      </c>
      <c r="AD4955" s="162"/>
      <c r="AE4955" s="199" t="str">
        <f t="shared" si="1508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5"/>
        <v>0</v>
      </c>
      <c r="AJ4955" s="200">
        <f t="shared" si="1516"/>
        <v>0</v>
      </c>
      <c r="AK4955" s="201" t="str">
        <f t="shared" si="1509"/>
        <v/>
      </c>
      <c r="AL4955" s="24"/>
      <c r="AM4955" s="24"/>
      <c r="AN4955" s="24"/>
      <c r="AO4955" s="24"/>
      <c r="AP4955" s="165" t="str">
        <f t="shared" si="1510"/>
        <v/>
      </c>
      <c r="AQ4955" s="203" t="str">
        <f t="shared" si="1511"/>
        <v/>
      </c>
      <c r="AR4955" s="206">
        <f t="shared" si="1512"/>
        <v>0</v>
      </c>
      <c r="AS4955" s="22" t="str">
        <f t="shared" si="1513"/>
        <v/>
      </c>
      <c r="AT4955" s="24" t="str">
        <f t="shared" si="1514"/>
        <v/>
      </c>
      <c r="AU4955" s="22" t="s">
        <v>3240</v>
      </c>
    </row>
    <row r="4956" spans="1:47">
      <c r="A4956" s="246" t="str">
        <f t="shared" si="1504"/>
        <v/>
      </c>
      <c r="B4956" s="23"/>
      <c r="C4956" s="23"/>
      <c r="D4956" s="202" t="str">
        <f t="shared" si="1505"/>
        <v/>
      </c>
      <c r="E4956" s="33" t="str">
        <f t="shared" si="1517"/>
        <v/>
      </c>
      <c r="F4956" s="23"/>
      <c r="G4956" s="23"/>
      <c r="H4956" s="29"/>
      <c r="I4956" s="204" t="str">
        <f t="shared" si="1502"/>
        <v/>
      </c>
      <c r="J4956" s="188"/>
      <c r="K4956" s="29"/>
      <c r="L4956" s="24"/>
      <c r="M4956" s="22"/>
      <c r="N4956" s="22"/>
      <c r="O4956" s="22"/>
      <c r="P4956" s="202" t="str">
        <f t="shared" si="1503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518"/>
        <v/>
      </c>
      <c r="Z4956" s="196" t="str">
        <f t="shared" si="1519"/>
        <v/>
      </c>
      <c r="AA4956" s="22"/>
      <c r="AB4956" s="197" t="str">
        <f t="shared" si="1506"/>
        <v/>
      </c>
      <c r="AC4956" s="198" t="str">
        <f t="shared" si="1507"/>
        <v/>
      </c>
      <c r="AD4956" s="162"/>
      <c r="AE4956" s="199" t="str">
        <f t="shared" si="1508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5"/>
        <v>0</v>
      </c>
      <c r="AJ4956" s="200">
        <f t="shared" si="1516"/>
        <v>0</v>
      </c>
      <c r="AK4956" s="201" t="str">
        <f t="shared" si="1509"/>
        <v/>
      </c>
      <c r="AL4956" s="24"/>
      <c r="AM4956" s="24"/>
      <c r="AN4956" s="24"/>
      <c r="AO4956" s="24"/>
      <c r="AP4956" s="165" t="str">
        <f t="shared" si="1510"/>
        <v/>
      </c>
      <c r="AQ4956" s="203" t="str">
        <f t="shared" si="1511"/>
        <v/>
      </c>
      <c r="AR4956" s="206">
        <f t="shared" si="1512"/>
        <v>0</v>
      </c>
      <c r="AS4956" s="22" t="str">
        <f t="shared" si="1513"/>
        <v/>
      </c>
      <c r="AT4956" s="24" t="str">
        <f t="shared" si="1514"/>
        <v/>
      </c>
      <c r="AU4956" s="22" t="s">
        <v>3240</v>
      </c>
    </row>
    <row r="4957" spans="1:47">
      <c r="A4957" s="246" t="str">
        <f t="shared" si="1504"/>
        <v/>
      </c>
      <c r="B4957" s="23"/>
      <c r="C4957" s="23"/>
      <c r="D4957" s="202" t="str">
        <f t="shared" si="1505"/>
        <v/>
      </c>
      <c r="E4957" s="33" t="str">
        <f t="shared" si="1517"/>
        <v/>
      </c>
      <c r="F4957" s="23"/>
      <c r="G4957" s="23"/>
      <c r="H4957" s="29"/>
      <c r="I4957" s="204" t="str">
        <f t="shared" si="1502"/>
        <v/>
      </c>
      <c r="J4957" s="188"/>
      <c r="K4957" s="29"/>
      <c r="L4957" s="24"/>
      <c r="M4957" s="22"/>
      <c r="N4957" s="22"/>
      <c r="O4957" s="22"/>
      <c r="P4957" s="202" t="str">
        <f t="shared" si="1503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518"/>
        <v/>
      </c>
      <c r="Z4957" s="196" t="str">
        <f t="shared" si="1519"/>
        <v/>
      </c>
      <c r="AA4957" s="22"/>
      <c r="AB4957" s="197" t="str">
        <f t="shared" si="1506"/>
        <v/>
      </c>
      <c r="AC4957" s="198" t="str">
        <f t="shared" si="1507"/>
        <v/>
      </c>
      <c r="AD4957" s="162"/>
      <c r="AE4957" s="199" t="str">
        <f t="shared" si="1508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5"/>
        <v>0</v>
      </c>
      <c r="AJ4957" s="200">
        <f t="shared" si="1516"/>
        <v>0</v>
      </c>
      <c r="AK4957" s="201" t="str">
        <f t="shared" si="1509"/>
        <v/>
      </c>
      <c r="AL4957" s="24"/>
      <c r="AM4957" s="24"/>
      <c r="AN4957" s="24"/>
      <c r="AO4957" s="24"/>
      <c r="AP4957" s="165" t="str">
        <f t="shared" si="1510"/>
        <v/>
      </c>
      <c r="AQ4957" s="203" t="str">
        <f t="shared" si="1511"/>
        <v/>
      </c>
      <c r="AR4957" s="206">
        <f t="shared" si="1512"/>
        <v>0</v>
      </c>
      <c r="AS4957" s="22" t="str">
        <f t="shared" si="1513"/>
        <v/>
      </c>
      <c r="AT4957" s="24" t="str">
        <f t="shared" si="1514"/>
        <v/>
      </c>
      <c r="AU4957" s="22" t="s">
        <v>3240</v>
      </c>
    </row>
    <row r="4958" spans="1:47">
      <c r="A4958" s="246" t="str">
        <f t="shared" si="1504"/>
        <v/>
      </c>
      <c r="B4958" s="23"/>
      <c r="C4958" s="23"/>
      <c r="D4958" s="202" t="str">
        <f t="shared" si="1505"/>
        <v/>
      </c>
      <c r="E4958" s="33" t="str">
        <f t="shared" si="1517"/>
        <v/>
      </c>
      <c r="F4958" s="23"/>
      <c r="G4958" s="23"/>
      <c r="H4958" s="29"/>
      <c r="I4958" s="204" t="str">
        <f t="shared" ref="I4958:I4998" si="1520">IFERROR(IF(F4958="","",IF(F4958="TBA","TBA",IF(F4958="Cancel","Cancel",IF(AND(G4958&gt;=10,G4958&lt;=12),"Q3",IF(AND(G4958&gt;=1,G4958&lt;=3),"Q4",IF(AND(G4958&gt;=7,G4958&lt;=9),"Q2",IF(AND(G4958&gt;=4,G4958&lt;=6),"Q1"))))))),"")</f>
        <v/>
      </c>
      <c r="J4958" s="188"/>
      <c r="K4958" s="29"/>
      <c r="L4958" s="24"/>
      <c r="M4958" s="22"/>
      <c r="N4958" s="22"/>
      <c r="O4958" s="22"/>
      <c r="P4958" s="202" t="str">
        <f t="shared" si="1503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518"/>
        <v/>
      </c>
      <c r="Z4958" s="196" t="str">
        <f t="shared" si="1519"/>
        <v/>
      </c>
      <c r="AA4958" s="22"/>
      <c r="AB4958" s="197" t="str">
        <f t="shared" si="1506"/>
        <v/>
      </c>
      <c r="AC4958" s="198" t="str">
        <f t="shared" si="1507"/>
        <v/>
      </c>
      <c r="AD4958" s="162"/>
      <c r="AE4958" s="199" t="str">
        <f t="shared" si="1508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5"/>
        <v>0</v>
      </c>
      <c r="AJ4958" s="200">
        <f t="shared" si="1516"/>
        <v>0</v>
      </c>
      <c r="AK4958" s="201" t="str">
        <f t="shared" si="1509"/>
        <v/>
      </c>
      <c r="AL4958" s="24"/>
      <c r="AM4958" s="24"/>
      <c r="AN4958" s="24"/>
      <c r="AO4958" s="24"/>
      <c r="AP4958" s="165" t="str">
        <f t="shared" si="1510"/>
        <v/>
      </c>
      <c r="AQ4958" s="203" t="str">
        <f t="shared" si="1511"/>
        <v/>
      </c>
      <c r="AR4958" s="206">
        <f t="shared" si="1512"/>
        <v>0</v>
      </c>
      <c r="AS4958" s="22" t="str">
        <f t="shared" si="1513"/>
        <v/>
      </c>
      <c r="AT4958" s="24" t="str">
        <f t="shared" si="1514"/>
        <v/>
      </c>
      <c r="AU4958" s="22" t="s">
        <v>3240</v>
      </c>
    </row>
    <row r="4959" spans="1:47">
      <c r="A4959" s="246" t="str">
        <f t="shared" si="1504"/>
        <v/>
      </c>
      <c r="B4959" s="23"/>
      <c r="C4959" s="23"/>
      <c r="D4959" s="202" t="str">
        <f t="shared" si="1505"/>
        <v/>
      </c>
      <c r="E4959" s="33" t="str">
        <f t="shared" si="1517"/>
        <v/>
      </c>
      <c r="F4959" s="23"/>
      <c r="G4959" s="23"/>
      <c r="H4959" s="29"/>
      <c r="I4959" s="204" t="str">
        <f t="shared" si="1520"/>
        <v/>
      </c>
      <c r="J4959" s="188"/>
      <c r="K4959" s="29"/>
      <c r="L4959" s="24"/>
      <c r="M4959" s="22"/>
      <c r="N4959" s="22"/>
      <c r="O4959" s="22"/>
      <c r="P4959" s="202" t="str">
        <f t="shared" ref="P4959:P4998" si="1521">IF(M4959="","",IF(AND(N4959&gt;0,L4959&lt;&gt;""),"MAIN UNIT",IF(AND(O4959&gt;0,L4959&lt;&gt;""),"SERVICE/ PARTS","C66 SERVICE/OTHERS")))</f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518"/>
        <v/>
      </c>
      <c r="Z4959" s="196" t="str">
        <f t="shared" si="1519"/>
        <v/>
      </c>
      <c r="AA4959" s="22"/>
      <c r="AB4959" s="197" t="str">
        <f t="shared" si="1506"/>
        <v/>
      </c>
      <c r="AC4959" s="198" t="str">
        <f t="shared" si="1507"/>
        <v/>
      </c>
      <c r="AD4959" s="162"/>
      <c r="AE4959" s="199" t="str">
        <f t="shared" si="1508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5"/>
        <v>0</v>
      </c>
      <c r="AJ4959" s="200">
        <f t="shared" si="1516"/>
        <v>0</v>
      </c>
      <c r="AK4959" s="201" t="str">
        <f t="shared" si="1509"/>
        <v/>
      </c>
      <c r="AL4959" s="24"/>
      <c r="AM4959" s="24"/>
      <c r="AN4959" s="24"/>
      <c r="AO4959" s="24"/>
      <c r="AP4959" s="165" t="str">
        <f t="shared" si="1510"/>
        <v/>
      </c>
      <c r="AQ4959" s="203" t="str">
        <f t="shared" si="1511"/>
        <v/>
      </c>
      <c r="AR4959" s="206">
        <f t="shared" si="1512"/>
        <v>0</v>
      </c>
      <c r="AS4959" s="22" t="str">
        <f t="shared" si="1513"/>
        <v/>
      </c>
      <c r="AT4959" s="24" t="str">
        <f t="shared" si="1514"/>
        <v/>
      </c>
      <c r="AU4959" s="22" t="s">
        <v>3240</v>
      </c>
    </row>
    <row r="4960" spans="1:47">
      <c r="A4960" s="246" t="str">
        <f t="shared" ref="A4960:A4998" si="1522">IF(C4960="cancel","cancel",IFERROR(IF(D4960="Q4","FY "&amp;RIGHT(B4960,2)-1&amp;"/"&amp;RIGHT(B4960,2),"FY "&amp;RIGHT(B4960,2)&amp;"/"&amp;RIGHT(B4960,2)+1),""))</f>
        <v/>
      </c>
      <c r="B4960" s="23"/>
      <c r="C4960" s="23"/>
      <c r="D4960" s="202" t="str">
        <f t="shared" ref="D4960:D4998" si="1523">IF(B4960="","",IF(AND(C4960&gt;=10,C4960&lt;=12),"Q3",IF(AND(C4960&gt;=1,C4960&lt;=3),"Q4",IF(AND(C4960&gt;=7,C4960&lt;=9),"Q2",IF(AND(C4960&gt;=4,C4960&lt;=6),"Q1")))))</f>
        <v/>
      </c>
      <c r="E4960" s="33" t="str">
        <f t="shared" si="1517"/>
        <v/>
      </c>
      <c r="F4960" s="23"/>
      <c r="G4960" s="23"/>
      <c r="H4960" s="29"/>
      <c r="I4960" s="204" t="str">
        <f t="shared" si="1520"/>
        <v/>
      </c>
      <c r="J4960" s="188"/>
      <c r="K4960" s="29"/>
      <c r="L4960" s="24"/>
      <c r="M4960" s="22"/>
      <c r="N4960" s="22"/>
      <c r="O4960" s="22"/>
      <c r="P4960" s="202" t="str">
        <f t="shared" si="1521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518"/>
        <v/>
      </c>
      <c r="Z4960" s="196" t="str">
        <f t="shared" si="1519"/>
        <v/>
      </c>
      <c r="AA4960" s="22"/>
      <c r="AB4960" s="197" t="str">
        <f t="shared" ref="AB4960:AB4998" si="1524">IF(AND(R4960&lt;&gt;"C66",R4960&lt;&gt;""),Z4960/Y4960*AA4960,"")</f>
        <v/>
      </c>
      <c r="AC4960" s="198" t="str">
        <f t="shared" ref="AC4960:AC4998" si="1525">IF(R4960&lt;&gt;"",AB4960*AD4960,"")</f>
        <v/>
      </c>
      <c r="AD4960" s="162"/>
      <c r="AE4960" s="199" t="str">
        <f t="shared" ref="AE4960:AE4998" si="1526">IF(Q4960="","",IF(Q4960="Yes",1,0))</f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5"/>
        <v>0</v>
      </c>
      <c r="AJ4960" s="200">
        <f t="shared" si="1516"/>
        <v>0</v>
      </c>
      <c r="AK4960" s="201" t="str">
        <f t="shared" ref="AK4960:AK4998" si="1527">IF(AJ4960&gt;0,AJ4960/AI4960,"")</f>
        <v/>
      </c>
      <c r="AL4960" s="24"/>
      <c r="AM4960" s="24"/>
      <c r="AN4960" s="24"/>
      <c r="AO4960" s="24"/>
      <c r="AP4960" s="165" t="str">
        <f t="shared" ref="AP4960:AP4998" si="1528">IF(F4960="","",F4960&amp;G4960)</f>
        <v/>
      </c>
      <c r="AQ4960" s="203" t="str">
        <f t="shared" ref="AQ4960:AQ4998" si="1529">IF(W4960="","",F4960&amp;G4960&amp;W4960)</f>
        <v/>
      </c>
      <c r="AR4960" s="206">
        <f t="shared" ref="AR4960:AR4998" si="1530">IFERROR(IF(AND(M4960="YAMAHA", R4960="C28"), "YAMAHA_Non_Mounter", IF(AND(M4960="YAMAHA", R4960="C49"), "YAMAHA_Mounter", M4960)),"")</f>
        <v>0</v>
      </c>
      <c r="AS4960" s="22" t="str">
        <f t="shared" ref="AS4960:AS4998" si="1531">IFERROR(IF(OR(G4960="TBA", G4960=""), "", DATEDIF(DATE(B4960, C4960, 1), DATE(F4960, G4960, 1), "M")),"")</f>
        <v/>
      </c>
      <c r="AT4960" s="24" t="str">
        <f t="shared" ref="AT4960:AT4998" si="1532">IF(ISNUMBER(AS4960), IF(AS4960&gt;=0, IF(AS4960&lt;=3, "0-3 months", IF(AS4960&lt;=6, "4-6 months", "&gt; 6 months"))), "")</f>
        <v/>
      </c>
      <c r="AU4960" s="22" t="s">
        <v>3240</v>
      </c>
    </row>
    <row r="4961" spans="1:47">
      <c r="A4961" s="246" t="str">
        <f t="shared" si="1522"/>
        <v/>
      </c>
      <c r="B4961" s="23"/>
      <c r="C4961" s="23"/>
      <c r="D4961" s="202" t="str">
        <f t="shared" si="1523"/>
        <v/>
      </c>
      <c r="E4961" s="33" t="str">
        <f t="shared" si="1517"/>
        <v/>
      </c>
      <c r="F4961" s="23"/>
      <c r="G4961" s="23"/>
      <c r="H4961" s="29"/>
      <c r="I4961" s="204" t="str">
        <f t="shared" si="1520"/>
        <v/>
      </c>
      <c r="J4961" s="188"/>
      <c r="K4961" s="29"/>
      <c r="L4961" s="24"/>
      <c r="M4961" s="22"/>
      <c r="N4961" s="22"/>
      <c r="O4961" s="22"/>
      <c r="P4961" s="202" t="str">
        <f t="shared" si="1521"/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518"/>
        <v/>
      </c>
      <c r="Z4961" s="196" t="str">
        <f t="shared" si="1519"/>
        <v/>
      </c>
      <c r="AA4961" s="22"/>
      <c r="AB4961" s="197" t="str">
        <f t="shared" si="1524"/>
        <v/>
      </c>
      <c r="AC4961" s="198" t="str">
        <f t="shared" si="1525"/>
        <v/>
      </c>
      <c r="AD4961" s="162"/>
      <c r="AE4961" s="199" t="str">
        <f t="shared" si="1526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5"/>
        <v>0</v>
      </c>
      <c r="AJ4961" s="200">
        <f t="shared" si="1516"/>
        <v>0</v>
      </c>
      <c r="AK4961" s="201" t="str">
        <f t="shared" si="1527"/>
        <v/>
      </c>
      <c r="AL4961" s="24"/>
      <c r="AM4961" s="24"/>
      <c r="AN4961" s="24"/>
      <c r="AO4961" s="24"/>
      <c r="AP4961" s="165" t="str">
        <f t="shared" si="1528"/>
        <v/>
      </c>
      <c r="AQ4961" s="203" t="str">
        <f t="shared" si="1529"/>
        <v/>
      </c>
      <c r="AR4961" s="206">
        <f t="shared" si="1530"/>
        <v>0</v>
      </c>
      <c r="AS4961" s="22" t="str">
        <f t="shared" si="1531"/>
        <v/>
      </c>
      <c r="AT4961" s="24" t="str">
        <f t="shared" si="1532"/>
        <v/>
      </c>
      <c r="AU4961" s="22" t="s">
        <v>3240</v>
      </c>
    </row>
    <row r="4962" spans="1:47">
      <c r="A4962" s="246" t="str">
        <f t="shared" si="1522"/>
        <v/>
      </c>
      <c r="B4962" s="23"/>
      <c r="C4962" s="23"/>
      <c r="D4962" s="202" t="str">
        <f t="shared" si="1523"/>
        <v/>
      </c>
      <c r="E4962" s="33" t="str">
        <f t="shared" si="1517"/>
        <v/>
      </c>
      <c r="F4962" s="23"/>
      <c r="G4962" s="23"/>
      <c r="H4962" s="29"/>
      <c r="I4962" s="204" t="str">
        <f t="shared" si="1520"/>
        <v/>
      </c>
      <c r="J4962" s="188"/>
      <c r="K4962" s="29"/>
      <c r="L4962" s="24"/>
      <c r="M4962" s="22"/>
      <c r="N4962" s="22"/>
      <c r="O4962" s="22"/>
      <c r="P4962" s="202" t="str">
        <f t="shared" si="1521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518"/>
        <v/>
      </c>
      <c r="Z4962" s="196" t="str">
        <f t="shared" si="1519"/>
        <v/>
      </c>
      <c r="AA4962" s="22"/>
      <c r="AB4962" s="197" t="str">
        <f t="shared" si="1524"/>
        <v/>
      </c>
      <c r="AC4962" s="198" t="str">
        <f t="shared" si="1525"/>
        <v/>
      </c>
      <c r="AD4962" s="162"/>
      <c r="AE4962" s="199" t="str">
        <f t="shared" si="1526"/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si="1515"/>
        <v>0</v>
      </c>
      <c r="AJ4962" s="200">
        <f t="shared" si="1516"/>
        <v>0</v>
      </c>
      <c r="AK4962" s="201" t="str">
        <f t="shared" si="1527"/>
        <v/>
      </c>
      <c r="AL4962" s="24"/>
      <c r="AM4962" s="24"/>
      <c r="AN4962" s="24"/>
      <c r="AO4962" s="24"/>
      <c r="AP4962" s="165" t="str">
        <f t="shared" si="1528"/>
        <v/>
      </c>
      <c r="AQ4962" s="203" t="str">
        <f t="shared" si="1529"/>
        <v/>
      </c>
      <c r="AR4962" s="206">
        <f t="shared" si="1530"/>
        <v>0</v>
      </c>
      <c r="AS4962" s="22" t="str">
        <f t="shared" si="1531"/>
        <v/>
      </c>
      <c r="AT4962" s="24" t="str">
        <f t="shared" si="1532"/>
        <v/>
      </c>
      <c r="AU4962" s="22" t="s">
        <v>3240</v>
      </c>
    </row>
    <row r="4963" spans="1:47">
      <c r="A4963" s="246" t="str">
        <f t="shared" si="1522"/>
        <v/>
      </c>
      <c r="B4963" s="23"/>
      <c r="C4963" s="23"/>
      <c r="D4963" s="202" t="str">
        <f t="shared" si="1523"/>
        <v/>
      </c>
      <c r="E4963" s="33" t="str">
        <f t="shared" si="1517"/>
        <v/>
      </c>
      <c r="F4963" s="23"/>
      <c r="G4963" s="23"/>
      <c r="H4963" s="29"/>
      <c r="I4963" s="204" t="str">
        <f t="shared" si="1520"/>
        <v/>
      </c>
      <c r="J4963" s="188"/>
      <c r="K4963" s="29"/>
      <c r="L4963" s="24"/>
      <c r="M4963" s="22"/>
      <c r="N4963" s="22"/>
      <c r="O4963" s="22"/>
      <c r="P4963" s="202" t="str">
        <f t="shared" si="1521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518"/>
        <v/>
      </c>
      <c r="Z4963" s="196" t="str">
        <f t="shared" si="1519"/>
        <v/>
      </c>
      <c r="AA4963" s="22"/>
      <c r="AB4963" s="197" t="str">
        <f t="shared" si="1524"/>
        <v/>
      </c>
      <c r="AC4963" s="198" t="str">
        <f t="shared" si="1525"/>
        <v/>
      </c>
      <c r="AD4963" s="162"/>
      <c r="AE4963" s="199" t="str">
        <f t="shared" si="1526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15"/>
        <v>0</v>
      </c>
      <c r="AJ4963" s="200">
        <f t="shared" si="1516"/>
        <v>0</v>
      </c>
      <c r="AK4963" s="201" t="str">
        <f t="shared" si="1527"/>
        <v/>
      </c>
      <c r="AL4963" s="24"/>
      <c r="AM4963" s="24"/>
      <c r="AN4963" s="24"/>
      <c r="AO4963" s="24"/>
      <c r="AP4963" s="165" t="str">
        <f t="shared" si="1528"/>
        <v/>
      </c>
      <c r="AQ4963" s="203" t="str">
        <f t="shared" si="1529"/>
        <v/>
      </c>
      <c r="AR4963" s="206">
        <f t="shared" si="1530"/>
        <v>0</v>
      </c>
      <c r="AS4963" s="22" t="str">
        <f t="shared" si="1531"/>
        <v/>
      </c>
      <c r="AT4963" s="24" t="str">
        <f t="shared" si="1532"/>
        <v/>
      </c>
      <c r="AU4963" s="22" t="s">
        <v>3240</v>
      </c>
    </row>
    <row r="4964" spans="1:47">
      <c r="A4964" s="246" t="str">
        <f t="shared" si="1522"/>
        <v/>
      </c>
      <c r="B4964" s="23"/>
      <c r="C4964" s="23"/>
      <c r="D4964" s="202" t="str">
        <f t="shared" si="1523"/>
        <v/>
      </c>
      <c r="E4964" s="33" t="str">
        <f t="shared" si="1517"/>
        <v/>
      </c>
      <c r="F4964" s="23"/>
      <c r="G4964" s="23"/>
      <c r="H4964" s="29"/>
      <c r="I4964" s="204" t="str">
        <f t="shared" si="1520"/>
        <v/>
      </c>
      <c r="J4964" s="188"/>
      <c r="K4964" s="29"/>
      <c r="L4964" s="24"/>
      <c r="M4964" s="22"/>
      <c r="N4964" s="22"/>
      <c r="O4964" s="22"/>
      <c r="P4964" s="202" t="str">
        <f t="shared" si="1521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518"/>
        <v/>
      </c>
      <c r="Z4964" s="196" t="str">
        <f t="shared" si="1519"/>
        <v/>
      </c>
      <c r="AA4964" s="22"/>
      <c r="AB4964" s="197" t="str">
        <f t="shared" si="1524"/>
        <v/>
      </c>
      <c r="AC4964" s="198" t="str">
        <f t="shared" si="1525"/>
        <v/>
      </c>
      <c r="AD4964" s="162"/>
      <c r="AE4964" s="199" t="str">
        <f t="shared" si="1526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15"/>
        <v>0</v>
      </c>
      <c r="AJ4964" s="200">
        <f t="shared" si="1516"/>
        <v>0</v>
      </c>
      <c r="AK4964" s="201" t="str">
        <f t="shared" si="1527"/>
        <v/>
      </c>
      <c r="AL4964" s="24"/>
      <c r="AM4964" s="24"/>
      <c r="AN4964" s="24"/>
      <c r="AO4964" s="24"/>
      <c r="AP4964" s="165" t="str">
        <f t="shared" si="1528"/>
        <v/>
      </c>
      <c r="AQ4964" s="203" t="str">
        <f t="shared" si="1529"/>
        <v/>
      </c>
      <c r="AR4964" s="206">
        <f t="shared" si="1530"/>
        <v>0</v>
      </c>
      <c r="AS4964" s="22" t="str">
        <f t="shared" si="1531"/>
        <v/>
      </c>
      <c r="AT4964" s="24" t="str">
        <f t="shared" si="1532"/>
        <v/>
      </c>
      <c r="AU4964" s="22" t="s">
        <v>3240</v>
      </c>
    </row>
    <row r="4965" spans="1:47">
      <c r="A4965" s="246" t="str">
        <f t="shared" si="1522"/>
        <v/>
      </c>
      <c r="B4965" s="23"/>
      <c r="C4965" s="23"/>
      <c r="D4965" s="202" t="str">
        <f t="shared" si="1523"/>
        <v/>
      </c>
      <c r="E4965" s="33" t="str">
        <f t="shared" si="1517"/>
        <v/>
      </c>
      <c r="F4965" s="23"/>
      <c r="G4965" s="23"/>
      <c r="H4965" s="29"/>
      <c r="I4965" s="204" t="str">
        <f t="shared" si="1520"/>
        <v/>
      </c>
      <c r="J4965" s="188"/>
      <c r="K4965" s="29"/>
      <c r="L4965" s="24"/>
      <c r="M4965" s="22"/>
      <c r="N4965" s="22"/>
      <c r="O4965" s="22"/>
      <c r="P4965" s="202" t="str">
        <f t="shared" si="1521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518"/>
        <v/>
      </c>
      <c r="Z4965" s="196" t="str">
        <f t="shared" si="1519"/>
        <v/>
      </c>
      <c r="AA4965" s="22"/>
      <c r="AB4965" s="197" t="str">
        <f t="shared" si="1524"/>
        <v/>
      </c>
      <c r="AC4965" s="198" t="str">
        <f t="shared" si="1525"/>
        <v/>
      </c>
      <c r="AD4965" s="162"/>
      <c r="AE4965" s="199" t="str">
        <f t="shared" si="1526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15"/>
        <v>0</v>
      </c>
      <c r="AJ4965" s="200">
        <f t="shared" si="1516"/>
        <v>0</v>
      </c>
      <c r="AK4965" s="201" t="str">
        <f t="shared" si="1527"/>
        <v/>
      </c>
      <c r="AL4965" s="24"/>
      <c r="AM4965" s="24"/>
      <c r="AN4965" s="24"/>
      <c r="AO4965" s="24"/>
      <c r="AP4965" s="165" t="str">
        <f t="shared" si="1528"/>
        <v/>
      </c>
      <c r="AQ4965" s="203" t="str">
        <f t="shared" si="1529"/>
        <v/>
      </c>
      <c r="AR4965" s="206">
        <f t="shared" si="1530"/>
        <v>0</v>
      </c>
      <c r="AS4965" s="22" t="str">
        <f t="shared" si="1531"/>
        <v/>
      </c>
      <c r="AT4965" s="24" t="str">
        <f t="shared" si="1532"/>
        <v/>
      </c>
      <c r="AU4965" s="22" t="s">
        <v>3240</v>
      </c>
    </row>
    <row r="4966" spans="1:47">
      <c r="A4966" s="246" t="str">
        <f t="shared" si="1522"/>
        <v/>
      </c>
      <c r="B4966" s="23"/>
      <c r="C4966" s="23"/>
      <c r="D4966" s="202" t="str">
        <f t="shared" si="1523"/>
        <v/>
      </c>
      <c r="E4966" s="33" t="str">
        <f t="shared" si="1517"/>
        <v/>
      </c>
      <c r="F4966" s="23"/>
      <c r="G4966" s="23"/>
      <c r="H4966" s="29"/>
      <c r="I4966" s="204" t="str">
        <f t="shared" si="1520"/>
        <v/>
      </c>
      <c r="J4966" s="188"/>
      <c r="K4966" s="29"/>
      <c r="L4966" s="24"/>
      <c r="M4966" s="22"/>
      <c r="N4966" s="22"/>
      <c r="O4966" s="22"/>
      <c r="P4966" s="202" t="str">
        <f t="shared" si="1521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518"/>
        <v/>
      </c>
      <c r="Z4966" s="196" t="str">
        <f t="shared" si="1519"/>
        <v/>
      </c>
      <c r="AA4966" s="22"/>
      <c r="AB4966" s="197" t="str">
        <f t="shared" si="1524"/>
        <v/>
      </c>
      <c r="AC4966" s="198" t="str">
        <f t="shared" si="1525"/>
        <v/>
      </c>
      <c r="AD4966" s="162"/>
      <c r="AE4966" s="199" t="str">
        <f t="shared" si="1526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15"/>
        <v>0</v>
      </c>
      <c r="AJ4966" s="200">
        <f t="shared" si="1516"/>
        <v>0</v>
      </c>
      <c r="AK4966" s="201" t="str">
        <f t="shared" si="1527"/>
        <v/>
      </c>
      <c r="AL4966" s="24"/>
      <c r="AM4966" s="24"/>
      <c r="AN4966" s="24"/>
      <c r="AO4966" s="24"/>
      <c r="AP4966" s="165" t="str">
        <f t="shared" si="1528"/>
        <v/>
      </c>
      <c r="AQ4966" s="203" t="str">
        <f t="shared" si="1529"/>
        <v/>
      </c>
      <c r="AR4966" s="206">
        <f t="shared" si="1530"/>
        <v>0</v>
      </c>
      <c r="AS4966" s="22" t="str">
        <f t="shared" si="1531"/>
        <v/>
      </c>
      <c r="AT4966" s="24" t="str">
        <f t="shared" si="1532"/>
        <v/>
      </c>
      <c r="AU4966" s="22" t="s">
        <v>3240</v>
      </c>
    </row>
    <row r="4967" spans="1:47">
      <c r="A4967" s="246" t="str">
        <f t="shared" si="1522"/>
        <v/>
      </c>
      <c r="B4967" s="23"/>
      <c r="C4967" s="23"/>
      <c r="D4967" s="202" t="str">
        <f t="shared" si="1523"/>
        <v/>
      </c>
      <c r="E4967" s="33" t="str">
        <f t="shared" si="1517"/>
        <v/>
      </c>
      <c r="F4967" s="23"/>
      <c r="G4967" s="23"/>
      <c r="H4967" s="29"/>
      <c r="I4967" s="204" t="str">
        <f t="shared" si="1520"/>
        <v/>
      </c>
      <c r="J4967" s="188"/>
      <c r="K4967" s="29"/>
      <c r="L4967" s="24"/>
      <c r="M4967" s="22"/>
      <c r="N4967" s="22"/>
      <c r="O4967" s="22"/>
      <c r="P4967" s="202" t="str">
        <f t="shared" si="1521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518"/>
        <v/>
      </c>
      <c r="Z4967" s="196" t="str">
        <f t="shared" si="1519"/>
        <v/>
      </c>
      <c r="AA4967" s="22"/>
      <c r="AB4967" s="197" t="str">
        <f t="shared" si="1524"/>
        <v/>
      </c>
      <c r="AC4967" s="198" t="str">
        <f t="shared" si="1525"/>
        <v/>
      </c>
      <c r="AD4967" s="162"/>
      <c r="AE4967" s="199" t="str">
        <f t="shared" si="1526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15"/>
        <v>0</v>
      </c>
      <c r="AJ4967" s="200">
        <f t="shared" si="1516"/>
        <v>0</v>
      </c>
      <c r="AK4967" s="201" t="str">
        <f t="shared" si="1527"/>
        <v/>
      </c>
      <c r="AL4967" s="24"/>
      <c r="AM4967" s="24"/>
      <c r="AN4967" s="24"/>
      <c r="AO4967" s="24"/>
      <c r="AP4967" s="165" t="str">
        <f t="shared" si="1528"/>
        <v/>
      </c>
      <c r="AQ4967" s="203" t="str">
        <f t="shared" si="1529"/>
        <v/>
      </c>
      <c r="AR4967" s="206">
        <f t="shared" si="1530"/>
        <v>0</v>
      </c>
      <c r="AS4967" s="22" t="str">
        <f t="shared" si="1531"/>
        <v/>
      </c>
      <c r="AT4967" s="24" t="str">
        <f t="shared" si="1532"/>
        <v/>
      </c>
      <c r="AU4967" s="22" t="s">
        <v>3240</v>
      </c>
    </row>
    <row r="4968" spans="1:47">
      <c r="A4968" s="246" t="str">
        <f t="shared" si="1522"/>
        <v/>
      </c>
      <c r="B4968" s="23"/>
      <c r="C4968" s="23"/>
      <c r="D4968" s="202" t="str">
        <f t="shared" si="1523"/>
        <v/>
      </c>
      <c r="E4968" s="33" t="str">
        <f t="shared" si="1517"/>
        <v/>
      </c>
      <c r="F4968" s="23"/>
      <c r="G4968" s="23"/>
      <c r="H4968" s="29"/>
      <c r="I4968" s="204" t="str">
        <f t="shared" si="1520"/>
        <v/>
      </c>
      <c r="J4968" s="188"/>
      <c r="K4968" s="29"/>
      <c r="L4968" s="24"/>
      <c r="M4968" s="22"/>
      <c r="N4968" s="22"/>
      <c r="O4968" s="22"/>
      <c r="P4968" s="202" t="str">
        <f t="shared" si="1521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518"/>
        <v/>
      </c>
      <c r="Z4968" s="196" t="str">
        <f t="shared" si="1519"/>
        <v/>
      </c>
      <c r="AA4968" s="22"/>
      <c r="AB4968" s="197" t="str">
        <f t="shared" si="1524"/>
        <v/>
      </c>
      <c r="AC4968" s="198" t="str">
        <f t="shared" si="1525"/>
        <v/>
      </c>
      <c r="AD4968" s="162"/>
      <c r="AE4968" s="199" t="str">
        <f t="shared" si="1526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15"/>
        <v>0</v>
      </c>
      <c r="AJ4968" s="200">
        <f t="shared" si="1516"/>
        <v>0</v>
      </c>
      <c r="AK4968" s="201" t="str">
        <f t="shared" si="1527"/>
        <v/>
      </c>
      <c r="AL4968" s="24"/>
      <c r="AM4968" s="24"/>
      <c r="AN4968" s="24"/>
      <c r="AO4968" s="24"/>
      <c r="AP4968" s="165" t="str">
        <f t="shared" si="1528"/>
        <v/>
      </c>
      <c r="AQ4968" s="203" t="str">
        <f t="shared" si="1529"/>
        <v/>
      </c>
      <c r="AR4968" s="206">
        <f t="shared" si="1530"/>
        <v>0</v>
      </c>
      <c r="AS4968" s="22" t="str">
        <f t="shared" si="1531"/>
        <v/>
      </c>
      <c r="AT4968" s="24" t="str">
        <f t="shared" si="1532"/>
        <v/>
      </c>
      <c r="AU4968" s="22" t="s">
        <v>3240</v>
      </c>
    </row>
    <row r="4969" spans="1:47">
      <c r="A4969" s="246" t="str">
        <f t="shared" si="1522"/>
        <v/>
      </c>
      <c r="B4969" s="23"/>
      <c r="C4969" s="23"/>
      <c r="D4969" s="202" t="str">
        <f t="shared" si="1523"/>
        <v/>
      </c>
      <c r="E4969" s="33" t="str">
        <f t="shared" si="1517"/>
        <v/>
      </c>
      <c r="F4969" s="23"/>
      <c r="G4969" s="23"/>
      <c r="H4969" s="29"/>
      <c r="I4969" s="204" t="str">
        <f t="shared" si="1520"/>
        <v/>
      </c>
      <c r="J4969" s="188"/>
      <c r="K4969" s="29"/>
      <c r="L4969" s="24"/>
      <c r="M4969" s="22"/>
      <c r="N4969" s="22"/>
      <c r="O4969" s="22"/>
      <c r="P4969" s="202" t="str">
        <f t="shared" si="1521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518"/>
        <v/>
      </c>
      <c r="Z4969" s="196" t="str">
        <f t="shared" si="1519"/>
        <v/>
      </c>
      <c r="AA4969" s="22"/>
      <c r="AB4969" s="197" t="str">
        <f t="shared" si="1524"/>
        <v/>
      </c>
      <c r="AC4969" s="198" t="str">
        <f t="shared" si="1525"/>
        <v/>
      </c>
      <c r="AD4969" s="162"/>
      <c r="AE4969" s="199" t="str">
        <f t="shared" si="1526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15"/>
        <v>0</v>
      </c>
      <c r="AJ4969" s="200">
        <f t="shared" si="1516"/>
        <v>0</v>
      </c>
      <c r="AK4969" s="201" t="str">
        <f t="shared" si="1527"/>
        <v/>
      </c>
      <c r="AL4969" s="24"/>
      <c r="AM4969" s="24"/>
      <c r="AN4969" s="24"/>
      <c r="AO4969" s="24"/>
      <c r="AP4969" s="165" t="str">
        <f t="shared" si="1528"/>
        <v/>
      </c>
      <c r="AQ4969" s="203" t="str">
        <f t="shared" si="1529"/>
        <v/>
      </c>
      <c r="AR4969" s="206">
        <f t="shared" si="1530"/>
        <v>0</v>
      </c>
      <c r="AS4969" s="22" t="str">
        <f t="shared" si="1531"/>
        <v/>
      </c>
      <c r="AT4969" s="24" t="str">
        <f t="shared" si="1532"/>
        <v/>
      </c>
      <c r="AU4969" s="22" t="s">
        <v>3240</v>
      </c>
    </row>
    <row r="4970" spans="1:47">
      <c r="A4970" s="246" t="str">
        <f t="shared" si="1522"/>
        <v/>
      </c>
      <c r="B4970" s="23"/>
      <c r="C4970" s="23"/>
      <c r="D4970" s="202" t="str">
        <f t="shared" si="1523"/>
        <v/>
      </c>
      <c r="E4970" s="33" t="str">
        <f t="shared" si="1517"/>
        <v/>
      </c>
      <c r="F4970" s="23"/>
      <c r="G4970" s="23"/>
      <c r="H4970" s="29"/>
      <c r="I4970" s="204" t="str">
        <f t="shared" si="1520"/>
        <v/>
      </c>
      <c r="J4970" s="188"/>
      <c r="K4970" s="29"/>
      <c r="L4970" s="24"/>
      <c r="M4970" s="22"/>
      <c r="N4970" s="22"/>
      <c r="O4970" s="22"/>
      <c r="P4970" s="202" t="str">
        <f t="shared" si="1521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518"/>
        <v/>
      </c>
      <c r="Z4970" s="196" t="str">
        <f t="shared" si="1519"/>
        <v/>
      </c>
      <c r="AA4970" s="22"/>
      <c r="AB4970" s="197" t="str">
        <f t="shared" si="1524"/>
        <v/>
      </c>
      <c r="AC4970" s="198" t="str">
        <f t="shared" si="1525"/>
        <v/>
      </c>
      <c r="AD4970" s="162"/>
      <c r="AE4970" s="199" t="str">
        <f t="shared" si="1526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15"/>
        <v>0</v>
      </c>
      <c r="AJ4970" s="200">
        <f t="shared" si="1516"/>
        <v>0</v>
      </c>
      <c r="AK4970" s="201" t="str">
        <f t="shared" si="1527"/>
        <v/>
      </c>
      <c r="AL4970" s="24"/>
      <c r="AM4970" s="24"/>
      <c r="AN4970" s="24"/>
      <c r="AO4970" s="24"/>
      <c r="AP4970" s="165" t="str">
        <f t="shared" si="1528"/>
        <v/>
      </c>
      <c r="AQ4970" s="203" t="str">
        <f t="shared" si="1529"/>
        <v/>
      </c>
      <c r="AR4970" s="206">
        <f t="shared" si="1530"/>
        <v>0</v>
      </c>
      <c r="AS4970" s="22" t="str">
        <f t="shared" si="1531"/>
        <v/>
      </c>
      <c r="AT4970" s="24" t="str">
        <f t="shared" si="1532"/>
        <v/>
      </c>
      <c r="AU4970" s="22" t="s">
        <v>3240</v>
      </c>
    </row>
    <row r="4971" spans="1:47">
      <c r="A4971" s="246" t="str">
        <f t="shared" si="1522"/>
        <v/>
      </c>
      <c r="B4971" s="23"/>
      <c r="C4971" s="23"/>
      <c r="D4971" s="202" t="str">
        <f t="shared" si="1523"/>
        <v/>
      </c>
      <c r="E4971" s="33" t="str">
        <f t="shared" si="1517"/>
        <v/>
      </c>
      <c r="F4971" s="23"/>
      <c r="G4971" s="23"/>
      <c r="H4971" s="29"/>
      <c r="I4971" s="204" t="str">
        <f t="shared" si="1520"/>
        <v/>
      </c>
      <c r="J4971" s="188"/>
      <c r="K4971" s="29"/>
      <c r="L4971" s="24"/>
      <c r="M4971" s="22"/>
      <c r="N4971" s="22"/>
      <c r="O4971" s="22"/>
      <c r="P4971" s="202" t="str">
        <f t="shared" si="1521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518"/>
        <v/>
      </c>
      <c r="Z4971" s="196" t="str">
        <f t="shared" si="1519"/>
        <v/>
      </c>
      <c r="AA4971" s="22"/>
      <c r="AB4971" s="197" t="str">
        <f t="shared" si="1524"/>
        <v/>
      </c>
      <c r="AC4971" s="198" t="str">
        <f t="shared" si="1525"/>
        <v/>
      </c>
      <c r="AD4971" s="162"/>
      <c r="AE4971" s="199" t="str">
        <f t="shared" si="1526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15"/>
        <v>0</v>
      </c>
      <c r="AJ4971" s="200">
        <f t="shared" si="1516"/>
        <v>0</v>
      </c>
      <c r="AK4971" s="201" t="str">
        <f t="shared" si="1527"/>
        <v/>
      </c>
      <c r="AL4971" s="24"/>
      <c r="AM4971" s="24"/>
      <c r="AN4971" s="24"/>
      <c r="AO4971" s="24"/>
      <c r="AP4971" s="165" t="str">
        <f t="shared" si="1528"/>
        <v/>
      </c>
      <c r="AQ4971" s="203" t="str">
        <f t="shared" si="1529"/>
        <v/>
      </c>
      <c r="AR4971" s="206">
        <f t="shared" si="1530"/>
        <v>0</v>
      </c>
      <c r="AS4971" s="22" t="str">
        <f t="shared" si="1531"/>
        <v/>
      </c>
      <c r="AT4971" s="24" t="str">
        <f t="shared" si="1532"/>
        <v/>
      </c>
      <c r="AU4971" s="22" t="s">
        <v>3240</v>
      </c>
    </row>
    <row r="4972" spans="1:47">
      <c r="A4972" s="246" t="str">
        <f t="shared" si="1522"/>
        <v/>
      </c>
      <c r="B4972" s="23"/>
      <c r="C4972" s="23"/>
      <c r="D4972" s="202" t="str">
        <f t="shared" si="1523"/>
        <v/>
      </c>
      <c r="E4972" s="33" t="str">
        <f t="shared" si="1517"/>
        <v/>
      </c>
      <c r="F4972" s="23"/>
      <c r="G4972" s="23"/>
      <c r="H4972" s="29"/>
      <c r="I4972" s="204" t="str">
        <f t="shared" si="1520"/>
        <v/>
      </c>
      <c r="J4972" s="188"/>
      <c r="K4972" s="29"/>
      <c r="L4972" s="24"/>
      <c r="M4972" s="22"/>
      <c r="N4972" s="22"/>
      <c r="O4972" s="22"/>
      <c r="P4972" s="202" t="str">
        <f t="shared" si="1521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518"/>
        <v/>
      </c>
      <c r="Z4972" s="196" t="str">
        <f t="shared" si="1519"/>
        <v/>
      </c>
      <c r="AA4972" s="22"/>
      <c r="AB4972" s="197" t="str">
        <f t="shared" si="1524"/>
        <v/>
      </c>
      <c r="AC4972" s="198" t="str">
        <f t="shared" si="1525"/>
        <v/>
      </c>
      <c r="AD4972" s="162"/>
      <c r="AE4972" s="199" t="str">
        <f t="shared" si="1526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15"/>
        <v>0</v>
      </c>
      <c r="AJ4972" s="200">
        <f t="shared" si="1516"/>
        <v>0</v>
      </c>
      <c r="AK4972" s="201" t="str">
        <f t="shared" si="1527"/>
        <v/>
      </c>
      <c r="AL4972" s="24"/>
      <c r="AM4972" s="24"/>
      <c r="AN4972" s="24"/>
      <c r="AO4972" s="24"/>
      <c r="AP4972" s="165" t="str">
        <f t="shared" si="1528"/>
        <v/>
      </c>
      <c r="AQ4972" s="203" t="str">
        <f t="shared" si="1529"/>
        <v/>
      </c>
      <c r="AR4972" s="206">
        <f t="shared" si="1530"/>
        <v>0</v>
      </c>
      <c r="AS4972" s="22" t="str">
        <f t="shared" si="1531"/>
        <v/>
      </c>
      <c r="AT4972" s="24" t="str">
        <f t="shared" si="1532"/>
        <v/>
      </c>
      <c r="AU4972" s="22" t="s">
        <v>3240</v>
      </c>
    </row>
    <row r="4973" spans="1:47">
      <c r="A4973" s="246" t="str">
        <f t="shared" si="1522"/>
        <v/>
      </c>
      <c r="B4973" s="23"/>
      <c r="C4973" s="23"/>
      <c r="D4973" s="202" t="str">
        <f t="shared" si="1523"/>
        <v/>
      </c>
      <c r="E4973" s="33" t="str">
        <f t="shared" si="1517"/>
        <v/>
      </c>
      <c r="F4973" s="23"/>
      <c r="G4973" s="23"/>
      <c r="H4973" s="29"/>
      <c r="I4973" s="204" t="str">
        <f t="shared" si="1520"/>
        <v/>
      </c>
      <c r="J4973" s="188"/>
      <c r="K4973" s="29"/>
      <c r="L4973" s="24"/>
      <c r="M4973" s="22"/>
      <c r="N4973" s="22"/>
      <c r="O4973" s="22"/>
      <c r="P4973" s="202" t="str">
        <f t="shared" si="1521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518"/>
        <v/>
      </c>
      <c r="Z4973" s="196" t="str">
        <f t="shared" si="1519"/>
        <v/>
      </c>
      <c r="AA4973" s="22"/>
      <c r="AB4973" s="197" t="str">
        <f t="shared" si="1524"/>
        <v/>
      </c>
      <c r="AC4973" s="198" t="str">
        <f t="shared" si="1525"/>
        <v/>
      </c>
      <c r="AD4973" s="162"/>
      <c r="AE4973" s="199" t="str">
        <f t="shared" si="1526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15"/>
        <v>0</v>
      </c>
      <c r="AJ4973" s="200">
        <f t="shared" si="1516"/>
        <v>0</v>
      </c>
      <c r="AK4973" s="201" t="str">
        <f t="shared" si="1527"/>
        <v/>
      </c>
      <c r="AL4973" s="24"/>
      <c r="AM4973" s="24"/>
      <c r="AN4973" s="24"/>
      <c r="AO4973" s="24"/>
      <c r="AP4973" s="165" t="str">
        <f t="shared" si="1528"/>
        <v/>
      </c>
      <c r="AQ4973" s="203" t="str">
        <f t="shared" si="1529"/>
        <v/>
      </c>
      <c r="AR4973" s="206">
        <f t="shared" si="1530"/>
        <v>0</v>
      </c>
      <c r="AS4973" s="22" t="str">
        <f t="shared" si="1531"/>
        <v/>
      </c>
      <c r="AT4973" s="24" t="str">
        <f t="shared" si="1532"/>
        <v/>
      </c>
      <c r="AU4973" s="22" t="s">
        <v>3240</v>
      </c>
    </row>
    <row r="4974" spans="1:47">
      <c r="A4974" s="246" t="str">
        <f t="shared" si="1522"/>
        <v/>
      </c>
      <c r="B4974" s="23"/>
      <c r="C4974" s="23"/>
      <c r="D4974" s="202" t="str">
        <f t="shared" si="1523"/>
        <v/>
      </c>
      <c r="E4974" s="33" t="str">
        <f t="shared" si="1517"/>
        <v/>
      </c>
      <c r="F4974" s="23"/>
      <c r="G4974" s="23"/>
      <c r="H4974" s="29"/>
      <c r="I4974" s="204" t="str">
        <f t="shared" si="1520"/>
        <v/>
      </c>
      <c r="J4974" s="188"/>
      <c r="K4974" s="29"/>
      <c r="L4974" s="24"/>
      <c r="M4974" s="22"/>
      <c r="N4974" s="22"/>
      <c r="O4974" s="22"/>
      <c r="P4974" s="202" t="str">
        <f t="shared" si="1521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518"/>
        <v/>
      </c>
      <c r="Z4974" s="196" t="str">
        <f t="shared" si="1519"/>
        <v/>
      </c>
      <c r="AA4974" s="22"/>
      <c r="AB4974" s="197" t="str">
        <f t="shared" si="1524"/>
        <v/>
      </c>
      <c r="AC4974" s="198" t="str">
        <f t="shared" si="1525"/>
        <v/>
      </c>
      <c r="AD4974" s="162"/>
      <c r="AE4974" s="199" t="str">
        <f t="shared" si="1526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15"/>
        <v>0</v>
      </c>
      <c r="AJ4974" s="200">
        <f t="shared" si="1516"/>
        <v>0</v>
      </c>
      <c r="AK4974" s="201" t="str">
        <f t="shared" si="1527"/>
        <v/>
      </c>
      <c r="AL4974" s="24"/>
      <c r="AM4974" s="24"/>
      <c r="AN4974" s="24"/>
      <c r="AO4974" s="24"/>
      <c r="AP4974" s="165" t="str">
        <f t="shared" si="1528"/>
        <v/>
      </c>
      <c r="AQ4974" s="203" t="str">
        <f t="shared" si="1529"/>
        <v/>
      </c>
      <c r="AR4974" s="206">
        <f t="shared" si="1530"/>
        <v>0</v>
      </c>
      <c r="AS4974" s="22" t="str">
        <f t="shared" si="1531"/>
        <v/>
      </c>
      <c r="AT4974" s="24" t="str">
        <f t="shared" si="1532"/>
        <v/>
      </c>
      <c r="AU4974" s="22" t="s">
        <v>3240</v>
      </c>
    </row>
    <row r="4975" spans="1:47">
      <c r="A4975" s="246" t="str">
        <f t="shared" si="1522"/>
        <v/>
      </c>
      <c r="B4975" s="23"/>
      <c r="C4975" s="23"/>
      <c r="D4975" s="202" t="str">
        <f t="shared" si="1523"/>
        <v/>
      </c>
      <c r="E4975" s="33" t="str">
        <f t="shared" si="1517"/>
        <v/>
      </c>
      <c r="F4975" s="23"/>
      <c r="G4975" s="23"/>
      <c r="H4975" s="29"/>
      <c r="I4975" s="204" t="str">
        <f t="shared" si="1520"/>
        <v/>
      </c>
      <c r="J4975" s="188"/>
      <c r="K4975" s="29"/>
      <c r="L4975" s="24"/>
      <c r="M4975" s="22"/>
      <c r="N4975" s="22"/>
      <c r="O4975" s="22"/>
      <c r="P4975" s="202" t="str">
        <f t="shared" si="1521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518"/>
        <v/>
      </c>
      <c r="Z4975" s="196" t="str">
        <f t="shared" si="1519"/>
        <v/>
      </c>
      <c r="AA4975" s="22"/>
      <c r="AB4975" s="197" t="str">
        <f t="shared" si="1524"/>
        <v/>
      </c>
      <c r="AC4975" s="198" t="str">
        <f t="shared" si="1525"/>
        <v/>
      </c>
      <c r="AD4975" s="162"/>
      <c r="AE4975" s="199" t="str">
        <f t="shared" si="1526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15"/>
        <v>0</v>
      </c>
      <c r="AJ4975" s="200">
        <f t="shared" si="1516"/>
        <v>0</v>
      </c>
      <c r="AK4975" s="201" t="str">
        <f t="shared" si="1527"/>
        <v/>
      </c>
      <c r="AL4975" s="24"/>
      <c r="AM4975" s="24"/>
      <c r="AN4975" s="24"/>
      <c r="AO4975" s="24"/>
      <c r="AP4975" s="165" t="str">
        <f t="shared" si="1528"/>
        <v/>
      </c>
      <c r="AQ4975" s="203" t="str">
        <f t="shared" si="1529"/>
        <v/>
      </c>
      <c r="AR4975" s="206">
        <f t="shared" si="1530"/>
        <v>0</v>
      </c>
      <c r="AS4975" s="22" t="str">
        <f t="shared" si="1531"/>
        <v/>
      </c>
      <c r="AT4975" s="24" t="str">
        <f t="shared" si="1532"/>
        <v/>
      </c>
      <c r="AU4975" s="22" t="s">
        <v>3240</v>
      </c>
    </row>
    <row r="4976" spans="1:47">
      <c r="A4976" s="246" t="str">
        <f t="shared" si="1522"/>
        <v/>
      </c>
      <c r="B4976" s="23"/>
      <c r="C4976" s="23"/>
      <c r="D4976" s="202" t="str">
        <f t="shared" si="1523"/>
        <v/>
      </c>
      <c r="E4976" s="33" t="str">
        <f t="shared" si="1517"/>
        <v/>
      </c>
      <c r="F4976" s="23"/>
      <c r="G4976" s="23"/>
      <c r="H4976" s="29"/>
      <c r="I4976" s="204" t="str">
        <f t="shared" si="1520"/>
        <v/>
      </c>
      <c r="J4976" s="188"/>
      <c r="K4976" s="29"/>
      <c r="L4976" s="24"/>
      <c r="M4976" s="22"/>
      <c r="N4976" s="22"/>
      <c r="O4976" s="22"/>
      <c r="P4976" s="202" t="str">
        <f t="shared" si="1521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518"/>
        <v/>
      </c>
      <c r="Z4976" s="196" t="str">
        <f t="shared" si="1519"/>
        <v/>
      </c>
      <c r="AA4976" s="22"/>
      <c r="AB4976" s="197" t="str">
        <f t="shared" si="1524"/>
        <v/>
      </c>
      <c r="AC4976" s="198" t="str">
        <f t="shared" si="1525"/>
        <v/>
      </c>
      <c r="AD4976" s="162"/>
      <c r="AE4976" s="199" t="str">
        <f t="shared" si="1526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15"/>
        <v>0</v>
      </c>
      <c r="AJ4976" s="200">
        <f t="shared" si="1516"/>
        <v>0</v>
      </c>
      <c r="AK4976" s="201" t="str">
        <f t="shared" si="1527"/>
        <v/>
      </c>
      <c r="AL4976" s="24"/>
      <c r="AM4976" s="24"/>
      <c r="AN4976" s="24"/>
      <c r="AO4976" s="24"/>
      <c r="AP4976" s="165" t="str">
        <f t="shared" si="1528"/>
        <v/>
      </c>
      <c r="AQ4976" s="203" t="str">
        <f t="shared" si="1529"/>
        <v/>
      </c>
      <c r="AR4976" s="206">
        <f t="shared" si="1530"/>
        <v>0</v>
      </c>
      <c r="AS4976" s="22" t="str">
        <f t="shared" si="1531"/>
        <v/>
      </c>
      <c r="AT4976" s="24" t="str">
        <f t="shared" si="1532"/>
        <v/>
      </c>
      <c r="AU4976" s="22" t="s">
        <v>3240</v>
      </c>
    </row>
    <row r="4977" spans="1:47">
      <c r="A4977" s="246" t="str">
        <f t="shared" si="1522"/>
        <v/>
      </c>
      <c r="B4977" s="23"/>
      <c r="C4977" s="23"/>
      <c r="D4977" s="202" t="str">
        <f t="shared" si="1523"/>
        <v/>
      </c>
      <c r="E4977" s="33" t="str">
        <f t="shared" si="1517"/>
        <v/>
      </c>
      <c r="F4977" s="23"/>
      <c r="G4977" s="23"/>
      <c r="H4977" s="29"/>
      <c r="I4977" s="204" t="str">
        <f t="shared" si="1520"/>
        <v/>
      </c>
      <c r="J4977" s="188"/>
      <c r="K4977" s="29"/>
      <c r="L4977" s="24"/>
      <c r="M4977" s="22"/>
      <c r="N4977" s="22"/>
      <c r="O4977" s="22"/>
      <c r="P4977" s="202" t="str">
        <f t="shared" si="1521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518"/>
        <v/>
      </c>
      <c r="Z4977" s="196" t="str">
        <f t="shared" si="1519"/>
        <v/>
      </c>
      <c r="AA4977" s="22"/>
      <c r="AB4977" s="197" t="str">
        <f t="shared" si="1524"/>
        <v/>
      </c>
      <c r="AC4977" s="198" t="str">
        <f t="shared" si="1525"/>
        <v/>
      </c>
      <c r="AD4977" s="162"/>
      <c r="AE4977" s="199" t="str">
        <f t="shared" si="1526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15"/>
        <v>0</v>
      </c>
      <c r="AJ4977" s="200">
        <f t="shared" si="1516"/>
        <v>0</v>
      </c>
      <c r="AK4977" s="201" t="str">
        <f t="shared" si="1527"/>
        <v/>
      </c>
      <c r="AL4977" s="24"/>
      <c r="AM4977" s="24"/>
      <c r="AN4977" s="24"/>
      <c r="AO4977" s="24"/>
      <c r="AP4977" s="165" t="str">
        <f t="shared" si="1528"/>
        <v/>
      </c>
      <c r="AQ4977" s="203" t="str">
        <f t="shared" si="1529"/>
        <v/>
      </c>
      <c r="AR4977" s="206">
        <f t="shared" si="1530"/>
        <v>0</v>
      </c>
      <c r="AS4977" s="22" t="str">
        <f t="shared" si="1531"/>
        <v/>
      </c>
      <c r="AT4977" s="24" t="str">
        <f t="shared" si="1532"/>
        <v/>
      </c>
      <c r="AU4977" s="22" t="s">
        <v>3240</v>
      </c>
    </row>
    <row r="4978" spans="1:47">
      <c r="A4978" s="246" t="str">
        <f t="shared" si="1522"/>
        <v/>
      </c>
      <c r="B4978" s="23"/>
      <c r="C4978" s="23"/>
      <c r="D4978" s="202" t="str">
        <f t="shared" si="1523"/>
        <v/>
      </c>
      <c r="E4978" s="33" t="str">
        <f t="shared" si="1517"/>
        <v/>
      </c>
      <c r="F4978" s="23"/>
      <c r="G4978" s="23"/>
      <c r="H4978" s="29"/>
      <c r="I4978" s="204" t="str">
        <f t="shared" si="1520"/>
        <v/>
      </c>
      <c r="J4978" s="188"/>
      <c r="K4978" s="29"/>
      <c r="L4978" s="24"/>
      <c r="M4978" s="22"/>
      <c r="N4978" s="22"/>
      <c r="O4978" s="22"/>
      <c r="P4978" s="202" t="str">
        <f t="shared" si="1521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518"/>
        <v/>
      </c>
      <c r="Z4978" s="196" t="str">
        <f t="shared" si="1519"/>
        <v/>
      </c>
      <c r="AA4978" s="22"/>
      <c r="AB4978" s="197" t="str">
        <f t="shared" si="1524"/>
        <v/>
      </c>
      <c r="AC4978" s="198" t="str">
        <f t="shared" si="1525"/>
        <v/>
      </c>
      <c r="AD4978" s="162"/>
      <c r="AE4978" s="199" t="str">
        <f t="shared" si="1526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15"/>
        <v>0</v>
      </c>
      <c r="AJ4978" s="200">
        <f t="shared" si="1516"/>
        <v>0</v>
      </c>
      <c r="AK4978" s="201" t="str">
        <f t="shared" si="1527"/>
        <v/>
      </c>
      <c r="AL4978" s="24"/>
      <c r="AM4978" s="24"/>
      <c r="AN4978" s="24"/>
      <c r="AO4978" s="24"/>
      <c r="AP4978" s="165" t="str">
        <f t="shared" si="1528"/>
        <v/>
      </c>
      <c r="AQ4978" s="203" t="str">
        <f t="shared" si="1529"/>
        <v/>
      </c>
      <c r="AR4978" s="206">
        <f t="shared" si="1530"/>
        <v>0</v>
      </c>
      <c r="AS4978" s="22" t="str">
        <f t="shared" si="1531"/>
        <v/>
      </c>
      <c r="AT4978" s="24" t="str">
        <f t="shared" si="1532"/>
        <v/>
      </c>
      <c r="AU4978" s="22" t="s">
        <v>3240</v>
      </c>
    </row>
    <row r="4979" spans="1:47">
      <c r="A4979" s="246" t="str">
        <f t="shared" si="1522"/>
        <v/>
      </c>
      <c r="B4979" s="23"/>
      <c r="C4979" s="23"/>
      <c r="D4979" s="202" t="str">
        <f t="shared" si="1523"/>
        <v/>
      </c>
      <c r="E4979" s="33" t="str">
        <f t="shared" si="1517"/>
        <v/>
      </c>
      <c r="F4979" s="23"/>
      <c r="G4979" s="23"/>
      <c r="H4979" s="29"/>
      <c r="I4979" s="204" t="str">
        <f t="shared" si="1520"/>
        <v/>
      </c>
      <c r="J4979" s="188"/>
      <c r="K4979" s="29"/>
      <c r="L4979" s="24"/>
      <c r="M4979" s="22"/>
      <c r="N4979" s="22"/>
      <c r="O4979" s="22"/>
      <c r="P4979" s="202" t="str">
        <f t="shared" si="1521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518"/>
        <v/>
      </c>
      <c r="Z4979" s="196" t="str">
        <f t="shared" si="1519"/>
        <v/>
      </c>
      <c r="AA4979" s="22"/>
      <c r="AB4979" s="197" t="str">
        <f t="shared" si="1524"/>
        <v/>
      </c>
      <c r="AC4979" s="198" t="str">
        <f t="shared" si="1525"/>
        <v/>
      </c>
      <c r="AD4979" s="162"/>
      <c r="AE4979" s="199" t="str">
        <f t="shared" si="1526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15"/>
        <v>0</v>
      </c>
      <c r="AJ4979" s="200">
        <f t="shared" si="1516"/>
        <v>0</v>
      </c>
      <c r="AK4979" s="201" t="str">
        <f t="shared" si="1527"/>
        <v/>
      </c>
      <c r="AL4979" s="24"/>
      <c r="AM4979" s="24"/>
      <c r="AN4979" s="24"/>
      <c r="AO4979" s="24"/>
      <c r="AP4979" s="165" t="str">
        <f t="shared" si="1528"/>
        <v/>
      </c>
      <c r="AQ4979" s="203" t="str">
        <f t="shared" si="1529"/>
        <v/>
      </c>
      <c r="AR4979" s="206">
        <f t="shared" si="1530"/>
        <v>0</v>
      </c>
      <c r="AS4979" s="22" t="str">
        <f t="shared" si="1531"/>
        <v/>
      </c>
      <c r="AT4979" s="24" t="str">
        <f t="shared" si="1532"/>
        <v/>
      </c>
      <c r="AU4979" s="22" t="s">
        <v>3240</v>
      </c>
    </row>
    <row r="4980" spans="1:47">
      <c r="A4980" s="246" t="str">
        <f t="shared" si="1522"/>
        <v/>
      </c>
      <c r="B4980" s="23"/>
      <c r="C4980" s="23"/>
      <c r="D4980" s="202" t="str">
        <f t="shared" si="1523"/>
        <v/>
      </c>
      <c r="E4980" s="33" t="str">
        <f t="shared" si="1517"/>
        <v/>
      </c>
      <c r="F4980" s="23"/>
      <c r="G4980" s="23"/>
      <c r="H4980" s="29"/>
      <c r="I4980" s="204" t="str">
        <f t="shared" si="1520"/>
        <v/>
      </c>
      <c r="J4980" s="188"/>
      <c r="K4980" s="29"/>
      <c r="L4980" s="24"/>
      <c r="M4980" s="22"/>
      <c r="N4980" s="22"/>
      <c r="O4980" s="22"/>
      <c r="P4980" s="202" t="str">
        <f t="shared" si="1521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518"/>
        <v/>
      </c>
      <c r="Z4980" s="196" t="str">
        <f t="shared" si="1519"/>
        <v/>
      </c>
      <c r="AA4980" s="22"/>
      <c r="AB4980" s="197" t="str">
        <f t="shared" si="1524"/>
        <v/>
      </c>
      <c r="AC4980" s="198" t="str">
        <f t="shared" si="1525"/>
        <v/>
      </c>
      <c r="AD4980" s="162"/>
      <c r="AE4980" s="199" t="str">
        <f t="shared" si="1526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15"/>
        <v>0</v>
      </c>
      <c r="AJ4980" s="200">
        <f t="shared" si="1516"/>
        <v>0</v>
      </c>
      <c r="AK4980" s="201" t="str">
        <f t="shared" si="1527"/>
        <v/>
      </c>
      <c r="AL4980" s="24"/>
      <c r="AM4980" s="24"/>
      <c r="AN4980" s="24"/>
      <c r="AO4980" s="24"/>
      <c r="AP4980" s="165" t="str">
        <f t="shared" si="1528"/>
        <v/>
      </c>
      <c r="AQ4980" s="203" t="str">
        <f t="shared" si="1529"/>
        <v/>
      </c>
      <c r="AR4980" s="206">
        <f t="shared" si="1530"/>
        <v>0</v>
      </c>
      <c r="AS4980" s="22" t="str">
        <f t="shared" si="1531"/>
        <v/>
      </c>
      <c r="AT4980" s="24" t="str">
        <f t="shared" si="1532"/>
        <v/>
      </c>
      <c r="AU4980" s="22" t="s">
        <v>3240</v>
      </c>
    </row>
    <row r="4981" spans="1:47">
      <c r="A4981" s="246" t="str">
        <f t="shared" si="1522"/>
        <v/>
      </c>
      <c r="B4981" s="23"/>
      <c r="C4981" s="23"/>
      <c r="D4981" s="202" t="str">
        <f t="shared" si="1523"/>
        <v/>
      </c>
      <c r="E4981" s="33" t="str">
        <f t="shared" si="1517"/>
        <v/>
      </c>
      <c r="F4981" s="23"/>
      <c r="G4981" s="23"/>
      <c r="H4981" s="29"/>
      <c r="I4981" s="204" t="str">
        <f t="shared" si="1520"/>
        <v/>
      </c>
      <c r="J4981" s="188"/>
      <c r="K4981" s="29"/>
      <c r="L4981" s="24"/>
      <c r="M4981" s="22"/>
      <c r="N4981" s="22"/>
      <c r="O4981" s="22"/>
      <c r="P4981" s="202" t="str">
        <f t="shared" si="1521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518"/>
        <v/>
      </c>
      <c r="Z4981" s="196" t="str">
        <f t="shared" si="1519"/>
        <v/>
      </c>
      <c r="AA4981" s="22"/>
      <c r="AB4981" s="197" t="str">
        <f t="shared" si="1524"/>
        <v/>
      </c>
      <c r="AC4981" s="198" t="str">
        <f t="shared" si="1525"/>
        <v/>
      </c>
      <c r="AD4981" s="162"/>
      <c r="AE4981" s="199" t="str">
        <f t="shared" si="1526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15"/>
        <v>0</v>
      </c>
      <c r="AJ4981" s="200">
        <f t="shared" si="1516"/>
        <v>0</v>
      </c>
      <c r="AK4981" s="201" t="str">
        <f t="shared" si="1527"/>
        <v/>
      </c>
      <c r="AL4981" s="24"/>
      <c r="AM4981" s="24"/>
      <c r="AN4981" s="24"/>
      <c r="AO4981" s="24"/>
      <c r="AP4981" s="165" t="str">
        <f t="shared" si="1528"/>
        <v/>
      </c>
      <c r="AQ4981" s="203" t="str">
        <f t="shared" si="1529"/>
        <v/>
      </c>
      <c r="AR4981" s="206">
        <f t="shared" si="1530"/>
        <v>0</v>
      </c>
      <c r="AS4981" s="22" t="str">
        <f t="shared" si="1531"/>
        <v/>
      </c>
      <c r="AT4981" s="24" t="str">
        <f t="shared" si="1532"/>
        <v/>
      </c>
      <c r="AU4981" s="22" t="s">
        <v>3240</v>
      </c>
    </row>
    <row r="4982" spans="1:47">
      <c r="A4982" s="246" t="str">
        <f t="shared" si="1522"/>
        <v/>
      </c>
      <c r="B4982" s="23"/>
      <c r="C4982" s="23"/>
      <c r="D4982" s="202" t="str">
        <f t="shared" si="1523"/>
        <v/>
      </c>
      <c r="E4982" s="33" t="str">
        <f t="shared" si="1517"/>
        <v/>
      </c>
      <c r="F4982" s="23"/>
      <c r="G4982" s="23"/>
      <c r="H4982" s="29"/>
      <c r="I4982" s="204" t="str">
        <f t="shared" si="1520"/>
        <v/>
      </c>
      <c r="J4982" s="188"/>
      <c r="K4982" s="29"/>
      <c r="L4982" s="24"/>
      <c r="M4982" s="22"/>
      <c r="N4982" s="22"/>
      <c r="O4982" s="22"/>
      <c r="P4982" s="202" t="str">
        <f t="shared" si="1521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518"/>
        <v/>
      </c>
      <c r="Z4982" s="196" t="str">
        <f t="shared" si="1519"/>
        <v/>
      </c>
      <c r="AA4982" s="22"/>
      <c r="AB4982" s="197" t="str">
        <f t="shared" si="1524"/>
        <v/>
      </c>
      <c r="AC4982" s="198" t="str">
        <f t="shared" si="1525"/>
        <v/>
      </c>
      <c r="AD4982" s="162"/>
      <c r="AE4982" s="199" t="str">
        <f t="shared" si="1526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15"/>
        <v>0</v>
      </c>
      <c r="AJ4982" s="200">
        <f t="shared" si="1516"/>
        <v>0</v>
      </c>
      <c r="AK4982" s="201" t="str">
        <f t="shared" si="1527"/>
        <v/>
      </c>
      <c r="AL4982" s="24"/>
      <c r="AM4982" s="24"/>
      <c r="AN4982" s="24"/>
      <c r="AO4982" s="24"/>
      <c r="AP4982" s="165" t="str">
        <f t="shared" si="1528"/>
        <v/>
      </c>
      <c r="AQ4982" s="203" t="str">
        <f t="shared" si="1529"/>
        <v/>
      </c>
      <c r="AR4982" s="206">
        <f t="shared" si="1530"/>
        <v>0</v>
      </c>
      <c r="AS4982" s="22" t="str">
        <f t="shared" si="1531"/>
        <v/>
      </c>
      <c r="AT4982" s="24" t="str">
        <f t="shared" si="1532"/>
        <v/>
      </c>
      <c r="AU4982" s="22" t="s">
        <v>3240</v>
      </c>
    </row>
    <row r="4983" spans="1:47">
      <c r="A4983" s="246" t="str">
        <f t="shared" si="1522"/>
        <v/>
      </c>
      <c r="B4983" s="23"/>
      <c r="C4983" s="23"/>
      <c r="D4983" s="202" t="str">
        <f t="shared" si="1523"/>
        <v/>
      </c>
      <c r="E4983" s="33" t="str">
        <f t="shared" si="1517"/>
        <v/>
      </c>
      <c r="F4983" s="23"/>
      <c r="G4983" s="23"/>
      <c r="H4983" s="29"/>
      <c r="I4983" s="204" t="str">
        <f t="shared" si="1520"/>
        <v/>
      </c>
      <c r="J4983" s="188"/>
      <c r="K4983" s="29"/>
      <c r="L4983" s="24"/>
      <c r="M4983" s="22"/>
      <c r="N4983" s="22"/>
      <c r="O4983" s="22"/>
      <c r="P4983" s="202" t="str">
        <f t="shared" si="1521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518"/>
        <v/>
      </c>
      <c r="Z4983" s="196" t="str">
        <f t="shared" si="1519"/>
        <v/>
      </c>
      <c r="AA4983" s="22"/>
      <c r="AB4983" s="197" t="str">
        <f t="shared" si="1524"/>
        <v/>
      </c>
      <c r="AC4983" s="198" t="str">
        <f t="shared" si="1525"/>
        <v/>
      </c>
      <c r="AD4983" s="162"/>
      <c r="AE4983" s="199" t="str">
        <f t="shared" si="1526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15"/>
        <v>0</v>
      </c>
      <c r="AJ4983" s="200">
        <f t="shared" si="1516"/>
        <v>0</v>
      </c>
      <c r="AK4983" s="201" t="str">
        <f t="shared" si="1527"/>
        <v/>
      </c>
      <c r="AL4983" s="24"/>
      <c r="AM4983" s="24"/>
      <c r="AN4983" s="24"/>
      <c r="AO4983" s="24"/>
      <c r="AP4983" s="165" t="str">
        <f t="shared" si="1528"/>
        <v/>
      </c>
      <c r="AQ4983" s="203" t="str">
        <f t="shared" si="1529"/>
        <v/>
      </c>
      <c r="AR4983" s="206">
        <f t="shared" si="1530"/>
        <v>0</v>
      </c>
      <c r="AS4983" s="22" t="str">
        <f t="shared" si="1531"/>
        <v/>
      </c>
      <c r="AT4983" s="24" t="str">
        <f t="shared" si="1532"/>
        <v/>
      </c>
      <c r="AU4983" s="22" t="s">
        <v>3240</v>
      </c>
    </row>
    <row r="4984" spans="1:47">
      <c r="A4984" s="246" t="str">
        <f t="shared" si="1522"/>
        <v/>
      </c>
      <c r="B4984" s="23"/>
      <c r="C4984" s="23"/>
      <c r="D4984" s="202" t="str">
        <f t="shared" si="1523"/>
        <v/>
      </c>
      <c r="E4984" s="33" t="str">
        <f t="shared" si="1517"/>
        <v/>
      </c>
      <c r="F4984" s="23"/>
      <c r="G4984" s="23"/>
      <c r="H4984" s="29"/>
      <c r="I4984" s="204" t="str">
        <f t="shared" si="1520"/>
        <v/>
      </c>
      <c r="J4984" s="188"/>
      <c r="K4984" s="29"/>
      <c r="L4984" s="24"/>
      <c r="M4984" s="22"/>
      <c r="N4984" s="22"/>
      <c r="O4984" s="22"/>
      <c r="P4984" s="202" t="str">
        <f t="shared" si="1521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518"/>
        <v/>
      </c>
      <c r="Z4984" s="196" t="str">
        <f t="shared" si="1519"/>
        <v/>
      </c>
      <c r="AA4984" s="22"/>
      <c r="AB4984" s="197" t="str">
        <f t="shared" si="1524"/>
        <v/>
      </c>
      <c r="AC4984" s="198" t="str">
        <f t="shared" si="1525"/>
        <v/>
      </c>
      <c r="AD4984" s="162"/>
      <c r="AE4984" s="199" t="str">
        <f t="shared" si="1526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15"/>
        <v>0</v>
      </c>
      <c r="AJ4984" s="200">
        <f t="shared" si="1516"/>
        <v>0</v>
      </c>
      <c r="AK4984" s="201" t="str">
        <f t="shared" si="1527"/>
        <v/>
      </c>
      <c r="AL4984" s="24"/>
      <c r="AM4984" s="24"/>
      <c r="AN4984" s="24"/>
      <c r="AO4984" s="24"/>
      <c r="AP4984" s="165" t="str">
        <f t="shared" si="1528"/>
        <v/>
      </c>
      <c r="AQ4984" s="203" t="str">
        <f t="shared" si="1529"/>
        <v/>
      </c>
      <c r="AR4984" s="206">
        <f t="shared" si="1530"/>
        <v>0</v>
      </c>
      <c r="AS4984" s="22" t="str">
        <f t="shared" si="1531"/>
        <v/>
      </c>
      <c r="AT4984" s="24" t="str">
        <f t="shared" si="1532"/>
        <v/>
      </c>
      <c r="AU4984" s="22" t="s">
        <v>3240</v>
      </c>
    </row>
    <row r="4985" spans="1:47">
      <c r="A4985" s="246" t="str">
        <f t="shared" si="1522"/>
        <v/>
      </c>
      <c r="B4985" s="23"/>
      <c r="C4985" s="23"/>
      <c r="D4985" s="202" t="str">
        <f t="shared" si="1523"/>
        <v/>
      </c>
      <c r="E4985" s="33" t="str">
        <f t="shared" si="1517"/>
        <v/>
      </c>
      <c r="F4985" s="23"/>
      <c r="G4985" s="23"/>
      <c r="H4985" s="29"/>
      <c r="I4985" s="204" t="str">
        <f t="shared" si="1520"/>
        <v/>
      </c>
      <c r="J4985" s="188"/>
      <c r="K4985" s="29"/>
      <c r="L4985" s="24"/>
      <c r="M4985" s="22"/>
      <c r="N4985" s="22"/>
      <c r="O4985" s="22"/>
      <c r="P4985" s="202" t="str">
        <f t="shared" si="1521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518"/>
        <v/>
      </c>
      <c r="Z4985" s="196" t="str">
        <f t="shared" si="1519"/>
        <v/>
      </c>
      <c r="AA4985" s="22"/>
      <c r="AB4985" s="197" t="str">
        <f t="shared" si="1524"/>
        <v/>
      </c>
      <c r="AC4985" s="198" t="str">
        <f t="shared" si="1525"/>
        <v/>
      </c>
      <c r="AD4985" s="162"/>
      <c r="AE4985" s="199" t="str">
        <f t="shared" si="1526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15"/>
        <v>0</v>
      </c>
      <c r="AJ4985" s="200">
        <f t="shared" si="1516"/>
        <v>0</v>
      </c>
      <c r="AK4985" s="201" t="str">
        <f t="shared" si="1527"/>
        <v/>
      </c>
      <c r="AL4985" s="24"/>
      <c r="AM4985" s="24"/>
      <c r="AN4985" s="24"/>
      <c r="AO4985" s="24"/>
      <c r="AP4985" s="165" t="str">
        <f t="shared" si="1528"/>
        <v/>
      </c>
      <c r="AQ4985" s="203" t="str">
        <f t="shared" si="1529"/>
        <v/>
      </c>
      <c r="AR4985" s="206">
        <f t="shared" si="1530"/>
        <v>0</v>
      </c>
      <c r="AS4985" s="22" t="str">
        <f t="shared" si="1531"/>
        <v/>
      </c>
      <c r="AT4985" s="24" t="str">
        <f t="shared" si="1532"/>
        <v/>
      </c>
      <c r="AU4985" s="22" t="s">
        <v>3240</v>
      </c>
    </row>
    <row r="4986" spans="1:47">
      <c r="A4986" s="246" t="str">
        <f t="shared" si="1522"/>
        <v/>
      </c>
      <c r="B4986" s="23"/>
      <c r="C4986" s="23"/>
      <c r="D4986" s="202" t="str">
        <f t="shared" si="1523"/>
        <v/>
      </c>
      <c r="E4986" s="33" t="str">
        <f t="shared" si="1517"/>
        <v/>
      </c>
      <c r="F4986" s="23"/>
      <c r="G4986" s="23"/>
      <c r="H4986" s="29"/>
      <c r="I4986" s="204" t="str">
        <f t="shared" si="1520"/>
        <v/>
      </c>
      <c r="J4986" s="188"/>
      <c r="K4986" s="29"/>
      <c r="L4986" s="24"/>
      <c r="M4986" s="22"/>
      <c r="N4986" s="22"/>
      <c r="O4986" s="22"/>
      <c r="P4986" s="202" t="str">
        <f t="shared" si="1521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518"/>
        <v/>
      </c>
      <c r="Z4986" s="196" t="str">
        <f t="shared" si="1519"/>
        <v/>
      </c>
      <c r="AA4986" s="22"/>
      <c r="AB4986" s="197" t="str">
        <f t="shared" si="1524"/>
        <v/>
      </c>
      <c r="AC4986" s="198" t="str">
        <f t="shared" si="1525"/>
        <v/>
      </c>
      <c r="AD4986" s="162"/>
      <c r="AE4986" s="199" t="str">
        <f t="shared" si="1526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15"/>
        <v>0</v>
      </c>
      <c r="AJ4986" s="200">
        <f t="shared" si="1516"/>
        <v>0</v>
      </c>
      <c r="AK4986" s="201" t="str">
        <f t="shared" si="1527"/>
        <v/>
      </c>
      <c r="AL4986" s="24"/>
      <c r="AM4986" s="24"/>
      <c r="AN4986" s="24"/>
      <c r="AO4986" s="24"/>
      <c r="AP4986" s="165" t="str">
        <f t="shared" si="1528"/>
        <v/>
      </c>
      <c r="AQ4986" s="203" t="str">
        <f t="shared" si="1529"/>
        <v/>
      </c>
      <c r="AR4986" s="206">
        <f t="shared" si="1530"/>
        <v>0</v>
      </c>
      <c r="AS4986" s="22" t="str">
        <f t="shared" si="1531"/>
        <v/>
      </c>
      <c r="AT4986" s="24" t="str">
        <f t="shared" si="1532"/>
        <v/>
      </c>
      <c r="AU4986" s="22" t="s">
        <v>3240</v>
      </c>
    </row>
    <row r="4987" spans="1:47">
      <c r="A4987" s="246" t="str">
        <f t="shared" si="1522"/>
        <v/>
      </c>
      <c r="B4987" s="23"/>
      <c r="C4987" s="23"/>
      <c r="D4987" s="202" t="str">
        <f t="shared" si="1523"/>
        <v/>
      </c>
      <c r="E4987" s="33" t="str">
        <f t="shared" si="1517"/>
        <v/>
      </c>
      <c r="F4987" s="23"/>
      <c r="G4987" s="23"/>
      <c r="H4987" s="29"/>
      <c r="I4987" s="204" t="str">
        <f t="shared" si="1520"/>
        <v/>
      </c>
      <c r="J4987" s="188"/>
      <c r="K4987" s="29"/>
      <c r="L4987" s="24"/>
      <c r="M4987" s="22"/>
      <c r="N4987" s="22"/>
      <c r="O4987" s="22"/>
      <c r="P4987" s="202" t="str">
        <f t="shared" si="1521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518"/>
        <v/>
      </c>
      <c r="Z4987" s="196" t="str">
        <f t="shared" si="1519"/>
        <v/>
      </c>
      <c r="AA4987" s="22"/>
      <c r="AB4987" s="197" t="str">
        <f t="shared" si="1524"/>
        <v/>
      </c>
      <c r="AC4987" s="198" t="str">
        <f t="shared" si="1525"/>
        <v/>
      </c>
      <c r="AD4987" s="162"/>
      <c r="AE4987" s="199" t="str">
        <f t="shared" si="1526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15"/>
        <v>0</v>
      </c>
      <c r="AJ4987" s="200">
        <f t="shared" si="1516"/>
        <v>0</v>
      </c>
      <c r="AK4987" s="201" t="str">
        <f t="shared" si="1527"/>
        <v/>
      </c>
      <c r="AL4987" s="24"/>
      <c r="AM4987" s="24"/>
      <c r="AN4987" s="24"/>
      <c r="AO4987" s="24"/>
      <c r="AP4987" s="165" t="str">
        <f t="shared" si="1528"/>
        <v/>
      </c>
      <c r="AQ4987" s="203" t="str">
        <f t="shared" si="1529"/>
        <v/>
      </c>
      <c r="AR4987" s="206">
        <f t="shared" si="1530"/>
        <v>0</v>
      </c>
      <c r="AS4987" s="22" t="str">
        <f t="shared" si="1531"/>
        <v/>
      </c>
      <c r="AT4987" s="24" t="str">
        <f t="shared" si="1532"/>
        <v/>
      </c>
      <c r="AU4987" s="22" t="s">
        <v>3240</v>
      </c>
    </row>
    <row r="4988" spans="1:47">
      <c r="A4988" s="246" t="str">
        <f t="shared" si="1522"/>
        <v/>
      </c>
      <c r="B4988" s="23"/>
      <c r="C4988" s="23"/>
      <c r="D4988" s="202" t="str">
        <f t="shared" si="1523"/>
        <v/>
      </c>
      <c r="E4988" s="33" t="str">
        <f t="shared" si="1517"/>
        <v/>
      </c>
      <c r="F4988" s="23"/>
      <c r="G4988" s="23"/>
      <c r="H4988" s="29"/>
      <c r="I4988" s="204" t="str">
        <f t="shared" si="1520"/>
        <v/>
      </c>
      <c r="J4988" s="188"/>
      <c r="K4988" s="29"/>
      <c r="L4988" s="24"/>
      <c r="M4988" s="22"/>
      <c r="N4988" s="22"/>
      <c r="O4988" s="22"/>
      <c r="P4988" s="202" t="str">
        <f t="shared" si="1521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518"/>
        <v/>
      </c>
      <c r="Z4988" s="196" t="str">
        <f t="shared" si="1519"/>
        <v/>
      </c>
      <c r="AA4988" s="22"/>
      <c r="AB4988" s="197" t="str">
        <f t="shared" si="1524"/>
        <v/>
      </c>
      <c r="AC4988" s="198" t="str">
        <f t="shared" si="1525"/>
        <v/>
      </c>
      <c r="AD4988" s="162"/>
      <c r="AE4988" s="199" t="str">
        <f t="shared" si="1526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15"/>
        <v>0</v>
      </c>
      <c r="AJ4988" s="200">
        <f t="shared" si="1516"/>
        <v>0</v>
      </c>
      <c r="AK4988" s="201" t="str">
        <f t="shared" si="1527"/>
        <v/>
      </c>
      <c r="AL4988" s="24"/>
      <c r="AM4988" s="24"/>
      <c r="AN4988" s="24"/>
      <c r="AO4988" s="24"/>
      <c r="AP4988" s="165" t="str">
        <f t="shared" si="1528"/>
        <v/>
      </c>
      <c r="AQ4988" s="203" t="str">
        <f t="shared" si="1529"/>
        <v/>
      </c>
      <c r="AR4988" s="206">
        <f t="shared" si="1530"/>
        <v>0</v>
      </c>
      <c r="AS4988" s="22" t="str">
        <f t="shared" si="1531"/>
        <v/>
      </c>
      <c r="AT4988" s="24" t="str">
        <f t="shared" si="1532"/>
        <v/>
      </c>
      <c r="AU4988" s="22" t="s">
        <v>3240</v>
      </c>
    </row>
    <row r="4989" spans="1:47">
      <c r="A4989" s="246" t="str">
        <f t="shared" si="1522"/>
        <v/>
      </c>
      <c r="B4989" s="23"/>
      <c r="C4989" s="23"/>
      <c r="D4989" s="202" t="str">
        <f t="shared" si="1523"/>
        <v/>
      </c>
      <c r="E4989" s="33" t="str">
        <f t="shared" si="1517"/>
        <v/>
      </c>
      <c r="F4989" s="23"/>
      <c r="G4989" s="23"/>
      <c r="H4989" s="29"/>
      <c r="I4989" s="204" t="str">
        <f t="shared" si="1520"/>
        <v/>
      </c>
      <c r="J4989" s="188"/>
      <c r="K4989" s="29"/>
      <c r="L4989" s="24"/>
      <c r="M4989" s="22"/>
      <c r="N4989" s="22"/>
      <c r="O4989" s="22"/>
      <c r="P4989" s="202" t="str">
        <f t="shared" si="1521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518"/>
        <v/>
      </c>
      <c r="Z4989" s="196" t="str">
        <f t="shared" si="1519"/>
        <v/>
      </c>
      <c r="AA4989" s="22"/>
      <c r="AB4989" s="197" t="str">
        <f t="shared" si="1524"/>
        <v/>
      </c>
      <c r="AC4989" s="198" t="str">
        <f t="shared" si="1525"/>
        <v/>
      </c>
      <c r="AD4989" s="162"/>
      <c r="AE4989" s="199" t="str">
        <f t="shared" si="1526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15"/>
        <v>0</v>
      </c>
      <c r="AJ4989" s="200">
        <f t="shared" si="1516"/>
        <v>0</v>
      </c>
      <c r="AK4989" s="201" t="str">
        <f t="shared" si="1527"/>
        <v/>
      </c>
      <c r="AL4989" s="24"/>
      <c r="AM4989" s="24"/>
      <c r="AN4989" s="24"/>
      <c r="AO4989" s="24"/>
      <c r="AP4989" s="165" t="str">
        <f t="shared" si="1528"/>
        <v/>
      </c>
      <c r="AQ4989" s="203" t="str">
        <f t="shared" si="1529"/>
        <v/>
      </c>
      <c r="AR4989" s="206">
        <f t="shared" si="1530"/>
        <v>0</v>
      </c>
      <c r="AS4989" s="22" t="str">
        <f t="shared" si="1531"/>
        <v/>
      </c>
      <c r="AT4989" s="24" t="str">
        <f t="shared" si="1532"/>
        <v/>
      </c>
      <c r="AU4989" s="22" t="s">
        <v>3240</v>
      </c>
    </row>
    <row r="4990" spans="1:47">
      <c r="A4990" s="246" t="str">
        <f t="shared" si="1522"/>
        <v/>
      </c>
      <c r="B4990" s="23"/>
      <c r="C4990" s="23"/>
      <c r="D4990" s="202" t="str">
        <f t="shared" si="1523"/>
        <v/>
      </c>
      <c r="E4990" s="33" t="str">
        <f t="shared" si="1517"/>
        <v/>
      </c>
      <c r="F4990" s="23"/>
      <c r="G4990" s="23"/>
      <c r="H4990" s="29"/>
      <c r="I4990" s="204" t="str">
        <f t="shared" si="1520"/>
        <v/>
      </c>
      <c r="J4990" s="188"/>
      <c r="K4990" s="29"/>
      <c r="L4990" s="24"/>
      <c r="M4990" s="22"/>
      <c r="N4990" s="22"/>
      <c r="O4990" s="22"/>
      <c r="P4990" s="202" t="str">
        <f t="shared" si="1521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518"/>
        <v/>
      </c>
      <c r="Z4990" s="196" t="str">
        <f t="shared" si="1519"/>
        <v/>
      </c>
      <c r="AA4990" s="22"/>
      <c r="AB4990" s="197" t="str">
        <f t="shared" si="1524"/>
        <v/>
      </c>
      <c r="AC4990" s="198" t="str">
        <f t="shared" si="1525"/>
        <v/>
      </c>
      <c r="AD4990" s="162"/>
      <c r="AE4990" s="199" t="str">
        <f t="shared" si="1526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15"/>
        <v>0</v>
      </c>
      <c r="AJ4990" s="200">
        <f t="shared" si="1516"/>
        <v>0</v>
      </c>
      <c r="AK4990" s="201" t="str">
        <f t="shared" si="1527"/>
        <v/>
      </c>
      <c r="AL4990" s="24"/>
      <c r="AM4990" s="24"/>
      <c r="AN4990" s="24"/>
      <c r="AO4990" s="24"/>
      <c r="AP4990" s="165" t="str">
        <f t="shared" si="1528"/>
        <v/>
      </c>
      <c r="AQ4990" s="203" t="str">
        <f t="shared" si="1529"/>
        <v/>
      </c>
      <c r="AR4990" s="206">
        <f t="shared" si="1530"/>
        <v>0</v>
      </c>
      <c r="AS4990" s="22" t="str">
        <f t="shared" si="1531"/>
        <v/>
      </c>
      <c r="AT4990" s="24" t="str">
        <f t="shared" si="1532"/>
        <v/>
      </c>
      <c r="AU4990" s="22" t="s">
        <v>3240</v>
      </c>
    </row>
    <row r="4991" spans="1:47">
      <c r="A4991" s="246" t="str">
        <f t="shared" si="1522"/>
        <v/>
      </c>
      <c r="B4991" s="23"/>
      <c r="C4991" s="23"/>
      <c r="D4991" s="202" t="str">
        <f t="shared" si="1523"/>
        <v/>
      </c>
      <c r="E4991" s="33" t="str">
        <f t="shared" si="1517"/>
        <v/>
      </c>
      <c r="F4991" s="23"/>
      <c r="G4991" s="23"/>
      <c r="H4991" s="29"/>
      <c r="I4991" s="204" t="str">
        <f t="shared" si="1520"/>
        <v/>
      </c>
      <c r="J4991" s="188"/>
      <c r="K4991" s="29"/>
      <c r="L4991" s="24"/>
      <c r="M4991" s="22"/>
      <c r="N4991" s="22"/>
      <c r="O4991" s="22"/>
      <c r="P4991" s="202" t="str">
        <f t="shared" si="1521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518"/>
        <v/>
      </c>
      <c r="Z4991" s="196" t="str">
        <f t="shared" si="1519"/>
        <v/>
      </c>
      <c r="AA4991" s="22"/>
      <c r="AB4991" s="197" t="str">
        <f t="shared" si="1524"/>
        <v/>
      </c>
      <c r="AC4991" s="198" t="str">
        <f t="shared" si="1525"/>
        <v/>
      </c>
      <c r="AD4991" s="162"/>
      <c r="AE4991" s="199" t="str">
        <f t="shared" si="1526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15"/>
        <v>0</v>
      </c>
      <c r="AJ4991" s="200">
        <f t="shared" si="1516"/>
        <v>0</v>
      </c>
      <c r="AK4991" s="201" t="str">
        <f t="shared" si="1527"/>
        <v/>
      </c>
      <c r="AL4991" s="24"/>
      <c r="AM4991" s="24"/>
      <c r="AN4991" s="24"/>
      <c r="AO4991" s="24"/>
      <c r="AP4991" s="165" t="str">
        <f t="shared" si="1528"/>
        <v/>
      </c>
      <c r="AQ4991" s="203" t="str">
        <f t="shared" si="1529"/>
        <v/>
      </c>
      <c r="AR4991" s="206">
        <f t="shared" si="1530"/>
        <v>0</v>
      </c>
      <c r="AS4991" s="22" t="str">
        <f t="shared" si="1531"/>
        <v/>
      </c>
      <c r="AT4991" s="24" t="str">
        <f t="shared" si="1532"/>
        <v/>
      </c>
      <c r="AU4991" s="22" t="s">
        <v>3240</v>
      </c>
    </row>
    <row r="4992" spans="1:47">
      <c r="A4992" s="246" t="str">
        <f t="shared" si="1522"/>
        <v/>
      </c>
      <c r="B4992" s="23"/>
      <c r="C4992" s="23"/>
      <c r="D4992" s="202" t="str">
        <f t="shared" si="1523"/>
        <v/>
      </c>
      <c r="E4992" s="33" t="str">
        <f t="shared" si="1517"/>
        <v/>
      </c>
      <c r="F4992" s="23"/>
      <c r="G4992" s="23"/>
      <c r="H4992" s="29"/>
      <c r="I4992" s="204" t="str">
        <f t="shared" si="1520"/>
        <v/>
      </c>
      <c r="J4992" s="188"/>
      <c r="K4992" s="29"/>
      <c r="L4992" s="24"/>
      <c r="M4992" s="22"/>
      <c r="N4992" s="22"/>
      <c r="O4992" s="22"/>
      <c r="P4992" s="202" t="str">
        <f t="shared" si="1521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518"/>
        <v/>
      </c>
      <c r="Z4992" s="196" t="str">
        <f t="shared" si="1519"/>
        <v/>
      </c>
      <c r="AA4992" s="22"/>
      <c r="AB4992" s="197" t="str">
        <f t="shared" si="1524"/>
        <v/>
      </c>
      <c r="AC4992" s="198" t="str">
        <f t="shared" si="1525"/>
        <v/>
      </c>
      <c r="AD4992" s="162"/>
      <c r="AE4992" s="199" t="str">
        <f t="shared" si="1526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15"/>
        <v>0</v>
      </c>
      <c r="AJ4992" s="200">
        <f t="shared" si="1516"/>
        <v>0</v>
      </c>
      <c r="AK4992" s="201" t="str">
        <f t="shared" si="1527"/>
        <v/>
      </c>
      <c r="AL4992" s="24"/>
      <c r="AM4992" s="24"/>
      <c r="AN4992" s="24"/>
      <c r="AO4992" s="24"/>
      <c r="AP4992" s="165" t="str">
        <f t="shared" si="1528"/>
        <v/>
      </c>
      <c r="AQ4992" s="203" t="str">
        <f t="shared" si="1529"/>
        <v/>
      </c>
      <c r="AR4992" s="206">
        <f t="shared" si="1530"/>
        <v>0</v>
      </c>
      <c r="AS4992" s="22" t="str">
        <f t="shared" si="1531"/>
        <v/>
      </c>
      <c r="AT4992" s="24" t="str">
        <f t="shared" si="1532"/>
        <v/>
      </c>
      <c r="AU4992" s="22" t="s">
        <v>3240</v>
      </c>
    </row>
    <row r="4993" spans="1:47">
      <c r="A4993" s="246" t="str">
        <f t="shared" si="1522"/>
        <v/>
      </c>
      <c r="B4993" s="23"/>
      <c r="C4993" s="23"/>
      <c r="D4993" s="202" t="str">
        <f t="shared" si="1523"/>
        <v/>
      </c>
      <c r="E4993" s="33" t="str">
        <f t="shared" si="1517"/>
        <v/>
      </c>
      <c r="F4993" s="23"/>
      <c r="G4993" s="23"/>
      <c r="H4993" s="29"/>
      <c r="I4993" s="204" t="str">
        <f t="shared" si="1520"/>
        <v/>
      </c>
      <c r="J4993" s="188"/>
      <c r="K4993" s="29"/>
      <c r="L4993" s="24"/>
      <c r="M4993" s="22"/>
      <c r="N4993" s="22"/>
      <c r="O4993" s="22"/>
      <c r="P4993" s="202" t="str">
        <f t="shared" si="1521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518"/>
        <v/>
      </c>
      <c r="Z4993" s="196" t="str">
        <f t="shared" si="1519"/>
        <v/>
      </c>
      <c r="AA4993" s="22"/>
      <c r="AB4993" s="197" t="str">
        <f t="shared" si="1524"/>
        <v/>
      </c>
      <c r="AC4993" s="198" t="str">
        <f t="shared" si="1525"/>
        <v/>
      </c>
      <c r="AD4993" s="162"/>
      <c r="AE4993" s="199" t="str">
        <f t="shared" si="1526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15"/>
        <v>0</v>
      </c>
      <c r="AJ4993" s="200">
        <f t="shared" si="1516"/>
        <v>0</v>
      </c>
      <c r="AK4993" s="201" t="str">
        <f t="shared" si="1527"/>
        <v/>
      </c>
      <c r="AL4993" s="24"/>
      <c r="AM4993" s="24"/>
      <c r="AN4993" s="24"/>
      <c r="AO4993" s="24"/>
      <c r="AP4993" s="165" t="str">
        <f t="shared" si="1528"/>
        <v/>
      </c>
      <c r="AQ4993" s="203" t="str">
        <f t="shared" si="1529"/>
        <v/>
      </c>
      <c r="AR4993" s="206">
        <f t="shared" si="1530"/>
        <v>0</v>
      </c>
      <c r="AS4993" s="22" t="str">
        <f t="shared" si="1531"/>
        <v/>
      </c>
      <c r="AT4993" s="24" t="str">
        <f t="shared" si="1532"/>
        <v/>
      </c>
      <c r="AU4993" s="22" t="s">
        <v>3240</v>
      </c>
    </row>
    <row r="4994" spans="1:47">
      <c r="A4994" s="246" t="str">
        <f t="shared" si="1522"/>
        <v/>
      </c>
      <c r="B4994" s="23"/>
      <c r="C4994" s="23"/>
      <c r="D4994" s="202" t="str">
        <f t="shared" si="1523"/>
        <v/>
      </c>
      <c r="E4994" s="33" t="str">
        <f t="shared" si="1517"/>
        <v/>
      </c>
      <c r="F4994" s="23"/>
      <c r="G4994" s="23"/>
      <c r="H4994" s="29"/>
      <c r="I4994" s="204" t="str">
        <f t="shared" si="1520"/>
        <v/>
      </c>
      <c r="J4994" s="188"/>
      <c r="K4994" s="29"/>
      <c r="L4994" s="24"/>
      <c r="M4994" s="22"/>
      <c r="N4994" s="22"/>
      <c r="O4994" s="22"/>
      <c r="P4994" s="202" t="str">
        <f t="shared" si="1521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518"/>
        <v/>
      </c>
      <c r="Z4994" s="196" t="str">
        <f t="shared" si="1519"/>
        <v/>
      </c>
      <c r="AA4994" s="22"/>
      <c r="AB4994" s="197" t="str">
        <f t="shared" si="1524"/>
        <v/>
      </c>
      <c r="AC4994" s="198" t="str">
        <f t="shared" si="1525"/>
        <v/>
      </c>
      <c r="AD4994" s="162"/>
      <c r="AE4994" s="199" t="str">
        <f t="shared" si="1526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15"/>
        <v>0</v>
      </c>
      <c r="AJ4994" s="200">
        <f t="shared" si="1516"/>
        <v>0</v>
      </c>
      <c r="AK4994" s="201" t="str">
        <f t="shared" si="1527"/>
        <v/>
      </c>
      <c r="AL4994" s="24"/>
      <c r="AM4994" s="24"/>
      <c r="AN4994" s="24"/>
      <c r="AO4994" s="24"/>
      <c r="AP4994" s="165" t="str">
        <f t="shared" si="1528"/>
        <v/>
      </c>
      <c r="AQ4994" s="203" t="str">
        <f t="shared" si="1529"/>
        <v/>
      </c>
      <c r="AR4994" s="206">
        <f t="shared" si="1530"/>
        <v>0</v>
      </c>
      <c r="AS4994" s="22" t="str">
        <f t="shared" si="1531"/>
        <v/>
      </c>
      <c r="AT4994" s="24" t="str">
        <f t="shared" si="1532"/>
        <v/>
      </c>
      <c r="AU4994" s="22" t="s">
        <v>3240</v>
      </c>
    </row>
    <row r="4995" spans="1:47">
      <c r="A4995" s="246" t="str">
        <f t="shared" si="1522"/>
        <v/>
      </c>
      <c r="B4995" s="23"/>
      <c r="C4995" s="23"/>
      <c r="D4995" s="202" t="str">
        <f t="shared" si="1523"/>
        <v/>
      </c>
      <c r="E4995" s="33" t="str">
        <f t="shared" si="1517"/>
        <v/>
      </c>
      <c r="F4995" s="23"/>
      <c r="G4995" s="23"/>
      <c r="H4995" s="29"/>
      <c r="I4995" s="204" t="str">
        <f t="shared" si="1520"/>
        <v/>
      </c>
      <c r="J4995" s="188"/>
      <c r="K4995" s="29"/>
      <c r="L4995" s="24"/>
      <c r="M4995" s="22"/>
      <c r="N4995" s="22"/>
      <c r="O4995" s="22"/>
      <c r="P4995" s="202" t="str">
        <f t="shared" si="1521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518"/>
        <v/>
      </c>
      <c r="Z4995" s="196" t="str">
        <f t="shared" si="1519"/>
        <v/>
      </c>
      <c r="AA4995" s="22"/>
      <c r="AB4995" s="197" t="str">
        <f t="shared" si="1524"/>
        <v/>
      </c>
      <c r="AC4995" s="198" t="str">
        <f t="shared" si="1525"/>
        <v/>
      </c>
      <c r="AD4995" s="162"/>
      <c r="AE4995" s="199" t="str">
        <f t="shared" si="1526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15"/>
        <v>0</v>
      </c>
      <c r="AJ4995" s="200">
        <f t="shared" si="1516"/>
        <v>0</v>
      </c>
      <c r="AK4995" s="201" t="str">
        <f t="shared" si="1527"/>
        <v/>
      </c>
      <c r="AL4995" s="24"/>
      <c r="AM4995" s="24"/>
      <c r="AN4995" s="24"/>
      <c r="AO4995" s="24"/>
      <c r="AP4995" s="165" t="str">
        <f t="shared" si="1528"/>
        <v/>
      </c>
      <c r="AQ4995" s="203" t="str">
        <f t="shared" si="1529"/>
        <v/>
      </c>
      <c r="AR4995" s="206">
        <f t="shared" si="1530"/>
        <v>0</v>
      </c>
      <c r="AS4995" s="22" t="str">
        <f t="shared" si="1531"/>
        <v/>
      </c>
      <c r="AT4995" s="24" t="str">
        <f t="shared" si="1532"/>
        <v/>
      </c>
      <c r="AU4995" s="22" t="s">
        <v>3240</v>
      </c>
    </row>
    <row r="4996" spans="1:47">
      <c r="A4996" s="246" t="str">
        <f t="shared" si="1522"/>
        <v/>
      </c>
      <c r="B4996" s="23"/>
      <c r="C4996" s="23"/>
      <c r="D4996" s="202" t="str">
        <f t="shared" si="1523"/>
        <v/>
      </c>
      <c r="E4996" s="33" t="str">
        <f t="shared" si="1517"/>
        <v/>
      </c>
      <c r="F4996" s="23"/>
      <c r="G4996" s="23"/>
      <c r="H4996" s="29"/>
      <c r="I4996" s="204" t="str">
        <f t="shared" si="1520"/>
        <v/>
      </c>
      <c r="J4996" s="188"/>
      <c r="K4996" s="29"/>
      <c r="L4996" s="24"/>
      <c r="M4996" s="22"/>
      <c r="N4996" s="22"/>
      <c r="O4996" s="22"/>
      <c r="P4996" s="202" t="str">
        <f t="shared" si="1521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518"/>
        <v/>
      </c>
      <c r="Z4996" s="196" t="str">
        <f t="shared" si="1519"/>
        <v/>
      </c>
      <c r="AA4996" s="22"/>
      <c r="AB4996" s="197" t="str">
        <f t="shared" si="1524"/>
        <v/>
      </c>
      <c r="AC4996" s="198" t="str">
        <f t="shared" si="1525"/>
        <v/>
      </c>
      <c r="AD4996" s="162"/>
      <c r="AE4996" s="199" t="str">
        <f t="shared" si="1526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15"/>
        <v>0</v>
      </c>
      <c r="AJ4996" s="200">
        <f t="shared" si="1516"/>
        <v>0</v>
      </c>
      <c r="AK4996" s="201" t="str">
        <f t="shared" si="1527"/>
        <v/>
      </c>
      <c r="AL4996" s="24"/>
      <c r="AM4996" s="24"/>
      <c r="AN4996" s="24"/>
      <c r="AO4996" s="24"/>
      <c r="AP4996" s="165" t="str">
        <f t="shared" si="1528"/>
        <v/>
      </c>
      <c r="AQ4996" s="203" t="str">
        <f t="shared" si="1529"/>
        <v/>
      </c>
      <c r="AR4996" s="206">
        <f t="shared" si="1530"/>
        <v>0</v>
      </c>
      <c r="AS4996" s="22" t="str">
        <f t="shared" si="1531"/>
        <v/>
      </c>
      <c r="AT4996" s="24" t="str">
        <f t="shared" si="1532"/>
        <v/>
      </c>
      <c r="AU4996" s="22" t="s">
        <v>3240</v>
      </c>
    </row>
    <row r="4997" spans="1:47">
      <c r="A4997" s="246" t="str">
        <f t="shared" si="1522"/>
        <v/>
      </c>
      <c r="B4997" s="23"/>
      <c r="C4997" s="23"/>
      <c r="D4997" s="202" t="str">
        <f t="shared" si="1523"/>
        <v/>
      </c>
      <c r="E4997" s="33" t="str">
        <f t="shared" si="1517"/>
        <v/>
      </c>
      <c r="F4997" s="23"/>
      <c r="G4997" s="23"/>
      <c r="H4997" s="29"/>
      <c r="I4997" s="204" t="str">
        <f t="shared" si="1520"/>
        <v/>
      </c>
      <c r="J4997" s="188"/>
      <c r="K4997" s="29"/>
      <c r="L4997" s="24"/>
      <c r="M4997" s="22"/>
      <c r="N4997" s="22"/>
      <c r="O4997" s="22"/>
      <c r="P4997" s="202" t="str">
        <f t="shared" si="1521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518"/>
        <v/>
      </c>
      <c r="Z4997" s="196" t="str">
        <f t="shared" si="1519"/>
        <v/>
      </c>
      <c r="AA4997" s="22"/>
      <c r="AB4997" s="197" t="str">
        <f t="shared" si="1524"/>
        <v/>
      </c>
      <c r="AC4997" s="198" t="str">
        <f t="shared" si="1525"/>
        <v/>
      </c>
      <c r="AD4997" s="162"/>
      <c r="AE4997" s="199" t="str">
        <f t="shared" si="1526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15"/>
        <v>0</v>
      </c>
      <c r="AJ4997" s="200">
        <f t="shared" si="1516"/>
        <v>0</v>
      </c>
      <c r="AK4997" s="201" t="str">
        <f t="shared" si="1527"/>
        <v/>
      </c>
      <c r="AL4997" s="24"/>
      <c r="AM4997" s="24"/>
      <c r="AN4997" s="24"/>
      <c r="AO4997" s="24"/>
      <c r="AP4997" s="165" t="str">
        <f t="shared" si="1528"/>
        <v/>
      </c>
      <c r="AQ4997" s="203" t="str">
        <f t="shared" si="1529"/>
        <v/>
      </c>
      <c r="AR4997" s="206">
        <f t="shared" si="1530"/>
        <v>0</v>
      </c>
      <c r="AS4997" s="22" t="str">
        <f t="shared" si="1531"/>
        <v/>
      </c>
      <c r="AT4997" s="24" t="str">
        <f t="shared" si="1532"/>
        <v/>
      </c>
      <c r="AU4997" s="22" t="s">
        <v>3240</v>
      </c>
    </row>
    <row r="4998" spans="1:47">
      <c r="A4998" s="246" t="str">
        <f t="shared" si="1522"/>
        <v/>
      </c>
      <c r="B4998" s="23"/>
      <c r="C4998" s="23"/>
      <c r="D4998" s="202" t="str">
        <f t="shared" si="1523"/>
        <v/>
      </c>
      <c r="E4998" s="33" t="str">
        <f t="shared" si="1517"/>
        <v/>
      </c>
      <c r="F4998" s="23"/>
      <c r="G4998" s="23"/>
      <c r="H4998" s="29"/>
      <c r="I4998" s="204" t="str">
        <f t="shared" si="1520"/>
        <v/>
      </c>
      <c r="J4998" s="188"/>
      <c r="K4998" s="29"/>
      <c r="L4998" s="24"/>
      <c r="M4998" s="22"/>
      <c r="N4998" s="22"/>
      <c r="O4998" s="22"/>
      <c r="P4998" s="202" t="str">
        <f t="shared" si="1521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518"/>
        <v/>
      </c>
      <c r="Z4998" s="196" t="str">
        <f t="shared" si="1519"/>
        <v/>
      </c>
      <c r="AA4998" s="22"/>
      <c r="AB4998" s="197" t="str">
        <f t="shared" si="1524"/>
        <v/>
      </c>
      <c r="AC4998" s="198" t="str">
        <f t="shared" si="1525"/>
        <v/>
      </c>
      <c r="AD4998" s="162"/>
      <c r="AE4998" s="199" t="str">
        <f t="shared" si="1526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15"/>
        <v>0</v>
      </c>
      <c r="AJ4998" s="200">
        <f t="shared" si="1516"/>
        <v>0</v>
      </c>
      <c r="AK4998" s="201" t="str">
        <f t="shared" si="1527"/>
        <v/>
      </c>
      <c r="AL4998" s="24"/>
      <c r="AM4998" s="24"/>
      <c r="AN4998" s="24"/>
      <c r="AO4998" s="24"/>
      <c r="AP4998" s="165" t="str">
        <f t="shared" si="1528"/>
        <v/>
      </c>
      <c r="AQ4998" s="203" t="str">
        <f t="shared" si="1529"/>
        <v/>
      </c>
      <c r="AR4998" s="206">
        <f t="shared" si="1530"/>
        <v>0</v>
      </c>
      <c r="AS4998" s="22" t="str">
        <f t="shared" si="1531"/>
        <v/>
      </c>
      <c r="AT4998" s="24" t="str">
        <f t="shared" si="1532"/>
        <v/>
      </c>
      <c r="AU4998" s="22" t="s">
        <v>3240</v>
      </c>
    </row>
    <row r="7018" spans="43:44">
      <c r="AQ7018" s="8"/>
      <c r="AR7018" s="207"/>
    </row>
    <row r="10529" spans="43:44">
      <c r="AQ10529" s="8"/>
      <c r="AR10529" s="207"/>
    </row>
    <row r="14040" spans="43:44">
      <c r="AQ14040" s="8"/>
      <c r="AR14040" s="207"/>
    </row>
    <row r="17551" spans="43:44">
      <c r="AQ17551" s="8"/>
      <c r="AR17551" s="207"/>
    </row>
    <row r="21062" spans="43:44">
      <c r="AQ21062" s="8"/>
      <c r="AR21062" s="207"/>
    </row>
    <row r="24573" spans="43:44">
      <c r="AQ24573" s="8"/>
      <c r="AR24573" s="207"/>
    </row>
    <row r="28084" spans="43:44">
      <c r="AQ28084" s="8"/>
      <c r="AR28084" s="207"/>
    </row>
    <row r="31595" spans="43:44">
      <c r="AQ31595" s="8"/>
      <c r="AR31595" s="207"/>
    </row>
    <row r="35106" spans="43:44">
      <c r="AQ35106" s="8"/>
      <c r="AR35106" s="207"/>
    </row>
    <row r="38617" spans="43:44">
      <c r="AQ38617" s="8"/>
      <c r="AR38617" s="207"/>
    </row>
    <row r="42128" spans="43:44">
      <c r="AQ42128" s="8"/>
      <c r="AR42128" s="207"/>
    </row>
    <row r="45639" spans="43:44">
      <c r="AQ45639" s="8"/>
      <c r="AR45639" s="207"/>
    </row>
    <row r="49150" spans="43:44">
      <c r="AQ49150" s="8"/>
      <c r="AR49150" s="207"/>
    </row>
    <row r="52661" spans="43:44">
      <c r="AQ52661" s="8"/>
      <c r="AR52661" s="207"/>
    </row>
    <row r="56172" spans="43:44">
      <c r="AQ56172" s="8"/>
      <c r="AR56172" s="207"/>
    </row>
    <row r="59683" spans="43:44">
      <c r="AQ59683" s="8"/>
      <c r="AR59683" s="207"/>
    </row>
    <row r="63194" spans="43:44">
      <c r="AQ63194" s="8"/>
      <c r="AR63194" s="207"/>
    </row>
    <row r="66705" spans="43:44">
      <c r="AQ66705" s="8"/>
      <c r="AR66705" s="207"/>
    </row>
    <row r="70216" spans="43:44">
      <c r="AQ70216" s="8"/>
      <c r="AR70216" s="207"/>
    </row>
    <row r="73727" spans="43:44">
      <c r="AQ73727" s="8"/>
      <c r="AR73727" s="207"/>
    </row>
    <row r="77238" spans="43:44">
      <c r="AQ77238" s="8"/>
      <c r="AR77238" s="207"/>
    </row>
    <row r="80749" spans="43:44">
      <c r="AQ80749" s="8"/>
      <c r="AR80749" s="207"/>
    </row>
    <row r="84260" spans="43:44">
      <c r="AQ84260" s="8"/>
      <c r="AR84260" s="207"/>
    </row>
    <row r="87771" spans="43:44">
      <c r="AQ87771" s="8"/>
      <c r="AR87771" s="207"/>
    </row>
    <row r="91282" spans="43:44">
      <c r="AQ91282" s="8"/>
      <c r="AR91282" s="207"/>
    </row>
    <row r="94793" spans="43:44">
      <c r="AQ94793" s="8"/>
      <c r="AR94793" s="207"/>
    </row>
    <row r="98304" spans="43:44">
      <c r="AQ98304" s="8"/>
      <c r="AR98304" s="207"/>
    </row>
    <row r="101815" spans="43:44">
      <c r="AQ101815" s="8"/>
      <c r="AR101815" s="207"/>
    </row>
    <row r="105326" spans="43:44">
      <c r="AQ105326" s="8"/>
      <c r="AR105326" s="207"/>
    </row>
    <row r="108837" spans="43:44">
      <c r="AQ108837" s="8"/>
      <c r="AR108837" s="207"/>
    </row>
    <row r="112348" spans="43:44">
      <c r="AQ112348" s="8"/>
      <c r="AR112348" s="207"/>
    </row>
    <row r="115859" spans="43:44">
      <c r="AQ115859" s="8"/>
      <c r="AR115859" s="207"/>
    </row>
    <row r="119370" spans="43:44">
      <c r="AQ119370" s="8"/>
      <c r="AR119370" s="207"/>
    </row>
    <row r="122881" spans="43:44">
      <c r="AQ122881" s="8"/>
      <c r="AR122881" s="207"/>
    </row>
    <row r="126392" spans="43:44">
      <c r="AQ126392" s="8"/>
      <c r="AR126392" s="207"/>
    </row>
    <row r="129903" spans="43:44">
      <c r="AQ129903" s="8"/>
      <c r="AR129903" s="207"/>
    </row>
    <row r="133414" spans="43:44">
      <c r="AQ133414" s="8"/>
      <c r="AR133414" s="207"/>
    </row>
    <row r="136925" spans="43:44">
      <c r="AQ136925" s="8"/>
      <c r="AR136925" s="207"/>
    </row>
    <row r="140436" spans="43:44">
      <c r="AQ140436" s="8"/>
      <c r="AR140436" s="207"/>
    </row>
    <row r="143947" spans="43:44">
      <c r="AQ143947" s="8"/>
      <c r="AR143947" s="207"/>
    </row>
    <row r="147458" spans="43:44">
      <c r="AQ147458" s="8"/>
      <c r="AR147458" s="207"/>
    </row>
    <row r="150969" spans="43:44">
      <c r="AQ150969" s="8"/>
      <c r="AR150969" s="207"/>
    </row>
    <row r="154480" spans="43:44">
      <c r="AQ154480" s="8"/>
      <c r="AR154480" s="207"/>
    </row>
    <row r="157991" spans="43:44">
      <c r="AQ157991" s="8"/>
      <c r="AR157991" s="207"/>
    </row>
    <row r="161502" spans="43:44">
      <c r="AQ161502" s="8"/>
      <c r="AR161502" s="207"/>
    </row>
    <row r="165013" spans="43:44">
      <c r="AQ165013" s="8"/>
      <c r="AR165013" s="207"/>
    </row>
    <row r="168524" spans="43:44">
      <c r="AQ168524" s="8"/>
      <c r="AR168524" s="207"/>
    </row>
    <row r="172035" spans="43:44">
      <c r="AQ172035" s="8"/>
      <c r="AR172035" s="207"/>
    </row>
    <row r="175546" spans="43:44">
      <c r="AQ175546" s="8"/>
      <c r="AR175546" s="207"/>
    </row>
    <row r="179057" spans="43:44">
      <c r="AQ179057" s="8"/>
      <c r="AR179057" s="207"/>
    </row>
    <row r="182568" spans="43:44">
      <c r="AQ182568" s="8"/>
      <c r="AR182568" s="207"/>
    </row>
    <row r="186079" spans="43:44">
      <c r="AQ186079" s="8"/>
      <c r="AR186079" s="207"/>
    </row>
    <row r="189590" spans="43:44">
      <c r="AQ189590" s="8"/>
      <c r="AR189590" s="207"/>
    </row>
    <row r="193101" spans="43:44">
      <c r="AQ193101" s="8"/>
      <c r="AR193101" s="207"/>
    </row>
    <row r="196612" spans="43:44">
      <c r="AQ196612" s="8"/>
      <c r="AR196612" s="207"/>
    </row>
    <row r="200123" spans="43:44">
      <c r="AQ200123" s="8"/>
      <c r="AR200123" s="207"/>
    </row>
    <row r="203634" spans="43:44">
      <c r="AQ203634" s="8"/>
      <c r="AR203634" s="207"/>
    </row>
    <row r="207145" spans="43:44">
      <c r="AQ207145" s="8"/>
      <c r="AR207145" s="207"/>
    </row>
    <row r="210656" spans="43:44">
      <c r="AQ210656" s="8"/>
      <c r="AR210656" s="207"/>
    </row>
    <row r="214167" spans="43:44">
      <c r="AQ214167" s="8"/>
      <c r="AR214167" s="207"/>
    </row>
    <row r="217678" spans="43:44">
      <c r="AQ217678" s="8"/>
      <c r="AR217678" s="207"/>
    </row>
    <row r="221189" spans="43:44">
      <c r="AQ221189" s="8"/>
      <c r="AR221189" s="207"/>
    </row>
    <row r="224700" spans="43:44">
      <c r="AQ224700" s="8"/>
      <c r="AR224700" s="207"/>
    </row>
    <row r="228211" spans="43:44">
      <c r="AQ228211" s="8"/>
      <c r="AR228211" s="207"/>
    </row>
    <row r="231722" spans="43:44">
      <c r="AQ231722" s="8"/>
      <c r="AR231722" s="207"/>
    </row>
    <row r="235233" spans="43:44">
      <c r="AQ235233" s="8"/>
      <c r="AR235233" s="207"/>
    </row>
    <row r="238744" spans="43:44">
      <c r="AQ238744" s="8"/>
      <c r="AR238744" s="207"/>
    </row>
    <row r="242255" spans="43:44">
      <c r="AQ242255" s="8"/>
      <c r="AR242255" s="207"/>
    </row>
    <row r="245766" spans="43:44">
      <c r="AQ245766" s="8"/>
      <c r="AR245766" s="207"/>
    </row>
    <row r="249277" spans="43:44">
      <c r="AQ249277" s="8"/>
      <c r="AR249277" s="207"/>
    </row>
    <row r="252788" spans="43:44">
      <c r="AQ252788" s="8"/>
      <c r="AR252788" s="207"/>
    </row>
    <row r="256299" spans="43:44">
      <c r="AQ256299" s="8"/>
      <c r="AR256299" s="207"/>
    </row>
    <row r="259810" spans="43:44">
      <c r="AQ259810" s="8"/>
      <c r="AR259810" s="207"/>
    </row>
    <row r="263321" spans="43:44">
      <c r="AQ263321" s="8"/>
      <c r="AR263321" s="207"/>
    </row>
    <row r="266832" spans="43:44">
      <c r="AQ266832" s="8"/>
      <c r="AR266832" s="207"/>
    </row>
    <row r="270343" spans="43:44">
      <c r="AQ270343" s="8"/>
      <c r="AR270343" s="207"/>
    </row>
    <row r="273854" spans="43:44">
      <c r="AQ273854" s="8"/>
      <c r="AR273854" s="207"/>
    </row>
    <row r="277365" spans="43:44">
      <c r="AQ277365" s="8"/>
      <c r="AR277365" s="207"/>
    </row>
    <row r="280876" spans="43:44">
      <c r="AQ280876" s="8"/>
      <c r="AR280876" s="207"/>
    </row>
    <row r="284387" spans="43:44">
      <c r="AQ284387" s="8"/>
      <c r="AR284387" s="207"/>
    </row>
    <row r="287898" spans="43:44">
      <c r="AQ287898" s="8"/>
      <c r="AR287898" s="207"/>
    </row>
    <row r="291409" spans="43:44">
      <c r="AQ291409" s="8"/>
      <c r="AR291409" s="207"/>
    </row>
    <row r="294920" spans="43:44">
      <c r="AQ294920" s="8"/>
      <c r="AR294920" s="207"/>
    </row>
    <row r="298431" spans="43:44">
      <c r="AQ298431" s="8"/>
      <c r="AR298431" s="207"/>
    </row>
    <row r="301942" spans="43:44">
      <c r="AQ301942" s="8"/>
      <c r="AR301942" s="207"/>
    </row>
    <row r="305453" spans="43:44">
      <c r="AQ305453" s="8"/>
      <c r="AR305453" s="207"/>
    </row>
    <row r="308964" spans="43:44">
      <c r="AQ308964" s="8"/>
      <c r="AR308964" s="207"/>
    </row>
    <row r="312475" spans="43:44">
      <c r="AQ312475" s="8"/>
      <c r="AR312475" s="207"/>
    </row>
    <row r="315986" spans="43:44">
      <c r="AQ315986" s="8"/>
      <c r="AR315986" s="207"/>
    </row>
    <row r="319497" spans="43:44">
      <c r="AQ319497" s="8"/>
      <c r="AR319497" s="207"/>
    </row>
    <row r="323008" spans="43:44">
      <c r="AQ323008" s="8"/>
      <c r="AR323008" s="207"/>
    </row>
    <row r="326519" spans="43:44">
      <c r="AQ326519" s="8"/>
      <c r="AR326519" s="207"/>
    </row>
    <row r="330030" spans="43:44">
      <c r="AQ330030" s="8"/>
      <c r="AR330030" s="207"/>
    </row>
    <row r="333541" spans="43:44">
      <c r="AQ333541" s="8"/>
      <c r="AR333541" s="207"/>
    </row>
    <row r="337052" spans="43:44">
      <c r="AQ337052" s="8"/>
      <c r="AR337052" s="207"/>
    </row>
    <row r="340563" spans="43:44">
      <c r="AQ340563" s="8"/>
      <c r="AR340563" s="207"/>
    </row>
    <row r="344074" spans="43:44">
      <c r="AQ344074" s="8"/>
      <c r="AR344074" s="207"/>
    </row>
    <row r="347585" spans="43:44">
      <c r="AQ347585" s="8"/>
      <c r="AR347585" s="207"/>
    </row>
    <row r="351096" spans="43:44">
      <c r="AQ351096" s="8"/>
      <c r="AR351096" s="207"/>
    </row>
    <row r="354607" spans="43:44">
      <c r="AQ354607" s="8"/>
      <c r="AR354607" s="207"/>
    </row>
    <row r="358118" spans="43:44">
      <c r="AQ358118" s="8"/>
      <c r="AR358118" s="207"/>
    </row>
    <row r="361629" spans="43:44">
      <c r="AQ361629" s="8"/>
      <c r="AR361629" s="207"/>
    </row>
    <row r="365140" spans="43:44">
      <c r="AQ365140" s="8"/>
      <c r="AR365140" s="207"/>
    </row>
    <row r="368651" spans="43:44">
      <c r="AQ368651" s="8"/>
      <c r="AR368651" s="207"/>
    </row>
    <row r="372162" spans="43:44">
      <c r="AQ372162" s="8"/>
      <c r="AR372162" s="207"/>
    </row>
    <row r="375673" spans="43:44">
      <c r="AQ375673" s="8"/>
      <c r="AR375673" s="207"/>
    </row>
    <row r="379184" spans="43:44">
      <c r="AQ379184" s="8"/>
      <c r="AR379184" s="207"/>
    </row>
    <row r="382695" spans="43:44">
      <c r="AQ382695" s="8"/>
      <c r="AR382695" s="207"/>
    </row>
    <row r="386206" spans="43:44">
      <c r="AQ386206" s="8"/>
      <c r="AR386206" s="207"/>
    </row>
    <row r="389717" spans="43:44">
      <c r="AQ389717" s="8"/>
      <c r="AR389717" s="207"/>
    </row>
    <row r="393228" spans="43:44">
      <c r="AQ393228" s="8"/>
      <c r="AR393228" s="207"/>
    </row>
    <row r="396739" spans="43:44">
      <c r="AQ396739" s="8"/>
      <c r="AR396739" s="207"/>
    </row>
    <row r="400250" spans="43:44">
      <c r="AQ400250" s="8"/>
      <c r="AR400250" s="207"/>
    </row>
    <row r="403761" spans="43:44">
      <c r="AQ403761" s="8"/>
      <c r="AR403761" s="207"/>
    </row>
    <row r="407272" spans="43:44">
      <c r="AQ407272" s="8"/>
      <c r="AR407272" s="207"/>
    </row>
    <row r="410783" spans="43:44">
      <c r="AQ410783" s="8"/>
      <c r="AR410783" s="207"/>
    </row>
    <row r="414294" spans="43:44">
      <c r="AQ414294" s="8"/>
      <c r="AR414294" s="207"/>
    </row>
    <row r="417805" spans="43:44">
      <c r="AQ417805" s="8"/>
      <c r="AR417805" s="207"/>
    </row>
    <row r="421316" spans="43:44">
      <c r="AQ421316" s="8"/>
      <c r="AR421316" s="207"/>
    </row>
    <row r="424827" spans="43:44">
      <c r="AQ424827" s="8"/>
      <c r="AR424827" s="207"/>
    </row>
    <row r="428338" spans="43:44">
      <c r="AQ428338" s="8"/>
      <c r="AR428338" s="207"/>
    </row>
    <row r="431849" spans="43:44">
      <c r="AQ431849" s="8"/>
      <c r="AR431849" s="207"/>
    </row>
    <row r="435360" spans="43:44">
      <c r="AQ435360" s="8"/>
      <c r="AR435360" s="207"/>
    </row>
    <row r="438871" spans="43:44">
      <c r="AQ438871" s="8"/>
      <c r="AR438871" s="207"/>
    </row>
    <row r="442382" spans="43:44">
      <c r="AQ442382" s="8"/>
      <c r="AR442382" s="207"/>
    </row>
    <row r="445893" spans="43:44">
      <c r="AQ445893" s="8"/>
      <c r="AR445893" s="207"/>
    </row>
    <row r="449404" spans="43:44">
      <c r="AQ449404" s="8"/>
      <c r="AR449404" s="207"/>
    </row>
    <row r="452915" spans="43:44">
      <c r="AQ452915" s="8"/>
      <c r="AR452915" s="207"/>
    </row>
    <row r="456426" spans="43:44">
      <c r="AQ456426" s="8"/>
      <c r="AR456426" s="207"/>
    </row>
    <row r="459937" spans="43:44">
      <c r="AQ459937" s="8"/>
      <c r="AR459937" s="207"/>
    </row>
    <row r="463448" spans="43:44">
      <c r="AQ463448" s="8"/>
      <c r="AR463448" s="207"/>
    </row>
    <row r="466959" spans="43:44">
      <c r="AQ466959" s="8"/>
      <c r="AR466959" s="207"/>
    </row>
    <row r="470470" spans="43:44">
      <c r="AQ470470" s="8"/>
      <c r="AR470470" s="207"/>
    </row>
    <row r="473981" spans="43:44">
      <c r="AQ473981" s="8"/>
      <c r="AR473981" s="207"/>
    </row>
    <row r="477492" spans="43:44">
      <c r="AQ477492" s="8"/>
      <c r="AR477492" s="207"/>
    </row>
    <row r="481003" spans="43:44">
      <c r="AQ481003" s="8"/>
      <c r="AR481003" s="207"/>
    </row>
    <row r="484514" spans="43:44">
      <c r="AQ484514" s="8"/>
      <c r="AR484514" s="207"/>
    </row>
    <row r="488025" spans="43:44">
      <c r="AQ488025" s="8"/>
      <c r="AR488025" s="207"/>
    </row>
    <row r="491536" spans="43:44">
      <c r="AQ491536" s="8"/>
      <c r="AR491536" s="207"/>
    </row>
    <row r="495047" spans="43:44">
      <c r="AQ495047" s="8"/>
      <c r="AR495047" s="207"/>
    </row>
    <row r="498558" spans="43:44">
      <c r="AQ498558" s="8"/>
      <c r="AR498558" s="207"/>
    </row>
    <row r="502069" spans="43:44">
      <c r="AQ502069" s="8"/>
      <c r="AR502069" s="207"/>
    </row>
    <row r="505580" spans="43:44">
      <c r="AQ505580" s="8"/>
      <c r="AR505580" s="207"/>
    </row>
    <row r="509091" spans="43:44">
      <c r="AQ509091" s="8"/>
      <c r="AR509091" s="207"/>
    </row>
    <row r="512602" spans="43:44">
      <c r="AQ512602" s="8"/>
      <c r="AR512602" s="207"/>
    </row>
    <row r="516113" spans="43:44">
      <c r="AQ516113" s="8"/>
      <c r="AR516113" s="207"/>
    </row>
    <row r="519624" spans="43:44">
      <c r="AQ519624" s="8"/>
      <c r="AR519624" s="207"/>
    </row>
    <row r="523135" spans="43:44">
      <c r="AQ523135" s="8"/>
      <c r="AR523135" s="207"/>
    </row>
    <row r="526646" spans="43:44">
      <c r="AQ526646" s="8"/>
      <c r="AR526646" s="207"/>
    </row>
    <row r="530157" spans="43:44">
      <c r="AQ530157" s="8"/>
      <c r="AR530157" s="207"/>
    </row>
    <row r="533668" spans="43:44">
      <c r="AQ533668" s="8"/>
      <c r="AR533668" s="207"/>
    </row>
    <row r="537179" spans="43:44">
      <c r="AQ537179" s="8"/>
      <c r="AR537179" s="207"/>
    </row>
    <row r="540690" spans="43:44">
      <c r="AQ540690" s="8"/>
      <c r="AR540690" s="207"/>
    </row>
    <row r="544201" spans="43:44">
      <c r="AQ544201" s="8"/>
      <c r="AR544201" s="207"/>
    </row>
    <row r="547712" spans="43:44">
      <c r="AQ547712" s="8"/>
      <c r="AR547712" s="207"/>
    </row>
    <row r="551223" spans="43:44">
      <c r="AQ551223" s="8"/>
      <c r="AR551223" s="207"/>
    </row>
    <row r="554734" spans="43:44">
      <c r="AQ554734" s="8"/>
      <c r="AR554734" s="207"/>
    </row>
    <row r="558245" spans="43:44">
      <c r="AQ558245" s="8"/>
      <c r="AR558245" s="207"/>
    </row>
    <row r="561756" spans="43:44">
      <c r="AQ561756" s="8"/>
      <c r="AR561756" s="207"/>
    </row>
    <row r="565267" spans="43:44">
      <c r="AQ565267" s="8"/>
      <c r="AR565267" s="207"/>
    </row>
    <row r="568778" spans="43:44">
      <c r="AQ568778" s="8"/>
      <c r="AR568778" s="207"/>
    </row>
    <row r="572289" spans="43:44">
      <c r="AQ572289" s="8"/>
      <c r="AR572289" s="207"/>
    </row>
    <row r="575800" spans="43:44">
      <c r="AQ575800" s="8"/>
      <c r="AR575800" s="207"/>
    </row>
    <row r="579311" spans="43:44">
      <c r="AQ579311" s="8"/>
      <c r="AR579311" s="207"/>
    </row>
    <row r="582822" spans="43:44">
      <c r="AQ582822" s="8"/>
      <c r="AR582822" s="207"/>
    </row>
    <row r="586333" spans="43:44">
      <c r="AQ586333" s="8"/>
      <c r="AR586333" s="207"/>
    </row>
    <row r="589844" spans="43:44">
      <c r="AQ589844" s="8"/>
      <c r="AR589844" s="207"/>
    </row>
    <row r="593355" spans="43:44">
      <c r="AQ593355" s="8"/>
      <c r="AR593355" s="207"/>
    </row>
    <row r="596866" spans="43:44">
      <c r="AQ596866" s="8"/>
      <c r="AR596866" s="207"/>
    </row>
    <row r="600377" spans="43:44">
      <c r="AQ600377" s="8"/>
      <c r="AR600377" s="207"/>
    </row>
    <row r="603888" spans="43:44">
      <c r="AQ603888" s="8"/>
      <c r="AR603888" s="207"/>
    </row>
    <row r="607399" spans="43:44">
      <c r="AQ607399" s="8"/>
      <c r="AR607399" s="207"/>
    </row>
    <row r="610910" spans="43:44">
      <c r="AQ610910" s="8"/>
      <c r="AR610910" s="207"/>
    </row>
    <row r="614421" spans="43:44">
      <c r="AQ614421" s="8"/>
      <c r="AR614421" s="207"/>
    </row>
    <row r="617932" spans="43:44">
      <c r="AQ617932" s="8"/>
      <c r="AR617932" s="207"/>
    </row>
    <row r="621443" spans="43:44">
      <c r="AQ621443" s="8"/>
      <c r="AR621443" s="207"/>
    </row>
    <row r="624954" spans="43:44">
      <c r="AQ624954" s="8"/>
      <c r="AR624954" s="207"/>
    </row>
    <row r="628465" spans="43:44">
      <c r="AQ628465" s="8"/>
      <c r="AR628465" s="207"/>
    </row>
    <row r="631976" spans="43:44">
      <c r="AQ631976" s="8"/>
      <c r="AR631976" s="207"/>
    </row>
    <row r="635487" spans="43:44">
      <c r="AQ635487" s="8"/>
      <c r="AR635487" s="207"/>
    </row>
    <row r="638998" spans="43:44">
      <c r="AQ638998" s="8"/>
      <c r="AR638998" s="207"/>
    </row>
    <row r="642509" spans="43:44">
      <c r="AQ642509" s="8"/>
      <c r="AR642509" s="207"/>
    </row>
    <row r="646020" spans="43:44">
      <c r="AQ646020" s="8"/>
      <c r="AR646020" s="207"/>
    </row>
    <row r="649531" spans="43:44">
      <c r="AQ649531" s="8"/>
      <c r="AR649531" s="207"/>
    </row>
    <row r="653042" spans="43:44">
      <c r="AQ653042" s="8"/>
      <c r="AR653042" s="207"/>
    </row>
    <row r="656553" spans="43:44">
      <c r="AQ656553" s="8"/>
      <c r="AR656553" s="207"/>
    </row>
    <row r="660064" spans="43:44">
      <c r="AQ660064" s="8"/>
      <c r="AR660064" s="207"/>
    </row>
    <row r="663575" spans="43:44">
      <c r="AQ663575" s="8"/>
      <c r="AR663575" s="207"/>
    </row>
    <row r="667086" spans="43:44">
      <c r="AQ667086" s="8"/>
      <c r="AR667086" s="207"/>
    </row>
    <row r="670597" spans="43:44">
      <c r="AQ670597" s="8"/>
      <c r="AR670597" s="207"/>
    </row>
    <row r="674108" spans="43:44">
      <c r="AQ674108" s="8"/>
      <c r="AR674108" s="207"/>
    </row>
    <row r="677619" spans="43:44">
      <c r="AQ677619" s="8"/>
      <c r="AR677619" s="207"/>
    </row>
    <row r="681130" spans="43:44">
      <c r="AQ681130" s="8"/>
      <c r="AR681130" s="207"/>
    </row>
    <row r="684641" spans="43:44">
      <c r="AQ684641" s="8"/>
      <c r="AR684641" s="207"/>
    </row>
    <row r="688152" spans="43:44">
      <c r="AQ688152" s="8"/>
      <c r="AR688152" s="207"/>
    </row>
    <row r="691663" spans="43:44">
      <c r="AQ691663" s="8"/>
      <c r="AR691663" s="207"/>
    </row>
    <row r="695174" spans="43:44">
      <c r="AQ695174" s="8"/>
      <c r="AR695174" s="207"/>
    </row>
    <row r="698685" spans="43:44">
      <c r="AQ698685" s="8"/>
      <c r="AR698685" s="207"/>
    </row>
    <row r="702196" spans="43:44">
      <c r="AQ702196" s="8"/>
      <c r="AR702196" s="207"/>
    </row>
    <row r="705707" spans="43:44">
      <c r="AQ705707" s="8"/>
      <c r="AR705707" s="207"/>
    </row>
    <row r="709218" spans="43:44">
      <c r="AQ709218" s="8"/>
      <c r="AR709218" s="207"/>
    </row>
    <row r="712729" spans="43:44">
      <c r="AQ712729" s="8"/>
      <c r="AR712729" s="207"/>
    </row>
    <row r="716240" spans="43:44">
      <c r="AQ716240" s="8"/>
      <c r="AR716240" s="207"/>
    </row>
    <row r="719751" spans="43:44">
      <c r="AQ719751" s="8"/>
      <c r="AR719751" s="207"/>
    </row>
    <row r="723262" spans="43:44">
      <c r="AQ723262" s="8"/>
      <c r="AR723262" s="207"/>
    </row>
    <row r="726773" spans="43:44">
      <c r="AQ726773" s="8"/>
      <c r="AR726773" s="207"/>
    </row>
    <row r="730284" spans="43:44">
      <c r="AQ730284" s="8"/>
      <c r="AR730284" s="207"/>
    </row>
    <row r="733795" spans="43:44">
      <c r="AQ733795" s="8"/>
      <c r="AR733795" s="207"/>
    </row>
    <row r="737306" spans="43:44">
      <c r="AQ737306" s="8"/>
      <c r="AR737306" s="207"/>
    </row>
    <row r="740817" spans="43:44">
      <c r="AQ740817" s="8"/>
      <c r="AR740817" s="207"/>
    </row>
    <row r="744328" spans="43:44">
      <c r="AQ744328" s="8"/>
      <c r="AR744328" s="207"/>
    </row>
    <row r="747839" spans="43:44">
      <c r="AQ747839" s="8"/>
      <c r="AR747839" s="207"/>
    </row>
    <row r="751350" spans="43:44">
      <c r="AQ751350" s="8"/>
      <c r="AR751350" s="207"/>
    </row>
    <row r="754861" spans="43:44">
      <c r="AQ754861" s="8"/>
      <c r="AR754861" s="207"/>
    </row>
    <row r="758372" spans="43:44">
      <c r="AQ758372" s="8"/>
      <c r="AR758372" s="207"/>
    </row>
    <row r="761883" spans="43:44">
      <c r="AQ761883" s="8"/>
      <c r="AR761883" s="207"/>
    </row>
    <row r="765394" spans="43:44">
      <c r="AQ765394" s="8"/>
      <c r="AR765394" s="207"/>
    </row>
    <row r="768905" spans="43:44">
      <c r="AQ768905" s="8"/>
      <c r="AR768905" s="207"/>
    </row>
    <row r="772416" spans="43:44">
      <c r="AQ772416" s="8"/>
      <c r="AR772416" s="207"/>
    </row>
    <row r="775927" spans="43:44">
      <c r="AQ775927" s="8"/>
      <c r="AR775927" s="207"/>
    </row>
    <row r="779438" spans="43:44">
      <c r="AQ779438" s="8"/>
      <c r="AR779438" s="207"/>
    </row>
    <row r="782949" spans="43:44">
      <c r="AQ782949" s="8"/>
      <c r="AR782949" s="207"/>
    </row>
    <row r="786460" spans="43:44">
      <c r="AQ786460" s="8"/>
      <c r="AR786460" s="207"/>
    </row>
    <row r="789971" spans="43:44">
      <c r="AQ789971" s="8"/>
      <c r="AR789971" s="207"/>
    </row>
    <row r="793482" spans="43:44">
      <c r="AQ793482" s="8"/>
      <c r="AR793482" s="207"/>
    </row>
    <row r="796993" spans="43:44">
      <c r="AQ796993" s="8"/>
      <c r="AR796993" s="207"/>
    </row>
    <row r="800504" spans="43:44">
      <c r="AQ800504" s="8"/>
      <c r="AR800504" s="207"/>
    </row>
    <row r="804015" spans="43:44">
      <c r="AQ804015" s="8"/>
      <c r="AR804015" s="207"/>
    </row>
    <row r="807526" spans="43:44">
      <c r="AQ807526" s="8"/>
      <c r="AR807526" s="207"/>
    </row>
    <row r="811037" spans="43:44">
      <c r="AQ811037" s="8"/>
      <c r="AR811037" s="207"/>
    </row>
    <row r="814548" spans="43:44">
      <c r="AQ814548" s="8"/>
      <c r="AR814548" s="207"/>
    </row>
    <row r="818059" spans="43:44">
      <c r="AQ818059" s="8"/>
      <c r="AR818059" s="207"/>
    </row>
    <row r="821570" spans="43:44">
      <c r="AQ821570" s="8"/>
      <c r="AR821570" s="207"/>
    </row>
    <row r="825081" spans="43:44">
      <c r="AQ825081" s="8"/>
      <c r="AR825081" s="207"/>
    </row>
    <row r="828592" spans="43:44">
      <c r="AQ828592" s="8"/>
      <c r="AR828592" s="207"/>
    </row>
    <row r="832103" spans="43:44">
      <c r="AQ832103" s="8"/>
      <c r="AR832103" s="207"/>
    </row>
    <row r="835614" spans="43:44">
      <c r="AQ835614" s="8"/>
      <c r="AR835614" s="207"/>
    </row>
    <row r="839125" spans="43:44">
      <c r="AQ839125" s="8"/>
      <c r="AR839125" s="207"/>
    </row>
    <row r="842636" spans="43:44">
      <c r="AQ842636" s="8"/>
      <c r="AR842636" s="207"/>
    </row>
    <row r="846147" spans="43:44">
      <c r="AQ846147" s="8"/>
      <c r="AR846147" s="207"/>
    </row>
    <row r="849658" spans="43:44">
      <c r="AQ849658" s="8"/>
      <c r="AR849658" s="207"/>
    </row>
    <row r="853169" spans="43:44">
      <c r="AQ853169" s="8"/>
      <c r="AR853169" s="207"/>
    </row>
    <row r="856680" spans="43:44">
      <c r="AQ856680" s="8"/>
      <c r="AR856680" s="207"/>
    </row>
    <row r="860191" spans="43:44">
      <c r="AQ860191" s="8"/>
      <c r="AR860191" s="207"/>
    </row>
    <row r="863702" spans="43:44">
      <c r="AQ863702" s="8"/>
      <c r="AR863702" s="207"/>
    </row>
    <row r="867213" spans="43:44">
      <c r="AQ867213" s="8"/>
      <c r="AR867213" s="207"/>
    </row>
    <row r="870724" spans="43:44">
      <c r="AQ870724" s="8"/>
      <c r="AR870724" s="207"/>
    </row>
    <row r="874235" spans="43:44">
      <c r="AQ874235" s="8"/>
      <c r="AR874235" s="207"/>
    </row>
    <row r="877746" spans="43:44">
      <c r="AQ877746" s="8"/>
      <c r="AR877746" s="207"/>
    </row>
    <row r="881257" spans="43:44">
      <c r="AQ881257" s="8"/>
      <c r="AR881257" s="207"/>
    </row>
    <row r="884768" spans="43:44">
      <c r="AQ884768" s="8"/>
      <c r="AR884768" s="207"/>
    </row>
    <row r="888279" spans="43:44">
      <c r="AQ888279" s="8"/>
      <c r="AR888279" s="207"/>
    </row>
    <row r="891790" spans="43:44">
      <c r="AQ891790" s="8"/>
      <c r="AR891790" s="207"/>
    </row>
    <row r="895301" spans="43:44">
      <c r="AQ895301" s="8"/>
      <c r="AR895301" s="207"/>
    </row>
    <row r="898812" spans="43:44">
      <c r="AQ898812" s="8"/>
      <c r="AR898812" s="207"/>
    </row>
    <row r="902323" spans="43:44">
      <c r="AQ902323" s="8"/>
      <c r="AR902323" s="207"/>
    </row>
    <row r="905834" spans="43:44">
      <c r="AQ905834" s="8"/>
      <c r="AR905834" s="207"/>
    </row>
    <row r="909345" spans="43:44">
      <c r="AQ909345" s="8"/>
      <c r="AR909345" s="207"/>
    </row>
    <row r="912856" spans="43:44">
      <c r="AQ912856" s="8"/>
      <c r="AR912856" s="207"/>
    </row>
    <row r="916367" spans="43:44">
      <c r="AQ916367" s="8"/>
      <c r="AR916367" s="207"/>
    </row>
    <row r="919878" spans="43:44">
      <c r="AQ919878" s="8"/>
      <c r="AR919878" s="207"/>
    </row>
    <row r="923389" spans="43:44">
      <c r="AQ923389" s="8"/>
      <c r="AR923389" s="207"/>
    </row>
    <row r="926900" spans="43:44">
      <c r="AQ926900" s="8"/>
      <c r="AR926900" s="207"/>
    </row>
    <row r="930411" spans="43:44">
      <c r="AQ930411" s="8"/>
      <c r="AR930411" s="207"/>
    </row>
    <row r="933922" spans="43:44">
      <c r="AQ933922" s="8"/>
      <c r="AR933922" s="207"/>
    </row>
    <row r="937433" spans="43:44">
      <c r="AQ937433" s="8"/>
      <c r="AR937433" s="207"/>
    </row>
    <row r="940944" spans="43:44">
      <c r="AQ940944" s="8"/>
      <c r="AR940944" s="207"/>
    </row>
    <row r="944455" spans="43:44">
      <c r="AQ944455" s="8"/>
      <c r="AR944455" s="207"/>
    </row>
    <row r="947966" spans="43:44">
      <c r="AQ947966" s="8"/>
      <c r="AR947966" s="207"/>
    </row>
    <row r="951477" spans="43:44">
      <c r="AQ951477" s="8"/>
      <c r="AR951477" s="207"/>
    </row>
    <row r="954988" spans="43:44">
      <c r="AQ954988" s="8"/>
      <c r="AR954988" s="207"/>
    </row>
    <row r="958499" spans="43:44">
      <c r="AQ958499" s="8"/>
      <c r="AR958499" s="207"/>
    </row>
    <row r="962010" spans="43:44">
      <c r="AQ962010" s="8"/>
      <c r="AR962010" s="207"/>
    </row>
    <row r="965521" spans="43:44">
      <c r="AQ965521" s="8"/>
      <c r="AR965521" s="207"/>
    </row>
    <row r="969032" spans="43:44">
      <c r="AQ969032" s="8"/>
      <c r="AR969032" s="207"/>
    </row>
    <row r="972543" spans="43:44">
      <c r="AQ972543" s="8"/>
      <c r="AR972543" s="207"/>
    </row>
    <row r="976054" spans="43:44">
      <c r="AQ976054" s="8"/>
      <c r="AR976054" s="207"/>
    </row>
    <row r="979565" spans="43:44">
      <c r="AQ979565" s="8"/>
      <c r="AR979565" s="207"/>
    </row>
    <row r="983076" spans="43:44">
      <c r="AQ983076" s="8"/>
      <c r="AR983076" s="207"/>
    </row>
    <row r="986587" spans="43:44">
      <c r="AQ986587" s="8"/>
      <c r="AR986587" s="207"/>
    </row>
    <row r="990098" spans="43:44">
      <c r="AQ990098" s="8"/>
      <c r="AR990098" s="207"/>
    </row>
    <row r="993609" spans="43:44">
      <c r="AQ993609" s="8"/>
      <c r="AR993609" s="207"/>
    </row>
    <row r="997120" spans="43:44">
      <c r="AQ997120" s="8"/>
      <c r="AR997120" s="207"/>
    </row>
    <row r="1000631" spans="43:44">
      <c r="AQ1000631" s="8"/>
      <c r="AR1000631" s="207"/>
    </row>
    <row r="1004142" spans="43:44">
      <c r="AQ1004142" s="8"/>
      <c r="AR1004142" s="207"/>
    </row>
    <row r="1007653" spans="43:44">
      <c r="AQ1007653" s="8"/>
      <c r="AR1007653" s="207"/>
    </row>
    <row r="1011164" spans="43:44">
      <c r="AQ1011164" s="8"/>
      <c r="AR1011164" s="207"/>
    </row>
    <row r="1014675" spans="43:44">
      <c r="AQ1014675" s="8"/>
      <c r="AR1014675" s="207"/>
    </row>
    <row r="1018186" spans="43:44">
      <c r="AQ1018186" s="8"/>
      <c r="AR1018186" s="207"/>
    </row>
    <row r="1021697" spans="43:44">
      <c r="AQ1021697" s="8"/>
      <c r="AR1021697" s="207"/>
    </row>
    <row r="1025208" spans="43:44">
      <c r="AQ1025208" s="8"/>
      <c r="AR1025208" s="207"/>
    </row>
    <row r="1028719" spans="43:44">
      <c r="AQ1028719" s="8"/>
      <c r="AR1028719" s="207"/>
    </row>
    <row r="1032230" spans="43:44">
      <c r="AQ1032230" s="8"/>
      <c r="AR1032230" s="207"/>
    </row>
    <row r="1035741" spans="43:44">
      <c r="AQ1035741" s="8"/>
      <c r="AR1035741" s="207"/>
    </row>
    <row r="1039252" spans="43:44">
      <c r="AQ1039252" s="8"/>
      <c r="AR1039252" s="207"/>
    </row>
    <row r="1042763" spans="43:44">
      <c r="AQ1042763" s="8"/>
      <c r="AR1042763" s="207"/>
    </row>
    <row r="1046274" spans="43:44">
      <c r="AQ1046274" s="8"/>
      <c r="AR1046274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4998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zoomScale="55" zoomScaleNormal="55" workbookViewId="0">
      <selection activeCell="AL13" sqref="AL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53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4"/>
      <c r="Q2" s="176" t="s">
        <v>52</v>
      </c>
      <c r="R2" s="236">
        <v>5000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5" t="s">
        <v>3203</v>
      </c>
      <c r="Q3" s="177" t="s">
        <v>51</v>
      </c>
      <c r="R3" s="236">
        <v>225000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55"/>
      <c r="Q4" s="177" t="s">
        <v>50</v>
      </c>
      <c r="R4" s="236">
        <v>380000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55"/>
      <c r="Q5" s="178" t="s">
        <v>49</v>
      </c>
      <c r="R5" s="236">
        <v>398000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5" t="s">
        <v>3387</v>
      </c>
      <c r="Q10" s="266"/>
      <c r="R10" s="266"/>
      <c r="S10" s="266"/>
      <c r="T10" s="266"/>
      <c r="U10" s="266"/>
      <c r="V10" s="266"/>
      <c r="AB10" s="247" t="s">
        <v>3388</v>
      </c>
      <c r="AC10" s="248"/>
      <c r="AD10" s="248"/>
      <c r="AE10" s="248"/>
      <c r="AF10" s="248"/>
      <c r="AG10" s="248"/>
      <c r="AH10" s="248"/>
      <c r="AI10" s="249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7"/>
      <c r="Q11" s="268"/>
      <c r="R11" s="268"/>
      <c r="S11" s="268"/>
      <c r="T11" s="268"/>
      <c r="U11" s="268"/>
      <c r="V11" s="268"/>
      <c r="AB11" s="250"/>
      <c r="AC11" s="251"/>
      <c r="AD11" s="251"/>
      <c r="AE11" s="251"/>
      <c r="AF11" s="251"/>
      <c r="AG11" s="251"/>
      <c r="AH11" s="251"/>
      <c r="AI11" s="252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3690</v>
      </c>
      <c r="Q13" s="150">
        <v>2025</v>
      </c>
      <c r="R13" s="150">
        <v>4</v>
      </c>
      <c r="S13" s="79">
        <f>IF(R13="","",SUMIFS(raw_sheet!AB:AB,raw_sheet!E:E,list!P13,raw_sheet!F:F,list!Q13,raw_sheet!G:G,list!R13,raw_sheet!R:R,list!$S$12))</f>
        <v>24677874.495575216</v>
      </c>
      <c r="T13" s="79">
        <f>IF(R13="","",SUMIFS(raw_sheet!AB:AB,raw_sheet!E:E,list!P13,raw_sheet!F:F,list!Q13,raw_sheet!G:G,list!R13,raw_sheet!R:R,list!$T$12))</f>
        <v>8025548.8849557536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32703423.380530968</v>
      </c>
      <c r="AB13" s="150" t="s">
        <v>3690</v>
      </c>
      <c r="AC13" s="150">
        <v>2025</v>
      </c>
      <c r="AD13" s="150">
        <v>4</v>
      </c>
      <c r="AE13" s="79">
        <f>IF(AD13="","",SUMIFS(raw_sheet!AB:AB,raw_sheet!A:A,list!AB13,raw_sheet!B:B,list!AC13,raw_sheet!C:C,list!AD13,raw_sheet!S:S,list!$AE$12))</f>
        <v>11706036.928584067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3538548.6725663724</v>
      </c>
      <c r="AI13" s="80">
        <f>IF(AD13="","",SUMIFS(raw_sheet!AB:AB,raw_sheet!A:A,list!AB13,raw_sheet!B:B,list!AC13,raw_sheet!C:C,list!AD13))</f>
        <v>15244585.60115044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5</v>
      </c>
      <c r="S14" s="79">
        <f>IF(R14="","",SUMIFS(raw_sheet!AB:AB,raw_sheet!E:E,list!P14,raw_sheet!F:F,list!Q14,raw_sheet!G:G,list!R14,raw_sheet!R:R,list!$S$12))</f>
        <v>20360549.240518589</v>
      </c>
      <c r="T14" s="79">
        <f>IF(R14="","",SUMIFS(raw_sheet!AB:AB,raw_sheet!E:E,list!P14,raw_sheet!F:F,list!Q14,raw_sheet!G:G,list!R14,raw_sheet!R:R,list!$T$12))</f>
        <v>1195327.4336283186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21555876.674146902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6</v>
      </c>
      <c r="S15" s="79">
        <f>IF(R15="","",SUMIFS(raw_sheet!AB:AB,raw_sheet!E:E,list!P15,raw_sheet!F:F,list!Q15,raw_sheet!G:G,list!R15,raw_sheet!R:R,list!$S$12))</f>
        <v>19724634.97371681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19724634.97371681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194766100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3730000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0" t="s">
        <v>3311</v>
      </c>
      <c r="D19" s="261"/>
      <c r="E19" s="262"/>
      <c r="F19" s="38"/>
      <c r="M19" s="47"/>
      <c r="N19" s="107"/>
      <c r="O19" s="39"/>
      <c r="P19" s="256" t="s">
        <v>3339</v>
      </c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B19" s="258" t="s">
        <v>3213</v>
      </c>
      <c r="AC19" s="259"/>
      <c r="AD19" s="259"/>
      <c r="AE19" s="259"/>
      <c r="AF19" s="259"/>
      <c r="AG19" s="259"/>
      <c r="AH19" s="259"/>
      <c r="AI19" s="259"/>
      <c r="AJ19" s="259"/>
      <c r="AK19" s="259"/>
      <c r="AL19" s="259"/>
      <c r="AM19" s="259"/>
    </row>
    <row r="20" spans="1:39" ht="16.2" thickBot="1">
      <c r="A20" s="167"/>
      <c r="B20" s="168"/>
      <c r="C20" s="260" t="s">
        <v>3214</v>
      </c>
      <c r="D20" s="261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60" t="s">
        <v>3225</v>
      </c>
      <c r="D21" s="261"/>
      <c r="E21" s="146">
        <v>2025</v>
      </c>
      <c r="M21" s="47"/>
      <c r="N21" s="107"/>
      <c r="O21" s="39"/>
      <c r="P21" s="15" cm="1">
        <f t="array" ref="P21:Z72">_xlfn.CHOOSECOLS(_xlfn._xlws.FILTER(raw_sheet!E:AQ,(raw_sheet!F:F=list!Q13)*(raw_sheet!E:E=list!P13)*(raw_sheet!G:G=list!R13)*(raw_sheet!G:G&lt;&gt;"Cancel"),""),2,3,15,6,7,8,10,19,23,24,26)</f>
        <v>2025</v>
      </c>
      <c r="Q21" s="13">
        <v>4</v>
      </c>
      <c r="R21" s="13" t="str">
        <v>SOUTH</v>
      </c>
      <c r="S21" s="13" t="str">
        <v>C49SZX20240196SX</v>
      </c>
      <c r="T21" s="13" t="str">
        <v>嘉普达</v>
      </c>
      <c r="U21" s="13" t="str">
        <v>YSM20R</v>
      </c>
      <c r="V21" s="13">
        <v>1</v>
      </c>
      <c r="W21" s="92" t="str">
        <v>JPY</v>
      </c>
      <c r="X21" s="97">
        <v>5.3100000000000001E-2</v>
      </c>
      <c r="Y21" s="92">
        <v>661095</v>
      </c>
      <c r="Z21" s="219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2025</v>
      </c>
      <c r="AC21" s="13">
        <v>4</v>
      </c>
      <c r="AD21" s="13" t="str">
        <v>SOUTH</v>
      </c>
      <c r="AE21" s="13" t="str">
        <v>C49SZX20250048SX</v>
      </c>
      <c r="AF21" s="13" t="str">
        <v>龙腾共创</v>
      </c>
      <c r="AG21" s="13" t="str">
        <v>YSM10</v>
      </c>
      <c r="AH21" s="13">
        <v>1</v>
      </c>
      <c r="AI21" s="92" t="str">
        <v>RMB</v>
      </c>
      <c r="AJ21" s="118">
        <v>460000</v>
      </c>
      <c r="AK21" s="97">
        <v>1.0720000000000001</v>
      </c>
      <c r="AL21" s="92">
        <v>436389.38053097355</v>
      </c>
      <c r="AM21" s="219">
        <v>0.12</v>
      </c>
    </row>
    <row r="22" spans="1:39" ht="16.2" thickBot="1">
      <c r="A22" s="167"/>
      <c r="B22" s="168"/>
      <c r="C22" s="263" t="s">
        <v>3226</v>
      </c>
      <c r="D22" s="264"/>
      <c r="E22" s="150">
        <v>3</v>
      </c>
      <c r="F22" s="38"/>
      <c r="M22" s="47"/>
      <c r="N22" s="107"/>
      <c r="O22" s="39"/>
      <c r="P22" s="13">
        <v>2025</v>
      </c>
      <c r="Q22" s="13">
        <v>4</v>
      </c>
      <c r="R22" s="13" t="str">
        <v>SOUTH</v>
      </c>
      <c r="S22" s="13" t="str">
        <v>C49SZX20240196SX</v>
      </c>
      <c r="T22" s="13" t="str">
        <v>嘉普达</v>
      </c>
      <c r="U22" s="13" t="str">
        <v>YSM20R</v>
      </c>
      <c r="V22" s="13">
        <v>1</v>
      </c>
      <c r="W22" s="92" t="str">
        <v>JPY</v>
      </c>
      <c r="X22" s="97">
        <v>5.3100000000000001E-2</v>
      </c>
      <c r="Y22" s="92">
        <v>661095</v>
      </c>
      <c r="Z22" s="219">
        <v>0.12</v>
      </c>
      <c r="AB22" s="13">
        <v>2025</v>
      </c>
      <c r="AC22" s="13">
        <v>4</v>
      </c>
      <c r="AD22" s="13" t="str">
        <v>SOUTH</v>
      </c>
      <c r="AE22" s="13" t="str">
        <v>C49SZX20250047JL</v>
      </c>
      <c r="AF22" s="13" t="str">
        <v>铭翔</v>
      </c>
      <c r="AG22" s="13" t="str">
        <v>YSM10</v>
      </c>
      <c r="AH22" s="13">
        <v>1</v>
      </c>
      <c r="AI22" s="92" t="str">
        <v>RMB</v>
      </c>
      <c r="AJ22" s="118">
        <v>393000</v>
      </c>
      <c r="AK22" s="97">
        <v>1.0720000000000001</v>
      </c>
      <c r="AL22" s="92">
        <v>372828.31858407089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4</v>
      </c>
      <c r="R23" s="13" t="str">
        <v>SOUTH</v>
      </c>
      <c r="S23" s="13" t="str">
        <v>C49SZX20240189JY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5.3100000000000001E-2</v>
      </c>
      <c r="Y23" s="92">
        <v>743400</v>
      </c>
      <c r="Z23" s="219">
        <v>0.12</v>
      </c>
      <c r="AB23" s="13">
        <v>2025</v>
      </c>
      <c r="AC23" s="13">
        <v>4</v>
      </c>
      <c r="AD23" s="13" t="str">
        <v>SOUTH</v>
      </c>
      <c r="AE23" s="13" t="str">
        <v>C49SZX20250047JL</v>
      </c>
      <c r="AF23" s="13" t="str">
        <v>铭翔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1.0720000000000001</v>
      </c>
      <c r="AL23" s="92">
        <v>635610.61946902669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4</v>
      </c>
      <c r="R24" s="13" t="str">
        <v>SOUTH</v>
      </c>
      <c r="S24" s="13" t="str">
        <v>C49SZX20240189JY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5.3100000000000001E-2</v>
      </c>
      <c r="Y24" s="92">
        <v>743400</v>
      </c>
      <c r="Z24" s="219">
        <v>0.12</v>
      </c>
      <c r="AB24" s="13">
        <v>2025</v>
      </c>
      <c r="AC24" s="13">
        <v>4</v>
      </c>
      <c r="AD24" s="13" t="str">
        <v>NORTH</v>
      </c>
      <c r="AE24" s="13" t="str">
        <v>C49BJS20250412ZX</v>
      </c>
      <c r="AF24" s="13" t="str">
        <v>三河市坤方</v>
      </c>
      <c r="AG24" s="13" t="str">
        <v>YSM20R</v>
      </c>
      <c r="AH24" s="13">
        <v>1</v>
      </c>
      <c r="AI24" s="92" t="str">
        <v>RMB</v>
      </c>
      <c r="AJ24" s="118">
        <v>750000</v>
      </c>
      <c r="AK24" s="97">
        <v>1.0720000000000001</v>
      </c>
      <c r="AL24" s="92">
        <v>711504.42477876123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4</v>
      </c>
      <c r="R25" s="13" t="str">
        <v>SOUTH</v>
      </c>
      <c r="S25" s="13" t="str">
        <v>C49SZX20240189JY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5.3100000000000001E-2</v>
      </c>
      <c r="Y25" s="92">
        <v>743400</v>
      </c>
      <c r="Z25" s="219">
        <v>0.12</v>
      </c>
      <c r="AB25" s="13">
        <v>2025</v>
      </c>
      <c r="AC25" s="13">
        <v>4</v>
      </c>
      <c r="AD25" s="13" t="str">
        <v>NORTH</v>
      </c>
      <c r="AE25" s="13" t="str">
        <v>C49BJS20250412ZX</v>
      </c>
      <c r="AF25" s="13" t="str">
        <v>三河市坤方</v>
      </c>
      <c r="AG25" s="13" t="str">
        <v>YSM10</v>
      </c>
      <c r="AH25" s="13">
        <v>1</v>
      </c>
      <c r="AI25" s="92" t="str">
        <v>RMB</v>
      </c>
      <c r="AJ25" s="118">
        <v>510000</v>
      </c>
      <c r="AK25" s="97">
        <v>1.0720000000000001</v>
      </c>
      <c r="AL25" s="92">
        <v>483823.00884955755</v>
      </c>
      <c r="AM25" s="219">
        <v>0.12</v>
      </c>
    </row>
    <row r="26" spans="1:39">
      <c r="A26" s="167"/>
      <c r="B26" s="168"/>
      <c r="P26" s="13">
        <v>2025</v>
      </c>
      <c r="Q26" s="13">
        <v>4</v>
      </c>
      <c r="R26" s="13" t="str">
        <v>SOUTH</v>
      </c>
      <c r="S26" s="13" t="str">
        <v>C49SZX20240189JY</v>
      </c>
      <c r="T26" s="13" t="str">
        <v>海凌科</v>
      </c>
      <c r="U26" s="13" t="str">
        <v>YSM20R</v>
      </c>
      <c r="V26" s="13">
        <v>1</v>
      </c>
      <c r="W26" s="92" t="str">
        <v>JPY</v>
      </c>
      <c r="X26" s="97">
        <v>5.3100000000000001E-2</v>
      </c>
      <c r="Y26" s="92">
        <v>743400</v>
      </c>
      <c r="Z26" s="219">
        <v>0.12</v>
      </c>
      <c r="AB26" s="13">
        <v>2025</v>
      </c>
      <c r="AC26" s="13">
        <v>4</v>
      </c>
      <c r="AD26" s="13" t="str">
        <v>NORTH</v>
      </c>
      <c r="AE26" s="13" t="str">
        <v>C49BJS20250412ZX</v>
      </c>
      <c r="AF26" s="13" t="str">
        <v>三河市坤方</v>
      </c>
      <c r="AG26" s="13" t="str">
        <v>YSM10</v>
      </c>
      <c r="AH26" s="13">
        <v>1</v>
      </c>
      <c r="AI26" s="92" t="str">
        <v>RMB</v>
      </c>
      <c r="AJ26" s="118">
        <v>510000</v>
      </c>
      <c r="AK26" s="97">
        <v>1.0720000000000001</v>
      </c>
      <c r="AL26" s="92">
        <v>483823.00884955755</v>
      </c>
      <c r="AM26" s="219">
        <v>0.12</v>
      </c>
    </row>
    <row r="27" spans="1:39">
      <c r="A27" s="167"/>
      <c r="B27" s="168"/>
      <c r="P27" s="13">
        <v>2025</v>
      </c>
      <c r="Q27" s="13">
        <v>4</v>
      </c>
      <c r="R27" s="13" t="str">
        <v>EAST</v>
      </c>
      <c r="S27" s="13" t="str">
        <v>C49SHA20241206/TWB</v>
      </c>
      <c r="T27" s="13" t="str">
        <v>浙江正泰</v>
      </c>
      <c r="U27" s="13" t="str">
        <v>YSM20R</v>
      </c>
      <c r="V27" s="13">
        <v>1</v>
      </c>
      <c r="W27" s="92" t="str">
        <v>RMB</v>
      </c>
      <c r="X27" s="97">
        <v>1.0720000000000001</v>
      </c>
      <c r="Y27" s="92">
        <v>725734.51327433635</v>
      </c>
      <c r="Z27" s="219">
        <v>0.12</v>
      </c>
      <c r="AB27" s="13">
        <v>2025</v>
      </c>
      <c r="AC27" s="13">
        <v>4</v>
      </c>
      <c r="AD27" s="13" t="str">
        <v>NORTH</v>
      </c>
      <c r="AE27" s="13" t="str">
        <v>C49BJS20250417XHH</v>
      </c>
      <c r="AF27" s="13" t="str">
        <v>北京航凌</v>
      </c>
      <c r="AG27" s="13" t="str">
        <v>YSM10</v>
      </c>
      <c r="AH27" s="13">
        <v>1</v>
      </c>
      <c r="AI27" s="92" t="str">
        <v>RMB</v>
      </c>
      <c r="AJ27" s="118">
        <v>540000</v>
      </c>
      <c r="AK27" s="97">
        <v>1.0720000000000001</v>
      </c>
      <c r="AL27" s="92">
        <v>512283.18584070809</v>
      </c>
      <c r="AM27" s="219">
        <v>0.12</v>
      </c>
    </row>
    <row r="28" spans="1:39">
      <c r="A28" s="167"/>
      <c r="B28" s="168"/>
      <c r="P28" s="13">
        <v>2025</v>
      </c>
      <c r="Q28" s="13">
        <v>4</v>
      </c>
      <c r="R28" s="13" t="str">
        <v>EAST</v>
      </c>
      <c r="S28" s="13" t="str">
        <v>C49SHA20241206/TWB</v>
      </c>
      <c r="T28" s="13" t="str">
        <v>浙江正泰</v>
      </c>
      <c r="U28" s="13" t="str">
        <v>YSM10</v>
      </c>
      <c r="V28" s="13">
        <v>1</v>
      </c>
      <c r="W28" s="92" t="str">
        <v>RMB</v>
      </c>
      <c r="X28" s="97">
        <v>1.0720000000000001</v>
      </c>
      <c r="Y28" s="92">
        <v>725734.51327433635</v>
      </c>
      <c r="Z28" s="219">
        <v>0.12</v>
      </c>
      <c r="AB28" s="13">
        <v>2025</v>
      </c>
      <c r="AC28" s="13">
        <v>4</v>
      </c>
      <c r="AD28" s="13" t="str">
        <v>NORTH</v>
      </c>
      <c r="AE28" s="13" t="str">
        <v>C49BJS20250417ZX</v>
      </c>
      <c r="AF28" s="13" t="str">
        <v>汉旗电子科技（固安）</v>
      </c>
      <c r="AG28" s="13" t="str">
        <v>YSM20R</v>
      </c>
      <c r="AH28" s="13">
        <v>1</v>
      </c>
      <c r="AI28" s="92" t="str">
        <v>RMB</v>
      </c>
      <c r="AJ28" s="118">
        <v>800000</v>
      </c>
      <c r="AK28" s="97">
        <v>1.0720000000000001</v>
      </c>
      <c r="AL28" s="92">
        <v>758938.05309734528</v>
      </c>
      <c r="AM28" s="219">
        <v>0.12</v>
      </c>
    </row>
    <row r="29" spans="1:39">
      <c r="A29" s="167"/>
      <c r="B29" s="168"/>
      <c r="P29" s="13">
        <v>2025</v>
      </c>
      <c r="Q29" s="13">
        <v>4</v>
      </c>
      <c r="R29" s="13" t="str">
        <v>EAST</v>
      </c>
      <c r="S29" s="13" t="str">
        <v>C49SHA20241120/HZY</v>
      </c>
      <c r="T29" s="13" t="str">
        <v>宁波科尔维特</v>
      </c>
      <c r="U29" s="13" t="str">
        <v>YSM20R</v>
      </c>
      <c r="V29" s="13">
        <v>1</v>
      </c>
      <c r="W29" s="92" t="str">
        <v>RMB</v>
      </c>
      <c r="X29" s="97">
        <v>1.0720000000000001</v>
      </c>
      <c r="Y29" s="92">
        <v>588176.99115044263</v>
      </c>
      <c r="Z29" s="219">
        <v>0.12</v>
      </c>
      <c r="AB29" s="13">
        <v>2025</v>
      </c>
      <c r="AC29" s="13">
        <v>4</v>
      </c>
      <c r="AD29" s="13" t="str">
        <v>NORTH</v>
      </c>
      <c r="AE29" s="13" t="str">
        <v>C49BJS20250417ZX</v>
      </c>
      <c r="AF29" s="13" t="str">
        <v>汉旗电子科技（固安）</v>
      </c>
      <c r="AG29" s="13" t="str">
        <v>YSM10</v>
      </c>
      <c r="AH29" s="13">
        <v>1</v>
      </c>
      <c r="AI29" s="92" t="str">
        <v>RMB</v>
      </c>
      <c r="AJ29" s="118">
        <v>620000</v>
      </c>
      <c r="AK29" s="97">
        <v>1.0720000000000001</v>
      </c>
      <c r="AL29" s="92">
        <v>588176.99115044263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4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1.0720000000000001</v>
      </c>
      <c r="Y30" s="92">
        <v>796884.95575221244</v>
      </c>
      <c r="Z30" s="219">
        <v>0.12</v>
      </c>
      <c r="AB30" s="13">
        <v>2025</v>
      </c>
      <c r="AC30" s="13">
        <v>4</v>
      </c>
      <c r="AD30" s="13" t="str">
        <v>SOUTH</v>
      </c>
      <c r="AE30" s="13" t="str">
        <v>C49SZX20250049DZ</v>
      </c>
      <c r="AF30" s="13" t="str">
        <v>朗特</v>
      </c>
      <c r="AG30" s="13" t="str">
        <v>YRM20</v>
      </c>
      <c r="AH30" s="13">
        <v>1</v>
      </c>
      <c r="AI30" s="92" t="str">
        <v>JPY</v>
      </c>
      <c r="AJ30" s="118">
        <v>18200000</v>
      </c>
      <c r="AK30" s="97">
        <v>5.3100000000000001E-2</v>
      </c>
      <c r="AL30" s="92">
        <v>966420</v>
      </c>
      <c r="AM30" s="219">
        <v>0.12</v>
      </c>
    </row>
    <row r="31" spans="1:39">
      <c r="A31" s="167"/>
      <c r="B31" s="168"/>
      <c r="P31" s="13">
        <v>2025</v>
      </c>
      <c r="Q31" s="13">
        <v>4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1.0720000000000001</v>
      </c>
      <c r="Y31" s="92">
        <v>382315.04424778762</v>
      </c>
      <c r="Z31" s="219">
        <v>0.12</v>
      </c>
      <c r="AB31" s="13">
        <v>2025</v>
      </c>
      <c r="AC31" s="13">
        <v>4</v>
      </c>
      <c r="AD31" s="13" t="str">
        <v>SOUTH</v>
      </c>
      <c r="AE31" s="13" t="str">
        <v>C49SZX20250049DZ</v>
      </c>
      <c r="AF31" s="13" t="str">
        <v>朗特</v>
      </c>
      <c r="AG31" s="13" t="str">
        <v>YRM20</v>
      </c>
      <c r="AH31" s="13">
        <v>1</v>
      </c>
      <c r="AI31" s="92" t="str">
        <v>JPY</v>
      </c>
      <c r="AJ31" s="118">
        <v>18200000</v>
      </c>
      <c r="AK31" s="97">
        <v>5.3100000000000001E-2</v>
      </c>
      <c r="AL31" s="92">
        <v>966420</v>
      </c>
      <c r="AM31" s="219">
        <v>0.12</v>
      </c>
    </row>
    <row r="32" spans="1:39">
      <c r="A32" s="167"/>
      <c r="B32" s="168"/>
      <c r="P32" s="13">
        <v>2025</v>
      </c>
      <c r="Q32" s="13">
        <v>4</v>
      </c>
      <c r="R32" s="13" t="str">
        <v>SOUTH</v>
      </c>
      <c r="S32" s="13" t="str">
        <v>C49SZX20250015DZ&amp;JAL</v>
      </c>
      <c r="T32" s="13" t="str">
        <v>GLOBAL STAR(嘉裕越南分部)</v>
      </c>
      <c r="U32" s="13" t="str">
        <v>DESEN DSP-10-YMH</v>
      </c>
      <c r="V32" s="13">
        <v>1</v>
      </c>
      <c r="W32" s="92" t="str">
        <v>USD</v>
      </c>
      <c r="X32" s="97">
        <v>7.8</v>
      </c>
      <c r="Y32" s="92">
        <v>278460</v>
      </c>
      <c r="Z32" s="219">
        <v>0.12</v>
      </c>
      <c r="AB32" s="13">
        <v>2025</v>
      </c>
      <c r="AC32" s="13">
        <v>4</v>
      </c>
      <c r="AD32" s="13" t="str">
        <v>SOUTH</v>
      </c>
      <c r="AE32" s="13" t="str">
        <v>C49SZX20250049DZ</v>
      </c>
      <c r="AF32" s="13" t="str">
        <v>朗特</v>
      </c>
      <c r="AG32" s="13" t="str">
        <v>YRM10</v>
      </c>
      <c r="AH32" s="13">
        <v>1</v>
      </c>
      <c r="AI32" s="92" t="str">
        <v>JPY</v>
      </c>
      <c r="AJ32" s="118">
        <v>12024700</v>
      </c>
      <c r="AK32" s="97">
        <v>5.3100000000000001E-2</v>
      </c>
      <c r="AL32" s="92">
        <v>638511.57000000007</v>
      </c>
      <c r="AM32" s="219">
        <v>0.12</v>
      </c>
    </row>
    <row r="33" spans="1:39">
      <c r="A33" s="167"/>
      <c r="B33" s="168"/>
      <c r="P33" s="13">
        <v>2025</v>
      </c>
      <c r="Q33" s="13">
        <v>4</v>
      </c>
      <c r="R33" s="13" t="str">
        <v>SOUTH</v>
      </c>
      <c r="S33" s="13" t="str">
        <v>C49SZX20250015DZ&amp;JAL</v>
      </c>
      <c r="T33" s="13" t="str">
        <v>GLOBAL STAR(嘉裕越南分部)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278460</v>
      </c>
      <c r="Z33" s="219">
        <v>0.12</v>
      </c>
      <c r="AB33" s="13">
        <v>2025</v>
      </c>
      <c r="AC33" s="13">
        <v>4</v>
      </c>
      <c r="AD33" s="13" t="str">
        <v>SOUTH</v>
      </c>
      <c r="AE33" s="13" t="str">
        <v>C49SZX20250050DZ</v>
      </c>
      <c r="AF33" s="13" t="str">
        <v>朗特</v>
      </c>
      <c r="AG33" s="13" t="str">
        <v>YRM20</v>
      </c>
      <c r="AH33" s="13">
        <v>1</v>
      </c>
      <c r="AI33" s="92" t="str">
        <v>JPY</v>
      </c>
      <c r="AJ33" s="118">
        <v>16956000</v>
      </c>
      <c r="AK33" s="97">
        <v>5.3100000000000001E-2</v>
      </c>
      <c r="AL33" s="92">
        <v>900363.6</v>
      </c>
      <c r="AM33" s="219">
        <v>0.12</v>
      </c>
    </row>
    <row r="34" spans="1:39">
      <c r="A34" s="167"/>
      <c r="B34" s="168"/>
      <c r="P34" s="13">
        <v>2025</v>
      </c>
      <c r="Q34" s="13">
        <v>4</v>
      </c>
      <c r="R34" s="13" t="str">
        <v>SOUTH</v>
      </c>
      <c r="S34" s="13" t="str">
        <v>C49SZX20250015DZ&amp;JAL</v>
      </c>
      <c r="T34" s="13" t="str">
        <v>GLOBAL STAR(嘉裕越南分部)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628524</v>
      </c>
      <c r="Z34" s="219">
        <v>0.12</v>
      </c>
      <c r="AB34" s="13">
        <v>2025</v>
      </c>
      <c r="AC34" s="13">
        <v>4</v>
      </c>
      <c r="AD34" s="13" t="str">
        <v>SOUTH</v>
      </c>
      <c r="AE34" s="13" t="str">
        <v>C49SZX20250050DZ</v>
      </c>
      <c r="AF34" s="13" t="str">
        <v>朗特</v>
      </c>
      <c r="AG34" s="13" t="str">
        <v>YRM20</v>
      </c>
      <c r="AH34" s="13">
        <v>1</v>
      </c>
      <c r="AI34" s="92" t="str">
        <v>JPY</v>
      </c>
      <c r="AJ34" s="118">
        <v>16956000</v>
      </c>
      <c r="AK34" s="97">
        <v>5.3100000000000001E-2</v>
      </c>
      <c r="AL34" s="92">
        <v>900363.6</v>
      </c>
      <c r="AM34" s="219">
        <v>0.12</v>
      </c>
    </row>
    <row r="35" spans="1:39">
      <c r="A35" s="167"/>
      <c r="B35" s="168"/>
      <c r="P35" s="13">
        <v>2025</v>
      </c>
      <c r="Q35" s="13">
        <v>4</v>
      </c>
      <c r="R35" s="13" t="str">
        <v>SOUTH</v>
      </c>
      <c r="S35" s="13" t="str">
        <v>C49SZX20250015DZ&amp;JAL</v>
      </c>
      <c r="T35" s="13" t="str">
        <v>GLOBAL STAR(嘉裕越南分部)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675870</v>
      </c>
      <c r="Z35" s="219">
        <v>0.12</v>
      </c>
      <c r="AB35" s="13">
        <v>2025</v>
      </c>
      <c r="AC35" s="13">
        <v>4</v>
      </c>
      <c r="AD35" s="13" t="str">
        <v>SOUTH</v>
      </c>
      <c r="AE35" s="13" t="str">
        <v>C49SZX20250050DZ</v>
      </c>
      <c r="AF35" s="13" t="str">
        <v>朗特</v>
      </c>
      <c r="AG35" s="13" t="str">
        <v>YRM20</v>
      </c>
      <c r="AH35" s="13">
        <v>1</v>
      </c>
      <c r="AI35" s="92" t="str">
        <v>JPY</v>
      </c>
      <c r="AJ35" s="118">
        <v>16956000</v>
      </c>
      <c r="AK35" s="97">
        <v>5.3100000000000001E-2</v>
      </c>
      <c r="AL35" s="92">
        <v>900363.6</v>
      </c>
      <c r="AM35" s="219">
        <v>0.12</v>
      </c>
    </row>
    <row r="36" spans="1:39">
      <c r="A36" s="167"/>
      <c r="B36" s="168"/>
      <c r="P36" s="13">
        <v>2025</v>
      </c>
      <c r="Q36" s="13">
        <v>4</v>
      </c>
      <c r="R36" s="13" t="str">
        <v>SOUTH</v>
      </c>
      <c r="S36" s="13" t="str">
        <v>C49SZX20250015DZ&amp;JAL</v>
      </c>
      <c r="T36" s="13" t="str">
        <v>GLOBAL STAR(嘉裕越南分部)</v>
      </c>
      <c r="U36" s="13" t="str">
        <v>YSi-V</v>
      </c>
      <c r="V36" s="13">
        <v>1</v>
      </c>
      <c r="W36" s="92" t="str">
        <v>USD</v>
      </c>
      <c r="X36" s="97">
        <v>7.8</v>
      </c>
      <c r="Y36" s="92">
        <v>675870</v>
      </c>
      <c r="Z36" s="219">
        <v>0.12</v>
      </c>
      <c r="AB36" s="13">
        <v>2025</v>
      </c>
      <c r="AC36" s="13">
        <v>4</v>
      </c>
      <c r="AD36" s="13" t="str">
        <v>SOUTH</v>
      </c>
      <c r="AE36" s="13" t="str">
        <v>C49SZX20250050DZ</v>
      </c>
      <c r="AF36" s="13" t="str">
        <v>朗特</v>
      </c>
      <c r="AG36" s="13" t="str">
        <v>YRM20</v>
      </c>
      <c r="AH36" s="13">
        <v>1</v>
      </c>
      <c r="AI36" s="92" t="str">
        <v>JPY</v>
      </c>
      <c r="AJ36" s="118">
        <v>16956000</v>
      </c>
      <c r="AK36" s="97">
        <v>5.3100000000000001E-2</v>
      </c>
      <c r="AL36" s="92">
        <v>900363.6</v>
      </c>
      <c r="AM36" s="219">
        <v>0.12</v>
      </c>
    </row>
    <row r="37" spans="1:39">
      <c r="A37" s="167"/>
      <c r="B37" s="168"/>
      <c r="P37" s="13">
        <v>2025</v>
      </c>
      <c r="Q37" s="13">
        <v>4</v>
      </c>
      <c r="R37" s="13" t="str">
        <v>SOUTH</v>
      </c>
      <c r="S37" s="13" t="str">
        <v>C49SZX20250015DZ&amp;JAL</v>
      </c>
      <c r="T37" s="13" t="str">
        <v>GLOBAL STAR(嘉裕越南分部)</v>
      </c>
      <c r="U37" s="13" t="str">
        <v>YSM20R</v>
      </c>
      <c r="V37" s="13">
        <v>1</v>
      </c>
      <c r="W37" s="92" t="str">
        <v>USD</v>
      </c>
      <c r="X37" s="97">
        <v>7.8</v>
      </c>
      <c r="Y37" s="92">
        <v>807300</v>
      </c>
      <c r="Z37" s="219">
        <v>0.12</v>
      </c>
      <c r="AB37" s="13">
        <v>2025</v>
      </c>
      <c r="AC37" s="13">
        <v>4</v>
      </c>
      <c r="AD37" s="13" t="str">
        <v>SOUTH</v>
      </c>
      <c r="AE37" s="13" t="str">
        <v>C49SZX20250050DZ</v>
      </c>
      <c r="AF37" s="13" t="str">
        <v>朗特</v>
      </c>
      <c r="AG37" s="13" t="str">
        <v>YRM20</v>
      </c>
      <c r="AH37" s="13">
        <v>1</v>
      </c>
      <c r="AI37" s="92" t="str">
        <v>JPY</v>
      </c>
      <c r="AJ37" s="118">
        <v>16956000</v>
      </c>
      <c r="AK37" s="97">
        <v>5.3100000000000001E-2</v>
      </c>
      <c r="AL37" s="92">
        <v>900363.6</v>
      </c>
      <c r="AM37" s="219">
        <v>0.12</v>
      </c>
    </row>
    <row r="38" spans="1:39">
      <c r="A38" s="167"/>
      <c r="B38" s="168"/>
      <c r="P38" s="13">
        <v>2025</v>
      </c>
      <c r="Q38" s="13">
        <v>4</v>
      </c>
      <c r="R38" s="13" t="str">
        <v>SOUTH</v>
      </c>
      <c r="S38" s="13" t="str">
        <v>C49SZX20250015DZ&amp;JAL</v>
      </c>
      <c r="T38" s="13" t="str">
        <v>GLOBAL STAR(嘉裕越南分部)</v>
      </c>
      <c r="U38" s="13" t="str">
        <v>YSM20R</v>
      </c>
      <c r="V38" s="13">
        <v>1</v>
      </c>
      <c r="W38" s="92" t="str">
        <v>USD</v>
      </c>
      <c r="X38" s="97">
        <v>7.8</v>
      </c>
      <c r="Y38" s="92">
        <v>807300</v>
      </c>
      <c r="Z38" s="219">
        <v>0.12</v>
      </c>
      <c r="AB38" s="13">
        <v>2025</v>
      </c>
      <c r="AC38" s="13">
        <v>4</v>
      </c>
      <c r="AD38" s="13" t="str">
        <v>SOUTH</v>
      </c>
      <c r="AE38" s="13" t="str">
        <v>C49SZX20250050DZ</v>
      </c>
      <c r="AF38" s="13" t="str">
        <v>朗特</v>
      </c>
      <c r="AG38" s="13" t="str">
        <v>YRM20</v>
      </c>
      <c r="AH38" s="13">
        <v>1</v>
      </c>
      <c r="AI38" s="92" t="str">
        <v>JPY</v>
      </c>
      <c r="AJ38" s="118">
        <v>16956000</v>
      </c>
      <c r="AK38" s="97">
        <v>5.3100000000000001E-2</v>
      </c>
      <c r="AL38" s="92">
        <v>900363.6</v>
      </c>
      <c r="AM38" s="219">
        <v>0.12</v>
      </c>
    </row>
    <row r="39" spans="1:39">
      <c r="A39" s="167"/>
      <c r="B39" s="168"/>
      <c r="P39" s="13">
        <v>2025</v>
      </c>
      <c r="Q39" s="13">
        <v>4</v>
      </c>
      <c r="R39" s="13" t="str">
        <v>SOUTH</v>
      </c>
      <c r="S39" s="13" t="str">
        <v>C49SZX20250015DZ&amp;JAL</v>
      </c>
      <c r="T39" s="13" t="str">
        <v>GLOBAL STAR(嘉裕越南分部)</v>
      </c>
      <c r="U39" s="13" t="str">
        <v>YSM20R</v>
      </c>
      <c r="V39" s="13">
        <v>1</v>
      </c>
      <c r="W39" s="92" t="str">
        <v>USD</v>
      </c>
      <c r="X39" s="97">
        <v>7.8</v>
      </c>
      <c r="Y39" s="92">
        <v>807300</v>
      </c>
      <c r="Z39" s="219">
        <v>0.12</v>
      </c>
      <c r="AB39" s="13">
        <v>2025</v>
      </c>
      <c r="AC39" s="13">
        <v>4</v>
      </c>
      <c r="AD39" s="13" t="str">
        <v>SOUTH</v>
      </c>
      <c r="AE39" s="13" t="str">
        <v>C49SZX20250050DZ</v>
      </c>
      <c r="AF39" s="13" t="str">
        <v>朗特</v>
      </c>
      <c r="AG39" s="13" t="str">
        <v>YRM10</v>
      </c>
      <c r="AH39" s="13">
        <v>1</v>
      </c>
      <c r="AI39" s="92" t="str">
        <v>JPY</v>
      </c>
      <c r="AJ39" s="118">
        <v>10770600</v>
      </c>
      <c r="AK39" s="97">
        <v>5.3100000000000001E-2</v>
      </c>
      <c r="AL39" s="92">
        <v>571918.86</v>
      </c>
      <c r="AM39" s="219">
        <v>0.12</v>
      </c>
    </row>
    <row r="40" spans="1:39">
      <c r="A40" s="103"/>
      <c r="B40" s="40"/>
      <c r="P40" s="13">
        <v>2025</v>
      </c>
      <c r="Q40" s="13">
        <v>4</v>
      </c>
      <c r="R40" s="13" t="str">
        <v>SOUTH</v>
      </c>
      <c r="S40" s="13" t="str">
        <v>C49SZX20250015DZ&amp;JAL</v>
      </c>
      <c r="T40" s="13" t="str">
        <v>GLOBAL STAR(嘉裕越南分部)</v>
      </c>
      <c r="U40" s="13" t="str">
        <v>YSM20R</v>
      </c>
      <c r="V40" s="13">
        <v>1</v>
      </c>
      <c r="W40" s="92" t="str">
        <v>USD</v>
      </c>
      <c r="X40" s="97">
        <v>7.8</v>
      </c>
      <c r="Y40" s="92">
        <v>807300</v>
      </c>
      <c r="Z40" s="219">
        <v>0.12</v>
      </c>
      <c r="AB40" s="13">
        <v>2025</v>
      </c>
      <c r="AC40" s="13">
        <v>4</v>
      </c>
      <c r="AD40" s="13" t="str">
        <v>SOUTH</v>
      </c>
      <c r="AE40" s="13" t="str">
        <v>C49SZX20250050DZ</v>
      </c>
      <c r="AF40" s="13" t="str">
        <v>朗特</v>
      </c>
      <c r="AG40" s="13" t="str">
        <v>YRM10</v>
      </c>
      <c r="AH40" s="13">
        <v>1</v>
      </c>
      <c r="AI40" s="92" t="str">
        <v>JPY</v>
      </c>
      <c r="AJ40" s="118">
        <v>10770600</v>
      </c>
      <c r="AK40" s="97">
        <v>5.3100000000000001E-2</v>
      </c>
      <c r="AL40" s="92">
        <v>571918.86</v>
      </c>
      <c r="AM40" s="219">
        <v>0.12</v>
      </c>
    </row>
    <row r="41" spans="1:39">
      <c r="A41" s="103"/>
      <c r="B41" s="40"/>
      <c r="P41" s="13">
        <v>2025</v>
      </c>
      <c r="Q41" s="13">
        <v>4</v>
      </c>
      <c r="R41" s="13" t="str">
        <v>SOUTH</v>
      </c>
      <c r="S41" s="13" t="str">
        <v>C49SZX20250015DZ&amp;JAL</v>
      </c>
      <c r="T41" s="13" t="str">
        <v>GLOBAL STAR(嘉裕越南分部)</v>
      </c>
      <c r="U41" s="13" t="str">
        <v>YSM10</v>
      </c>
      <c r="V41" s="13">
        <v>1</v>
      </c>
      <c r="W41" s="92" t="str">
        <v>USD</v>
      </c>
      <c r="X41" s="97">
        <v>7.8</v>
      </c>
      <c r="Y41" s="92">
        <v>561990</v>
      </c>
      <c r="Z41" s="219">
        <v>0.12</v>
      </c>
      <c r="AB41" s="13">
        <v>2025</v>
      </c>
      <c r="AC41" s="13">
        <v>4</v>
      </c>
      <c r="AD41" s="13" t="str">
        <v>SOUTH</v>
      </c>
      <c r="AE41" s="13" t="str">
        <v>C49SZX20250050DZ</v>
      </c>
      <c r="AF41" s="13" t="str">
        <v>朗特</v>
      </c>
      <c r="AG41" s="13" t="str">
        <v>YRM10</v>
      </c>
      <c r="AH41" s="13">
        <v>1</v>
      </c>
      <c r="AI41" s="92" t="str">
        <v>JPY</v>
      </c>
      <c r="AJ41" s="118">
        <v>10770600</v>
      </c>
      <c r="AK41" s="97">
        <v>5.3100000000000001E-2</v>
      </c>
      <c r="AL41" s="92">
        <v>571918.86</v>
      </c>
      <c r="AM41" s="219">
        <v>0.12</v>
      </c>
    </row>
    <row r="42" spans="1:39">
      <c r="A42" s="103"/>
      <c r="B42" s="40"/>
      <c r="P42" s="13">
        <v>2025</v>
      </c>
      <c r="Q42" s="13">
        <v>4</v>
      </c>
      <c r="R42" s="13" t="str">
        <v>SOUTH</v>
      </c>
      <c r="S42" s="13" t="str">
        <v>C49SZX20250015DZ&amp;JAL</v>
      </c>
      <c r="T42" s="13" t="str">
        <v>GLOBAL STAR(嘉裕越南分部)</v>
      </c>
      <c r="U42" s="13" t="str">
        <v>YSM10</v>
      </c>
      <c r="V42" s="13">
        <v>1</v>
      </c>
      <c r="W42" s="92" t="str">
        <v>USD</v>
      </c>
      <c r="X42" s="97">
        <v>7.8</v>
      </c>
      <c r="Y42" s="92">
        <v>561990</v>
      </c>
      <c r="Z42" s="219">
        <v>0.12</v>
      </c>
      <c r="AB42" s="13">
        <v>2025</v>
      </c>
      <c r="AC42" s="13">
        <v>4</v>
      </c>
      <c r="AD42" s="13" t="str">
        <v>SOUTH</v>
      </c>
      <c r="AE42" s="13" t="str">
        <v>C49SZX20250050DZ</v>
      </c>
      <c r="AF42" s="13" t="str">
        <v>朗特</v>
      </c>
      <c r="AG42" s="13" t="str">
        <v>YRM10</v>
      </c>
      <c r="AH42" s="13">
        <v>1</v>
      </c>
      <c r="AI42" s="92" t="str">
        <v>JPY</v>
      </c>
      <c r="AJ42" s="118">
        <v>10770600</v>
      </c>
      <c r="AK42" s="97">
        <v>5.3100000000000001E-2</v>
      </c>
      <c r="AL42" s="92">
        <v>571918.86</v>
      </c>
      <c r="AM42" s="219">
        <v>0.12</v>
      </c>
    </row>
    <row r="43" spans="1:39">
      <c r="A43" s="103"/>
      <c r="B43" s="40"/>
      <c r="P43" s="13">
        <v>2025</v>
      </c>
      <c r="Q43" s="13">
        <v>4</v>
      </c>
      <c r="R43" s="13" t="str">
        <v>EAST</v>
      </c>
      <c r="S43" s="13" t="str">
        <v>C49SHA20250122/ZQR</v>
      </c>
      <c r="T43" s="13" t="str">
        <v>常州通宝</v>
      </c>
      <c r="U43" s="13" t="str">
        <v>CKD VP-01G</v>
      </c>
      <c r="V43" s="13">
        <v>1</v>
      </c>
      <c r="W43" s="92" t="str">
        <v>RMB</v>
      </c>
      <c r="X43" s="97">
        <v>1.0720000000000001</v>
      </c>
      <c r="Y43" s="92">
        <v>290673.27433628327</v>
      </c>
      <c r="Z43" s="21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19"/>
    </row>
    <row r="44" spans="1:39">
      <c r="A44" s="103"/>
      <c r="B44" s="40"/>
      <c r="P44" s="13">
        <v>2025</v>
      </c>
      <c r="Q44" s="13">
        <v>4</v>
      </c>
      <c r="R44" s="13" t="str">
        <v>EAST</v>
      </c>
      <c r="S44" s="13" t="str">
        <v>C49SHA20250122/ZQR</v>
      </c>
      <c r="T44" s="13" t="str">
        <v>常州通宝</v>
      </c>
      <c r="U44" s="13" t="str">
        <v>CKD VP-01G</v>
      </c>
      <c r="V44" s="13">
        <v>1</v>
      </c>
      <c r="W44" s="92" t="str">
        <v>RMB</v>
      </c>
      <c r="X44" s="97">
        <v>1.0720000000000001</v>
      </c>
      <c r="Y44" s="92">
        <v>290673.27433628327</v>
      </c>
      <c r="Z44" s="21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19"/>
    </row>
    <row r="45" spans="1:39">
      <c r="A45" s="103"/>
      <c r="B45" s="40"/>
      <c r="P45" s="13">
        <v>2025</v>
      </c>
      <c r="Q45" s="13">
        <v>4</v>
      </c>
      <c r="R45" s="13" t="str">
        <v>EAST</v>
      </c>
      <c r="S45" s="13" t="str">
        <v>C49SHA20250122/ZQR</v>
      </c>
      <c r="T45" s="13" t="str">
        <v>常州通宝</v>
      </c>
      <c r="U45" s="13" t="str">
        <v>YSM20R</v>
      </c>
      <c r="V45" s="13">
        <v>1</v>
      </c>
      <c r="W45" s="92" t="str">
        <v>RMB</v>
      </c>
      <c r="X45" s="97">
        <v>1.0720000000000001</v>
      </c>
      <c r="Y45" s="92">
        <v>711504.42477876123</v>
      </c>
      <c r="Z45" s="21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19"/>
    </row>
    <row r="46" spans="1:39">
      <c r="A46" s="103"/>
      <c r="B46" s="40"/>
      <c r="P46" s="13">
        <v>2025</v>
      </c>
      <c r="Q46" s="13">
        <v>4</v>
      </c>
      <c r="R46" s="13" t="str">
        <v>EAST</v>
      </c>
      <c r="S46" s="13" t="str">
        <v>C49SHA20250122/ZQR</v>
      </c>
      <c r="T46" s="13" t="str">
        <v>常州通宝</v>
      </c>
      <c r="U46" s="13" t="str">
        <v>YSM20R</v>
      </c>
      <c r="V46" s="13">
        <v>1</v>
      </c>
      <c r="W46" s="92" t="str">
        <v>RMB</v>
      </c>
      <c r="X46" s="97">
        <v>1.0720000000000001</v>
      </c>
      <c r="Y46" s="92">
        <v>711504.42477876123</v>
      </c>
      <c r="Z46" s="21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19"/>
    </row>
    <row r="47" spans="1:39">
      <c r="A47" s="103"/>
      <c r="B47" s="40"/>
      <c r="P47" s="13">
        <v>2025</v>
      </c>
      <c r="Q47" s="13">
        <v>4</v>
      </c>
      <c r="R47" s="13" t="str">
        <v>EAST</v>
      </c>
      <c r="S47" s="13" t="str">
        <v>C49SHA20250122/ZQR</v>
      </c>
      <c r="T47" s="13" t="str">
        <v>常州通宝</v>
      </c>
      <c r="U47" s="13" t="str">
        <v>YSM20R</v>
      </c>
      <c r="V47" s="13">
        <v>1</v>
      </c>
      <c r="W47" s="92" t="str">
        <v>RMB</v>
      </c>
      <c r="X47" s="97">
        <v>1.0720000000000001</v>
      </c>
      <c r="Y47" s="92">
        <v>711504.42477876123</v>
      </c>
      <c r="Z47" s="21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19"/>
    </row>
    <row r="48" spans="1:39">
      <c r="A48" s="103"/>
      <c r="B48" s="40"/>
      <c r="P48" s="13">
        <v>2025</v>
      </c>
      <c r="Q48" s="13">
        <v>4</v>
      </c>
      <c r="R48" s="13" t="str">
        <v>EAST</v>
      </c>
      <c r="S48" s="13" t="str">
        <v>C49SHA20250122/ZQR</v>
      </c>
      <c r="T48" s="13" t="str">
        <v>常州通宝</v>
      </c>
      <c r="U48" s="13" t="str">
        <v>YSM20R</v>
      </c>
      <c r="V48" s="13">
        <v>1</v>
      </c>
      <c r="W48" s="92" t="str">
        <v>RMB</v>
      </c>
      <c r="X48" s="97">
        <v>1.0720000000000001</v>
      </c>
      <c r="Y48" s="92">
        <v>711504.42477876123</v>
      </c>
      <c r="Z48" s="21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19"/>
    </row>
    <row r="49" spans="1:39">
      <c r="A49" s="103"/>
      <c r="B49" s="40"/>
      <c r="P49" s="13">
        <v>2025</v>
      </c>
      <c r="Q49" s="13">
        <v>4</v>
      </c>
      <c r="R49" s="13" t="str">
        <v>EAST</v>
      </c>
      <c r="S49" s="13" t="str">
        <v>C49SHA20250122/ZQR</v>
      </c>
      <c r="T49" s="13" t="str">
        <v>常州通宝</v>
      </c>
      <c r="U49" s="13" t="str">
        <v>YSM20R</v>
      </c>
      <c r="V49" s="13">
        <v>1</v>
      </c>
      <c r="W49" s="92" t="str">
        <v>RMB</v>
      </c>
      <c r="X49" s="97">
        <v>1.0720000000000001</v>
      </c>
      <c r="Y49" s="92">
        <v>711504.42477876123</v>
      </c>
      <c r="Z49" s="21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19"/>
    </row>
    <row r="50" spans="1:39">
      <c r="A50" s="103"/>
      <c r="B50" s="40"/>
      <c r="P50" s="13">
        <v>2025</v>
      </c>
      <c r="Q50" s="13">
        <v>4</v>
      </c>
      <c r="R50" s="13" t="str">
        <v>EAST</v>
      </c>
      <c r="S50" s="13" t="str">
        <v>C49SHA20250122/ZQR</v>
      </c>
      <c r="T50" s="13" t="str">
        <v>常州通宝</v>
      </c>
      <c r="U50" s="13" t="str">
        <v>YSM20R</v>
      </c>
      <c r="V50" s="13">
        <v>1</v>
      </c>
      <c r="W50" s="92" t="str">
        <v>RMB</v>
      </c>
      <c r="X50" s="97">
        <v>1.0720000000000001</v>
      </c>
      <c r="Y50" s="92">
        <v>711504.42477876123</v>
      </c>
      <c r="Z50" s="21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19"/>
    </row>
    <row r="51" spans="1:39">
      <c r="A51" s="103"/>
      <c r="B51" s="40"/>
      <c r="P51" s="13">
        <v>2025</v>
      </c>
      <c r="Q51" s="13">
        <v>4</v>
      </c>
      <c r="R51" s="13" t="str">
        <v>EAST</v>
      </c>
      <c r="S51" s="13" t="str">
        <v>C49SHA20250122/ZQR</v>
      </c>
      <c r="T51" s="13" t="str">
        <v>常州通宝</v>
      </c>
      <c r="U51" s="13" t="str">
        <v>YSM20R</v>
      </c>
      <c r="V51" s="13">
        <v>1</v>
      </c>
      <c r="W51" s="92" t="str">
        <v>RMB</v>
      </c>
      <c r="X51" s="97">
        <v>1.0720000000000001</v>
      </c>
      <c r="Y51" s="92">
        <v>711504.42477876123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4</v>
      </c>
      <c r="R52" s="13" t="str">
        <v>EAST</v>
      </c>
      <c r="S52" s="13" t="str">
        <v>C49SHA20250122/ZQR</v>
      </c>
      <c r="T52" s="13" t="str">
        <v>常州通宝</v>
      </c>
      <c r="U52" s="13" t="str">
        <v>YSM20R</v>
      </c>
      <c r="V52" s="13">
        <v>1</v>
      </c>
      <c r="W52" s="92" t="str">
        <v>RMB</v>
      </c>
      <c r="X52" s="97">
        <v>1.0720000000000001</v>
      </c>
      <c r="Y52" s="92">
        <v>711504.42477876123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4</v>
      </c>
      <c r="R53" s="13" t="str">
        <v>EAST</v>
      </c>
      <c r="S53" s="13" t="str">
        <v>C49SHA20250122/ZQR</v>
      </c>
      <c r="T53" s="13" t="str">
        <v>常州通宝</v>
      </c>
      <c r="U53" s="13" t="str">
        <v>YSM20R</v>
      </c>
      <c r="V53" s="13">
        <v>1</v>
      </c>
      <c r="W53" s="92" t="str">
        <v>RMB</v>
      </c>
      <c r="X53" s="97">
        <v>1.0720000000000001</v>
      </c>
      <c r="Y53" s="92">
        <v>711504.42477876123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4</v>
      </c>
      <c r="R54" s="13" t="str">
        <v>EAST</v>
      </c>
      <c r="S54" s="13" t="str">
        <v>C49SHA20250122/ZQR</v>
      </c>
      <c r="T54" s="13" t="str">
        <v>常州通宝</v>
      </c>
      <c r="U54" s="13" t="str">
        <v>YSM10</v>
      </c>
      <c r="V54" s="13">
        <v>1</v>
      </c>
      <c r="W54" s="92" t="str">
        <v>RMB</v>
      </c>
      <c r="X54" s="97">
        <v>1.0720000000000001</v>
      </c>
      <c r="Y54" s="92">
        <v>696961.27433628333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4</v>
      </c>
      <c r="R55" s="13" t="str">
        <v>EAST</v>
      </c>
      <c r="S55" s="13" t="str">
        <v>C49SHA20250122/ZQR</v>
      </c>
      <c r="T55" s="13" t="str">
        <v>常州通宝</v>
      </c>
      <c r="U55" s="13" t="str">
        <v>YSM10</v>
      </c>
      <c r="V55" s="13">
        <v>1</v>
      </c>
      <c r="W55" s="92" t="str">
        <v>RMB</v>
      </c>
      <c r="X55" s="97">
        <v>1.0720000000000001</v>
      </c>
      <c r="Y55" s="92">
        <v>696961.27433628333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4</v>
      </c>
      <c r="R56" s="13" t="str">
        <v>EAST</v>
      </c>
      <c r="S56" s="13" t="str">
        <v>C49SHA20250122/ZQR</v>
      </c>
      <c r="T56" s="13" t="str">
        <v>常州通宝</v>
      </c>
      <c r="U56" s="13" t="str">
        <v>YRi-V</v>
      </c>
      <c r="V56" s="13">
        <v>1</v>
      </c>
      <c r="W56" s="92" t="str">
        <v>RMB</v>
      </c>
      <c r="X56" s="97">
        <v>1.0720000000000001</v>
      </c>
      <c r="Y56" s="92">
        <v>603981.8761061948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4</v>
      </c>
      <c r="R57" s="13" t="str">
        <v>EAST</v>
      </c>
      <c r="S57" s="13" t="str">
        <v>C49SHA20250122/ZQR</v>
      </c>
      <c r="T57" s="13" t="str">
        <v>常州通宝</v>
      </c>
      <c r="U57" s="13" t="str">
        <v>YRi-V</v>
      </c>
      <c r="V57" s="13">
        <v>1</v>
      </c>
      <c r="W57" s="92" t="str">
        <v>RMB</v>
      </c>
      <c r="X57" s="97">
        <v>1.0720000000000001</v>
      </c>
      <c r="Y57" s="92">
        <v>603981.8761061948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>
        <v>2025</v>
      </c>
      <c r="Q58" s="13">
        <v>4</v>
      </c>
      <c r="R58" s="13" t="str">
        <v>EAST</v>
      </c>
      <c r="S58" s="13" t="str">
        <v>C49SHA20250122/ZQR</v>
      </c>
      <c r="T58" s="13" t="str">
        <v>常州通宝</v>
      </c>
      <c r="U58" s="13" t="str">
        <v>YRi-V</v>
      </c>
      <c r="V58" s="13">
        <v>1</v>
      </c>
      <c r="W58" s="92" t="str">
        <v>RMB</v>
      </c>
      <c r="X58" s="97">
        <v>1.0720000000000001</v>
      </c>
      <c r="Y58" s="92">
        <v>603981.8761061948</v>
      </c>
      <c r="Z58" s="21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>
        <v>2025</v>
      </c>
      <c r="Q59" s="13">
        <v>4</v>
      </c>
      <c r="R59" s="13" t="str">
        <v>EAST</v>
      </c>
      <c r="S59" s="13" t="str">
        <v>C49SHA20250122/ZQR</v>
      </c>
      <c r="T59" s="13" t="str">
        <v>常州通宝</v>
      </c>
      <c r="U59" s="13" t="str">
        <v>YRi-V</v>
      </c>
      <c r="V59" s="13">
        <v>1</v>
      </c>
      <c r="W59" s="92" t="str">
        <v>RMB</v>
      </c>
      <c r="X59" s="97">
        <v>1.0720000000000001</v>
      </c>
      <c r="Y59" s="92">
        <v>603981.8761061948</v>
      </c>
      <c r="Z59" s="21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>
        <v>2025</v>
      </c>
      <c r="Q60" s="13">
        <v>4</v>
      </c>
      <c r="R60" s="13" t="str">
        <v>EAST</v>
      </c>
      <c r="S60" s="13" t="str">
        <v>C49SHA20250122/ZQR</v>
      </c>
      <c r="T60" s="13" t="str">
        <v>常州通宝</v>
      </c>
      <c r="U60" s="13" t="str">
        <v>YRi-V</v>
      </c>
      <c r="V60" s="13">
        <v>1</v>
      </c>
      <c r="W60" s="92" t="str">
        <v>RMB</v>
      </c>
      <c r="X60" s="97">
        <v>1.0720000000000001</v>
      </c>
      <c r="Y60" s="92">
        <v>603981.8761061948</v>
      </c>
      <c r="Z60" s="21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>
        <v>2025</v>
      </c>
      <c r="Q61" s="13">
        <v>4</v>
      </c>
      <c r="R61" s="13" t="str">
        <v>EAST</v>
      </c>
      <c r="S61" s="13" t="str">
        <v>C49SHA20250122/ZQR</v>
      </c>
      <c r="T61" s="13" t="str">
        <v>常州通宝</v>
      </c>
      <c r="U61" s="13" t="str">
        <v>HELLER 1936MK5</v>
      </c>
      <c r="V61" s="13">
        <v>1</v>
      </c>
      <c r="W61" s="92" t="str">
        <v>RMB</v>
      </c>
      <c r="X61" s="97">
        <v>1.0720000000000001</v>
      </c>
      <c r="Y61" s="90">
        <v>516651.82300884963</v>
      </c>
      <c r="Z61" s="21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>
        <v>2025</v>
      </c>
      <c r="Q62" s="13">
        <v>4</v>
      </c>
      <c r="R62" s="13" t="str">
        <v>EAST</v>
      </c>
      <c r="S62" s="13" t="str">
        <v>C49SHA20250122/ZQR</v>
      </c>
      <c r="T62" s="13" t="str">
        <v>常州通宝</v>
      </c>
      <c r="U62" s="13" t="str">
        <v>HELLER 1936MK5</v>
      </c>
      <c r="V62" s="13">
        <v>1</v>
      </c>
      <c r="W62" s="92" t="str">
        <v>RMB</v>
      </c>
      <c r="X62" s="97">
        <v>1.0720000000000001</v>
      </c>
      <c r="Y62" s="90">
        <v>516651.82300884963</v>
      </c>
      <c r="Z62" s="21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>
        <v>2025</v>
      </c>
      <c r="Q63" s="13">
        <v>4</v>
      </c>
      <c r="R63" s="13" t="str">
        <v>WEST</v>
      </c>
      <c r="S63" s="13" t="str">
        <v>C28XIY20250122/LJY</v>
      </c>
      <c r="T63" s="13" t="str">
        <v>河南铨宝</v>
      </c>
      <c r="U63" s="13" t="str">
        <v>YSi-V</v>
      </c>
      <c r="V63" s="13">
        <v>1</v>
      </c>
      <c r="W63" s="92" t="str">
        <v>RMB</v>
      </c>
      <c r="X63" s="97">
        <v>1.0720000000000001</v>
      </c>
      <c r="Y63" s="90">
        <v>426902.6548672567</v>
      </c>
      <c r="Z63" s="21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>
        <v>2025</v>
      </c>
      <c r="Q64" s="13">
        <v>4</v>
      </c>
      <c r="R64" s="13" t="str">
        <v>WEST</v>
      </c>
      <c r="S64" s="13" t="str">
        <v>C28XIY20250122/LJY</v>
      </c>
      <c r="T64" s="13" t="str">
        <v>河南铨宝</v>
      </c>
      <c r="U64" s="13" t="str">
        <v>YSi-V</v>
      </c>
      <c r="V64" s="13">
        <v>1</v>
      </c>
      <c r="W64" s="92" t="str">
        <v>RMB</v>
      </c>
      <c r="X64" s="97">
        <v>1.0720000000000001</v>
      </c>
      <c r="Y64" s="90">
        <v>426902.6548672567</v>
      </c>
      <c r="Z64" s="21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>
        <v>2025</v>
      </c>
      <c r="Q65" s="13">
        <v>4</v>
      </c>
      <c r="R65" s="13" t="str">
        <v>EAST</v>
      </c>
      <c r="S65" s="13" t="str">
        <v>C49SHA20250213/JXD</v>
      </c>
      <c r="T65" s="13" t="str">
        <v>丹阳市新欧普</v>
      </c>
      <c r="U65" s="13" t="str">
        <v>YSM10</v>
      </c>
      <c r="V65" s="13">
        <v>1</v>
      </c>
      <c r="W65" s="92" t="str">
        <v>RMB</v>
      </c>
      <c r="X65" s="97">
        <v>1.0720000000000001</v>
      </c>
      <c r="Y65" s="90">
        <v>402047.4336283186</v>
      </c>
      <c r="Z65" s="21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>
        <v>2025</v>
      </c>
      <c r="Q66" s="13">
        <v>4</v>
      </c>
      <c r="R66" s="13" t="str">
        <v>NORTH</v>
      </c>
      <c r="S66" s="13" t="str">
        <v>C49BJS20250220ZX</v>
      </c>
      <c r="T66" s="13" t="str">
        <v>北京星际智控</v>
      </c>
      <c r="U66" s="13" t="str">
        <v>YSM20R</v>
      </c>
      <c r="V66" s="13">
        <v>1</v>
      </c>
      <c r="W66" s="92" t="str">
        <v>RMB</v>
      </c>
      <c r="X66" s="97">
        <v>1.0720000000000001</v>
      </c>
      <c r="Y66" s="90">
        <v>768424.77876106207</v>
      </c>
      <c r="Z66" s="21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>
        <v>2025</v>
      </c>
      <c r="Q67" s="13">
        <v>4</v>
      </c>
      <c r="R67" s="13" t="str">
        <v>NORTH</v>
      </c>
      <c r="S67" s="13" t="str">
        <v>C49BJS20250220ZX</v>
      </c>
      <c r="T67" s="13" t="str">
        <v>北京星际智控</v>
      </c>
      <c r="U67" s="13" t="str">
        <v>YSM10</v>
      </c>
      <c r="V67" s="13">
        <v>1</v>
      </c>
      <c r="W67" s="92" t="str">
        <v>RMB</v>
      </c>
      <c r="X67" s="97">
        <v>1.0720000000000001</v>
      </c>
      <c r="Y67" s="90">
        <v>683044.24778761074</v>
      </c>
      <c r="Z67" s="21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>
        <v>2025</v>
      </c>
      <c r="Q68" s="13">
        <v>4</v>
      </c>
      <c r="R68" s="13" t="str">
        <v>SOUTH</v>
      </c>
      <c r="S68" s="13" t="str">
        <v>C49SZX20250032SX</v>
      </c>
      <c r="T68" s="13" t="str">
        <v>众一卓越</v>
      </c>
      <c r="U68" s="13" t="str">
        <v>YSM10</v>
      </c>
      <c r="V68" s="13">
        <v>1</v>
      </c>
      <c r="W68" s="92" t="str">
        <v>RMB</v>
      </c>
      <c r="X68" s="97">
        <v>1.0720000000000001</v>
      </c>
      <c r="Y68" s="90">
        <v>455362.83185840712</v>
      </c>
      <c r="Z68" s="219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>
        <v>2025</v>
      </c>
      <c r="Q69" s="13">
        <v>4</v>
      </c>
      <c r="R69" s="13" t="str">
        <v>SOUTH</v>
      </c>
      <c r="S69" s="13" t="str">
        <v>C49SZX20250032SX</v>
      </c>
      <c r="T69" s="13" t="str">
        <v>众一卓越</v>
      </c>
      <c r="U69" s="13" t="str">
        <v>YSM10</v>
      </c>
      <c r="V69" s="13">
        <v>1</v>
      </c>
      <c r="W69" s="92" t="str">
        <v>RMB</v>
      </c>
      <c r="X69" s="97">
        <v>1.0720000000000001</v>
      </c>
      <c r="Y69" s="90">
        <v>455362.83185840712</v>
      </c>
      <c r="Z69" s="219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>
        <v>2025</v>
      </c>
      <c r="Q70" s="13">
        <v>4</v>
      </c>
      <c r="R70" s="13" t="str">
        <v>SOUTH</v>
      </c>
      <c r="S70" s="13" t="str">
        <v>C49SZX20250039EC</v>
      </c>
      <c r="T70" s="13" t="str">
        <v>海红天远（end user: 珠海海红）</v>
      </c>
      <c r="U70" s="13" t="str">
        <v>YRM20</v>
      </c>
      <c r="V70" s="13">
        <v>1</v>
      </c>
      <c r="W70" s="92" t="str">
        <v>RMB</v>
      </c>
      <c r="X70" s="97">
        <v>1.0720000000000001</v>
      </c>
      <c r="Y70" s="90">
        <v>929699.11504424794</v>
      </c>
      <c r="Z70" s="219">
        <v>9.9299999999999999E-2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>
        <v>2025</v>
      </c>
      <c r="Q71" s="13">
        <v>4</v>
      </c>
      <c r="R71" s="13" t="str">
        <v>SOUTH</v>
      </c>
      <c r="S71" s="13" t="str">
        <v>C49SZX20250039EC</v>
      </c>
      <c r="T71" s="13" t="str">
        <v>海红天远（end user: 珠海海红）</v>
      </c>
      <c r="U71" s="13" t="str">
        <v>YRM20</v>
      </c>
      <c r="V71" s="13">
        <v>1</v>
      </c>
      <c r="W71" s="92" t="str">
        <v>RMB</v>
      </c>
      <c r="X71" s="97">
        <v>1.0720000000000001</v>
      </c>
      <c r="Y71" s="90">
        <v>929699.11504424794</v>
      </c>
      <c r="Z71" s="219">
        <v>9.9299999999999999E-2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>
        <v>2025</v>
      </c>
      <c r="Q72" s="13">
        <v>4</v>
      </c>
      <c r="R72" s="13" t="str">
        <v>EAST</v>
      </c>
      <c r="S72" s="13" t="str">
        <v>C49SHA20250313/TWB</v>
      </c>
      <c r="T72" s="13" t="str">
        <v>丽水市长新</v>
      </c>
      <c r="U72" s="13" t="str">
        <v>YSM10</v>
      </c>
      <c r="V72" s="13">
        <v>1</v>
      </c>
      <c r="W72" s="92" t="str">
        <v>RMB</v>
      </c>
      <c r="X72" s="97">
        <v>1.0720000000000001</v>
      </c>
      <c r="Y72" s="90">
        <v>388955.75221238949</v>
      </c>
      <c r="Z72" s="219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3:P14">
    <cfRule type="notContainsBlanks" dxfId="6" priority="3" stopIfTrue="1">
      <formula>LEN(TRIM(P13))&gt;0</formula>
    </cfRule>
    <cfRule type="containsBlanks" dxfId="5" priority="4" stopIfTrue="1">
      <formula>LEN(TRIM(P13))=0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3752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3690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2025-04-25T04:23:38Z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