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534" documentId="13_ncr:1_{D7B31631-9EC2-A043-AB5E-59F176544080}" xr6:coauthVersionLast="47" xr6:coauthVersionMax="47" xr10:uidLastSave="{CE83F950-D451-43DE-AB95-4AB44E170318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AB3750" i="1" s="1"/>
  <c r="AC3750" i="1" s="1"/>
  <c r="Z3751" i="1"/>
  <c r="AB3751" i="1" s="1"/>
  <c r="AC3751" i="1" s="1"/>
  <c r="Z3752" i="1"/>
  <c r="AB3752" i="1" s="1"/>
  <c r="AC3752" i="1" s="1"/>
  <c r="Z3753" i="1"/>
  <c r="AB3753" i="1" s="1"/>
  <c r="AC3753" i="1" s="1"/>
  <c r="Z3754" i="1"/>
  <c r="Z3755" i="1"/>
  <c r="Z3756" i="1"/>
  <c r="Z3757" i="1"/>
  <c r="AB3757" i="1" s="1"/>
  <c r="AC3757" i="1" s="1"/>
  <c r="Z3758" i="1"/>
  <c r="AB3758" i="1" s="1"/>
  <c r="AC3758" i="1" s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AB3756" i="1" s="1"/>
  <c r="AC3756" i="1" s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55" i="1" l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AJ3757" i="1" s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AI3755" i="1" s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AJ3754" i="1" s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75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758" i="1"/>
  <c r="AI3758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758" i="1" l="1"/>
  <c r="AI3750" i="1"/>
  <c r="AI3756" i="1"/>
  <c r="AI3752" i="1"/>
  <c r="AJ3753" i="1"/>
  <c r="AK3753" i="1" s="1"/>
  <c r="AJ3751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J3750" i="1"/>
  <c r="AK3750" i="1" s="1"/>
  <c r="AI3869" i="1"/>
  <c r="AI3820" i="1"/>
  <c r="AI3876" i="1"/>
  <c r="AJ3906" i="1"/>
  <c r="AK3906" i="1" s="1"/>
  <c r="AJ3891" i="1"/>
  <c r="AK3891" i="1" s="1"/>
  <c r="AI3804" i="1"/>
  <c r="AI3578" i="1"/>
  <c r="AI3754" i="1"/>
  <c r="AK3754" i="1" s="1"/>
  <c r="AI3971" i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J3756" i="1"/>
  <c r="AK3756" i="1" s="1"/>
  <c r="AI3747" i="1"/>
  <c r="AI3842" i="1"/>
  <c r="AI3563" i="1"/>
  <c r="AI2093" i="1"/>
  <c r="AI1449" i="1"/>
  <c r="AI3683" i="1"/>
  <c r="AJ3764" i="1"/>
  <c r="AK3764" i="1" s="1"/>
  <c r="AI3824" i="1"/>
  <c r="AJ3755" i="1"/>
  <c r="AK3755" i="1" s="1"/>
  <c r="AI3310" i="1"/>
  <c r="AI676" i="1"/>
  <c r="AI3855" i="1"/>
  <c r="AJ3786" i="1"/>
  <c r="AK3786" i="1" s="1"/>
  <c r="AI3791" i="1"/>
  <c r="AI3931" i="1"/>
  <c r="AI1448" i="1"/>
  <c r="AJ3752" i="1"/>
  <c r="AK3752" i="1" s="1"/>
  <c r="AJ3885" i="1"/>
  <c r="AK3885" i="1" s="1"/>
  <c r="AJ3827" i="1"/>
  <c r="AK3827" i="1" s="1"/>
  <c r="AJ3761" i="1"/>
  <c r="AK3761" i="1" s="1"/>
  <c r="AI3757" i="1"/>
  <c r="AK3757" i="1" s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759" i="1"/>
  <c r="AK3759" i="1" s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1046" i="1" l="1"/>
  <c r="AK1242" i="1"/>
  <c r="AK3751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<sst xmlns="http://schemas.openxmlformats.org/spreadsheetml/2006/main" count="44946" uniqueCount="3602">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</sst>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7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66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29" fillId="0" borderId="1" xfId="1" applyNumberFormat="1" applyFont="1" applyBorder="1" applyAlignment="1" applyProtection="1">
      <alignment horizontal="right" vertical="center"/>
      <protection locked="0"/>
    </xf>
    <xf numFmtId="10" fontId="28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8" fillId="0" borderId="0" xfId="0" applyNumberFormat="1" applyFont="1" applyAlignment="1">
      <alignment horizontal="center" vertical="center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746" activePane="bottomLeft" state="frozen"/>
      <selection activeCell="L1" sqref="L1"/>
      <selection pane="bottomLeft" activeCell="L3771" sqref="L377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32033209.725769907</v>
      </c>
      <c r="AJ80" s="19">
        <f t="shared" si="24"/>
        <v>3774860.0520923901</v>
      </c>
      <c r="AK80" s="20">
        <f t="shared" si="25"/>
        <v>0.11784207965446593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32033209.725769907</v>
      </c>
      <c r="AJ250" s="19">
        <f t="shared" si="77"/>
        <v>3774860.0520923901</v>
      </c>
      <c r="AK250" s="20">
        <f t="shared" si="78"/>
        <v>0.11784207965446593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32033209.725769907</v>
      </c>
      <c r="AJ310" s="19">
        <f t="shared" si="97"/>
        <v>3774860.0520923901</v>
      </c>
      <c r="AK310" s="20">
        <f t="shared" si="98"/>
        <v>0.11784207965446593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32033209.725769907</v>
      </c>
      <c r="AJ311" s="19">
        <f t="shared" si="97"/>
        <v>3774860.0520923901</v>
      </c>
      <c r="AK311" s="20">
        <f t="shared" si="98"/>
        <v>0.11784207965446593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32033209.725769907</v>
      </c>
      <c r="AJ342" s="19">
        <f t="shared" si="116"/>
        <v>3774860.0520923901</v>
      </c>
      <c r="AK342" s="20">
        <f t="shared" si="117"/>
        <v>0.11784207965446593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32033209.725769907</v>
      </c>
      <c r="AJ343" s="19">
        <f t="shared" si="116"/>
        <v>3774860.0520923901</v>
      </c>
      <c r="AK343" s="20">
        <f t="shared" si="117"/>
        <v>0.11784207965446593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32033209.725769907</v>
      </c>
      <c r="AJ505" s="19">
        <f t="shared" si="152"/>
        <v>3774860.0520923901</v>
      </c>
      <c r="AK505" s="20">
        <f t="shared" si="153"/>
        <v>0.11784207965446593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32033209.725769907</v>
      </c>
      <c r="AJ506" s="19">
        <f t="shared" si="152"/>
        <v>3774860.0520923901</v>
      </c>
      <c r="AK506" s="20">
        <f t="shared" si="153"/>
        <v>0.11784207965446593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32033209.725769907</v>
      </c>
      <c r="AJ507" s="19">
        <f t="shared" si="152"/>
        <v>3774860.0520923901</v>
      </c>
      <c r="AK507" s="20">
        <f t="shared" si="153"/>
        <v>0.11784207965446593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32033209.725769907</v>
      </c>
      <c r="AJ508" s="19">
        <f t="shared" si="152"/>
        <v>3774860.0520923901</v>
      </c>
      <c r="AK508" s="20">
        <f t="shared" si="153"/>
        <v>0.11784207965446593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32033209.725769907</v>
      </c>
      <c r="AJ540" s="19">
        <f t="shared" si="170"/>
        <v>3774860.0520923901</v>
      </c>
      <c r="AK540" s="20">
        <f t="shared" si="171"/>
        <v>0.11784207965446593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32033209.725769907</v>
      </c>
      <c r="AJ541" s="19">
        <f t="shared" si="170"/>
        <v>3774860.0520923901</v>
      </c>
      <c r="AK541" s="20">
        <f t="shared" si="171"/>
        <v>0.11784207965446593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32033209.725769907</v>
      </c>
      <c r="AJ542" s="19">
        <f t="shared" si="170"/>
        <v>3774860.0520923901</v>
      </c>
      <c r="AK542" s="20">
        <f t="shared" si="171"/>
        <v>0.11784207965446593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32033209.725769907</v>
      </c>
      <c r="AJ622" s="19">
        <f t="shared" si="189"/>
        <v>3774860.0520923901</v>
      </c>
      <c r="AK622" s="20">
        <f t="shared" si="190"/>
        <v>0.11784207965446593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32033209.725769907</v>
      </c>
      <c r="AJ633" s="19">
        <f t="shared" si="189"/>
        <v>3774860.0520923901</v>
      </c>
      <c r="AK633" s="20">
        <f t="shared" si="190"/>
        <v>0.11784207965446593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32033209.725769907</v>
      </c>
      <c r="AJ634" s="19">
        <f t="shared" si="189"/>
        <v>3774860.0520923901</v>
      </c>
      <c r="AK634" s="20">
        <f t="shared" si="190"/>
        <v>0.11784207965446593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32033209.725769907</v>
      </c>
      <c r="AJ1429" s="19">
        <f t="shared" si="430"/>
        <v>3774860.0520923901</v>
      </c>
      <c r="AK1429" s="20">
        <f t="shared" si="431"/>
        <v>0.11784207965446593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32033209.725769907</v>
      </c>
      <c r="AJ1430" s="19">
        <f t="shared" si="430"/>
        <v>3774860.0520923901</v>
      </c>
      <c r="AK1430" s="20">
        <f t="shared" si="431"/>
        <v>0.11784207965446593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32033209.725769907</v>
      </c>
      <c r="AJ1434" s="19">
        <f t="shared" si="430"/>
        <v>3774860.0520923901</v>
      </c>
      <c r="AK1434" s="20">
        <f t="shared" si="431"/>
        <v>0.11784207965446593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32033209.725769907</v>
      </c>
      <c r="AJ1632" s="19">
        <f t="shared" si="484"/>
        <v>3774860.0520923901</v>
      </c>
      <c r="AK1632" s="20">
        <f t="shared" si="485"/>
        <v>0.11784207965446593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23518005.102683008</v>
      </c>
      <c r="AJ2299" s="27">
        <f t="shared" si="669"/>
        <v>2857856.676578952</v>
      </c>
      <c r="AK2299" s="28">
        <f t="shared" si="670"/>
        <v>0.1215178185437556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23518005.102683008</v>
      </c>
      <c r="AJ2300" s="27">
        <f t="shared" si="669"/>
        <v>2857856.676578952</v>
      </c>
      <c r="AK2300" s="28">
        <f t="shared" si="670"/>
        <v>0.1215178185437556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23518005.102683008</v>
      </c>
      <c r="AJ2476" s="200">
        <f t="shared" si="731"/>
        <v>2857856.676578952</v>
      </c>
      <c r="AK2476" s="201">
        <f t="shared" si="732"/>
        <v>0.1215178185437556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32033209.725769907</v>
      </c>
      <c r="AJ2612" s="27">
        <f t="shared" si="768"/>
        <v>3774860.0520923901</v>
      </c>
      <c r="AK2612" s="28">
        <f t="shared" si="769"/>
        <v>0.11784207965446593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32033209.725769907</v>
      </c>
      <c r="AJ2613" s="27">
        <f t="shared" si="768"/>
        <v>3774860.0520923901</v>
      </c>
      <c r="AK2613" s="28">
        <f t="shared" si="769"/>
        <v>0.11784207965446593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31540568.872991152</v>
      </c>
      <c r="AJ2791" s="27">
        <f t="shared" si="826"/>
        <v>3622415.3638739823</v>
      </c>
      <c r="AK2791" s="28">
        <f t="shared" si="827"/>
        <v>0.1148493985146835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11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31540568.872991152</v>
      </c>
      <c r="AJ2850" s="200">
        <f t="shared" si="844"/>
        <v>3622415.3638739823</v>
      </c>
      <c r="AK2850" s="201">
        <f t="shared" si="845"/>
        <v>0.1148493985146835</v>
      </c>
      <c r="AL2850" s="24"/>
      <c r="AM2850" s="24"/>
      <c r="AN2850" s="24"/>
      <c r="AO2850" s="24"/>
      <c r="AP2850" s="105" t="str">
        <f t="shared" si="846"/>
        <v>202411</v>
      </c>
      <c r="AQ2850" s="28" t="str">
        <f t="shared" si="847"/>
        <v>202411JPY</v>
      </c>
      <c r="AR2850" s="206" t="str">
        <f t="shared" si="848"/>
        <v>YAMAHA_Mounter</v>
      </c>
      <c r="AS2850" s="22">
        <f t="shared" si="849"/>
        <v>6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11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31540568.872991152</v>
      </c>
      <c r="AJ2898" s="200">
        <f t="shared" si="865"/>
        <v>3622415.3638739823</v>
      </c>
      <c r="AK2898" s="201">
        <f t="shared" si="866"/>
        <v>0.1148493985146835</v>
      </c>
      <c r="AL2898" s="24"/>
      <c r="AM2898" s="24"/>
      <c r="AN2898" s="24"/>
      <c r="AO2898" s="24"/>
      <c r="AP2898" s="105" t="str">
        <f t="shared" si="867"/>
        <v>202411</v>
      </c>
      <c r="AQ2898" s="28" t="str">
        <f t="shared" si="868"/>
        <v>202411JPY</v>
      </c>
      <c r="AR2898" s="206" t="str">
        <f t="shared" si="869"/>
        <v>YAMAHA_Mounter</v>
      </c>
      <c r="AS2898" s="22">
        <f t="shared" si="870"/>
        <v>6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23518005.102683008</v>
      </c>
      <c r="AJ3153" s="200">
        <f t="shared" si="940"/>
        <v>2857856.676578952</v>
      </c>
      <c r="AK3153" s="201">
        <f t="shared" si="941"/>
        <v>0.1215178185437556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23518005.102683008</v>
      </c>
      <c r="AJ3154" s="200">
        <f t="shared" si="940"/>
        <v>2857856.676578952</v>
      </c>
      <c r="AK3154" s="201">
        <f t="shared" si="941"/>
        <v>0.1215178185437556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32033209.725769907</v>
      </c>
      <c r="AJ3161" s="19">
        <f t="shared" si="940"/>
        <v>3774860.0520923901</v>
      </c>
      <c r="AK3161" s="20">
        <f t="shared" si="941"/>
        <v>0.11784207965446593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31540568.872991152</v>
      </c>
      <c r="AJ3278" s="200">
        <f t="shared" si="979"/>
        <v>3622415.3638739823</v>
      </c>
      <c r="AK3278" s="201">
        <f t="shared" si="980"/>
        <v>0.1148493985146835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31540568.872991152</v>
      </c>
      <c r="AJ3343" s="200">
        <f t="shared" si="999"/>
        <v>3622415.3638739823</v>
      </c>
      <c r="AK3343" s="201">
        <f t="shared" si="1000"/>
        <v>0.1148493985146835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31540568.872991152</v>
      </c>
      <c r="AJ3566" s="27">
        <f t="shared" si="1045"/>
        <v>3622415.3638739823</v>
      </c>
      <c r="AK3566" s="28">
        <f t="shared" si="1046"/>
        <v>0.1148493985146835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23518005.102683008</v>
      </c>
      <c r="AJ3567" s="27">
        <f t="shared" si="1045"/>
        <v>2857856.676578952</v>
      </c>
      <c r="AK3567" s="28">
        <f t="shared" si="1046"/>
        <v>0.1215178185437556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31540568.872991152</v>
      </c>
      <c r="AJ3570" s="19">
        <f t="shared" si="1045"/>
        <v>3622415.3638739823</v>
      </c>
      <c r="AK3570" s="20">
        <f t="shared" si="1046"/>
        <v>0.1148493985146835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31540568.872991152</v>
      </c>
      <c r="AJ3571" s="19">
        <f t="shared" si="1045"/>
        <v>3622415.3638739823</v>
      </c>
      <c r="AK3571" s="20">
        <f t="shared" si="1046"/>
        <v>0.1148493985146835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31540568.872991152</v>
      </c>
      <c r="AJ3576" s="200">
        <f t="shared" si="1045"/>
        <v>3622415.3638739823</v>
      </c>
      <c r="AK3576" s="201">
        <f t="shared" si="1046"/>
        <v>0.1148493985146835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31540568.872991152</v>
      </c>
      <c r="AJ3577" s="200">
        <f t="shared" si="1045"/>
        <v>3622415.3638739823</v>
      </c>
      <c r="AK3577" s="201">
        <f t="shared" si="1046"/>
        <v>0.1148493985146835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31540568.872991152</v>
      </c>
      <c r="AJ3602" s="27">
        <f t="shared" si="1068"/>
        <v>3622415.3638739823</v>
      </c>
      <c r="AK3602" s="28">
        <f t="shared" si="1069"/>
        <v>0.1148493985146835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11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31540568.872991152</v>
      </c>
      <c r="AJ3605" s="200">
        <f t="shared" si="1068"/>
        <v>3622415.3638739823</v>
      </c>
      <c r="AK3605" s="201">
        <f t="shared" si="1069"/>
        <v>0.1148493985146835</v>
      </c>
      <c r="AL3605" s="24"/>
      <c r="AM3605" s="24"/>
      <c r="AN3605" s="24"/>
      <c r="AO3605" s="24"/>
      <c r="AP3605" s="165" t="str">
        <f t="shared" si="1070"/>
        <v>202411</v>
      </c>
      <c r="AQ3605" s="203" t="str">
        <f t="shared" si="1071"/>
        <v>202411JPY</v>
      </c>
      <c r="AR3605" s="206" t="str">
        <f t="shared" si="1072"/>
        <v>YAMAHA_Mounter</v>
      </c>
      <c r="AS3605" s="22">
        <f t="shared" si="1073"/>
        <v>6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31540568.872991152</v>
      </c>
      <c r="AJ3606" s="200">
        <f t="shared" si="1068"/>
        <v>3622415.3638739823</v>
      </c>
      <c r="AK3606" s="201">
        <f t="shared" si="1069"/>
        <v>0.1148493985146835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31540568.872991152</v>
      </c>
      <c r="AJ3607" s="200">
        <f t="shared" si="1068"/>
        <v>3622415.3638739823</v>
      </c>
      <c r="AK3607" s="201">
        <f t="shared" si="1069"/>
        <v>0.1148493985146835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31540568.872991152</v>
      </c>
      <c r="AJ3621" s="200">
        <f t="shared" si="1068"/>
        <v>3622415.3638739823</v>
      </c>
      <c r="AK3621" s="201">
        <f t="shared" si="1069"/>
        <v>0.1148493985146835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31540568.872991152</v>
      </c>
      <c r="AJ3631" s="200">
        <f t="shared" si="1068"/>
        <v>3622415.3638739823</v>
      </c>
      <c r="AK3631" s="201">
        <f t="shared" si="1069"/>
        <v>0.1148493985146835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31540568.872991152</v>
      </c>
      <c r="AJ3632" s="200">
        <f t="shared" si="1068"/>
        <v>3622415.3638739823</v>
      </c>
      <c r="AK3632" s="201">
        <f t="shared" si="1069"/>
        <v>0.1148493985146835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23518005.102683008</v>
      </c>
      <c r="AJ3634" s="200">
        <f t="shared" si="1068"/>
        <v>2857856.676578952</v>
      </c>
      <c r="AK3634" s="201">
        <f t="shared" si="1069"/>
        <v>0.1215178185437556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31540568.872991152</v>
      </c>
      <c r="AJ3635" s="200">
        <f t="shared" si="1068"/>
        <v>3622415.3638739823</v>
      </c>
      <c r="AK3635" s="201">
        <f t="shared" si="1069"/>
        <v>0.1148493985146835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31540568.872991152</v>
      </c>
      <c r="AJ3636" s="200">
        <f t="shared" si="1068"/>
        <v>3622415.3638739823</v>
      </c>
      <c r="AK3636" s="201">
        <f t="shared" si="1069"/>
        <v>0.1148493985146835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23518005.102683008</v>
      </c>
      <c r="AJ3639" s="200">
        <f t="shared" si="1068"/>
        <v>2857856.676578952</v>
      </c>
      <c r="AK3639" s="201">
        <f t="shared" si="1069"/>
        <v>0.1215178185437556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23518005.102683008</v>
      </c>
      <c r="AJ3640" s="200">
        <f t="shared" si="1068"/>
        <v>2857856.676578952</v>
      </c>
      <c r="AK3640" s="201">
        <f t="shared" si="1069"/>
        <v>0.1215178185437556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10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23518005.102683008</v>
      </c>
      <c r="AJ3645" s="200">
        <f t="shared" si="1068"/>
        <v>2857856.676578952</v>
      </c>
      <c r="AK3645" s="201">
        <f t="shared" si="1069"/>
        <v>0.1215178185437556</v>
      </c>
      <c r="AL3645" s="24"/>
      <c r="AM3645" s="24"/>
      <c r="AN3645" s="24"/>
      <c r="AO3645" s="24"/>
      <c r="AP3645" s="165" t="str">
        <f t="shared" si="1070"/>
        <v>202410</v>
      </c>
      <c r="AQ3645" s="203" t="str">
        <f t="shared" si="1071"/>
        <v>202410USD</v>
      </c>
      <c r="AR3645" s="206" t="str">
        <f t="shared" si="1072"/>
        <v>YAMAHA_Mounter</v>
      </c>
      <c r="AS3645" s="22">
        <f t="shared" si="1073"/>
        <v>2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10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23518005.102683008</v>
      </c>
      <c r="AJ3646" s="200">
        <f t="shared" si="1068"/>
        <v>2857856.676578952</v>
      </c>
      <c r="AK3646" s="201">
        <f t="shared" si="1069"/>
        <v>0.1215178185437556</v>
      </c>
      <c r="AL3646" s="24"/>
      <c r="AM3646" s="24"/>
      <c r="AN3646" s="24"/>
      <c r="AO3646" s="24"/>
      <c r="AP3646" s="165" t="str">
        <f t="shared" si="1070"/>
        <v>202410</v>
      </c>
      <c r="AQ3646" s="203" t="str">
        <f t="shared" si="1071"/>
        <v>202410USD</v>
      </c>
      <c r="AR3646" s="206" t="str">
        <f t="shared" si="1072"/>
        <v>YAMAHA_Mounter</v>
      </c>
      <c r="AS3646" s="22">
        <f t="shared" si="1073"/>
        <v>2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10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23518005.102683008</v>
      </c>
      <c r="AJ3647" s="200">
        <f t="shared" si="1068"/>
        <v>2857856.676578952</v>
      </c>
      <c r="AK3647" s="201">
        <f t="shared" si="1069"/>
        <v>0.1215178185437556</v>
      </c>
      <c r="AL3647" s="24"/>
      <c r="AM3647" s="24"/>
      <c r="AN3647" s="24"/>
      <c r="AO3647" s="24"/>
      <c r="AP3647" s="165" t="str">
        <f t="shared" si="1070"/>
        <v>202410</v>
      </c>
      <c r="AQ3647" s="203" t="str">
        <f t="shared" si="1071"/>
        <v>202410USD</v>
      </c>
      <c r="AR3647" s="206" t="str">
        <f t="shared" si="1072"/>
        <v>YAMAHA_Mounter</v>
      </c>
      <c r="AS3647" s="22">
        <f t="shared" si="1073"/>
        <v>2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10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23518005.102683008</v>
      </c>
      <c r="AJ3648" s="200">
        <f t="shared" si="1068"/>
        <v>2857856.676578952</v>
      </c>
      <c r="AK3648" s="201">
        <f t="shared" si="1069"/>
        <v>0.1215178185437556</v>
      </c>
      <c r="AL3648" s="24"/>
      <c r="AM3648" s="24"/>
      <c r="AN3648" s="24"/>
      <c r="AO3648" s="24"/>
      <c r="AP3648" s="165" t="str">
        <f t="shared" si="1070"/>
        <v>202410</v>
      </c>
      <c r="AQ3648" s="203" t="str">
        <f t="shared" si="1071"/>
        <v>202410USD</v>
      </c>
      <c r="AR3648" s="206" t="str">
        <f t="shared" si="1072"/>
        <v>YAMAHA_Non_Mounter</v>
      </c>
      <c r="AS3648" s="22">
        <f t="shared" si="1073"/>
        <v>2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10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23518005.102683008</v>
      </c>
      <c r="AJ3649" s="200">
        <f t="shared" si="1068"/>
        <v>2857856.676578952</v>
      </c>
      <c r="AK3649" s="201">
        <f t="shared" si="1069"/>
        <v>0.1215178185437556</v>
      </c>
      <c r="AL3649" s="24"/>
      <c r="AM3649" s="24"/>
      <c r="AN3649" s="24"/>
      <c r="AO3649" s="24"/>
      <c r="AP3649" s="165" t="str">
        <f t="shared" si="1070"/>
        <v>202410</v>
      </c>
      <c r="AQ3649" s="203" t="str">
        <f t="shared" si="1071"/>
        <v>202410USD</v>
      </c>
      <c r="AR3649" s="206" t="str">
        <f t="shared" si="1072"/>
        <v>HELLER</v>
      </c>
      <c r="AS3649" s="22">
        <f t="shared" si="1073"/>
        <v>2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10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23518005.102683008</v>
      </c>
      <c r="AJ3650" s="200">
        <f t="shared" si="1068"/>
        <v>2857856.676578952</v>
      </c>
      <c r="AK3650" s="201">
        <f t="shared" si="1069"/>
        <v>0.1215178185437556</v>
      </c>
      <c r="AL3650" s="24"/>
      <c r="AM3650" s="24"/>
      <c r="AN3650" s="24"/>
      <c r="AO3650" s="24"/>
      <c r="AP3650" s="165" t="str">
        <f t="shared" si="1070"/>
        <v>202410</v>
      </c>
      <c r="AQ3650" s="203" t="str">
        <f t="shared" si="1071"/>
        <v>202410USD</v>
      </c>
      <c r="AR3650" s="206" t="str">
        <f t="shared" si="1072"/>
        <v>YAMAHA_Non_Mounter</v>
      </c>
      <c r="AS3650" s="22">
        <f t="shared" si="1073"/>
        <v>2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10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23518005.102683008</v>
      </c>
      <c r="AJ3651" s="200">
        <f t="shared" si="1068"/>
        <v>2857856.676578952</v>
      </c>
      <c r="AK3651" s="201">
        <f t="shared" si="1069"/>
        <v>0.1215178185437556</v>
      </c>
      <c r="AL3651" s="24"/>
      <c r="AM3651" s="24"/>
      <c r="AN3651" s="24"/>
      <c r="AO3651" s="24"/>
      <c r="AP3651" s="165" t="str">
        <f t="shared" si="1070"/>
        <v>202410</v>
      </c>
      <c r="AQ3651" s="203" t="str">
        <f t="shared" si="1071"/>
        <v>202410USD</v>
      </c>
      <c r="AR3651" s="206" t="str">
        <f t="shared" si="1072"/>
        <v>SOLDERSTAR</v>
      </c>
      <c r="AS3651" s="22">
        <f t="shared" si="1073"/>
        <v>2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31540568.872991152</v>
      </c>
      <c r="AJ3652" s="200">
        <f t="shared" si="1068"/>
        <v>3622415.3638739823</v>
      </c>
      <c r="AK3652" s="201">
        <f t="shared" si="1069"/>
        <v>0.1148493985146835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31540568.872991152</v>
      </c>
      <c r="AJ3653" s="200">
        <f t="shared" si="1068"/>
        <v>3622415.3638739823</v>
      </c>
      <c r="AK3653" s="201">
        <f t="shared" si="1069"/>
        <v>0.1148493985146835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31540568.872991152</v>
      </c>
      <c r="AJ3654" s="200">
        <f t="shared" ref="AJ3654:AJ3717" si="1090">IF(P3654="C66 SERVICE","",SUMIFS(AC:AC,F:F,F3654,G:G,G3654,E:E,E3654))</f>
        <v>3622415.3638739823</v>
      </c>
      <c r="AK3654" s="201">
        <f t="shared" ref="AK3654:AK3717" si="1091">IF(AJ3654&gt;0,AJ3654/AI3654,"")</f>
        <v>0.1148493985146835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31540568.872991152</v>
      </c>
      <c r="AJ3655" s="200">
        <f t="shared" si="1090"/>
        <v>3622415.3638739823</v>
      </c>
      <c r="AK3655" s="201">
        <f t="shared" si="1091"/>
        <v>0.1148493985146835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31540568.872991152</v>
      </c>
      <c r="AJ3656" s="200">
        <f t="shared" si="1090"/>
        <v>3622415.3638739823</v>
      </c>
      <c r="AK3656" s="201">
        <f t="shared" si="1091"/>
        <v>0.1148493985146835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31540568.872991152</v>
      </c>
      <c r="AJ3657" s="200">
        <f t="shared" si="1090"/>
        <v>3622415.3638739823</v>
      </c>
      <c r="AK3657" s="201">
        <f t="shared" si="1091"/>
        <v>0.1148493985146835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31540568.872991152</v>
      </c>
      <c r="AJ3658" s="200">
        <f t="shared" si="1090"/>
        <v>3622415.3638739823</v>
      </c>
      <c r="AK3658" s="201">
        <f t="shared" si="1091"/>
        <v>0.1148493985146835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31540568.872991152</v>
      </c>
      <c r="AJ3659" s="200">
        <f t="shared" si="1090"/>
        <v>3622415.3638739823</v>
      </c>
      <c r="AK3659" s="201">
        <f t="shared" si="1091"/>
        <v>0.1148493985146835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23518005.102683008</v>
      </c>
      <c r="AJ3660" s="200">
        <f t="shared" si="1090"/>
        <v>2857856.676578952</v>
      </c>
      <c r="AK3660" s="201">
        <f t="shared" si="1091"/>
        <v>0.1215178185437556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31540568.872991152</v>
      </c>
      <c r="AJ3661" s="200">
        <f t="shared" si="1090"/>
        <v>3622415.3638739823</v>
      </c>
      <c r="AK3661" s="201">
        <f t="shared" si="1091"/>
        <v>0.1148493985146835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23518005.102683008</v>
      </c>
      <c r="AJ3662" s="200">
        <f t="shared" si="1090"/>
        <v>2857856.676578952</v>
      </c>
      <c r="AK3662" s="201">
        <f t="shared" si="1091"/>
        <v>0.1215178185437556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31540568.872991152</v>
      </c>
      <c r="AJ3663" s="200">
        <f t="shared" si="1090"/>
        <v>3622415.3638739823</v>
      </c>
      <c r="AK3663" s="201">
        <f t="shared" si="1091"/>
        <v>0.1148493985146835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31540568.872991152</v>
      </c>
      <c r="AJ3667" s="200">
        <f t="shared" si="1090"/>
        <v>3622415.3638739823</v>
      </c>
      <c r="AK3667" s="201">
        <f t="shared" si="1091"/>
        <v>0.1148493985146835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23518005.102683008</v>
      </c>
      <c r="AJ3672" s="200">
        <f t="shared" si="1090"/>
        <v>2857856.676578952</v>
      </c>
      <c r="AK3672" s="201">
        <f t="shared" si="1091"/>
        <v>0.1215178185437556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23518005.102683008</v>
      </c>
      <c r="AJ3675" s="200">
        <f t="shared" si="1090"/>
        <v>2857856.676578952</v>
      </c>
      <c r="AK3675" s="201">
        <f t="shared" si="1091"/>
        <v>0.1215178185437556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23518005.102683008</v>
      </c>
      <c r="AJ3676" s="200">
        <f t="shared" si="1090"/>
        <v>2857856.676578952</v>
      </c>
      <c r="AK3676" s="201">
        <f t="shared" si="1091"/>
        <v>0.1215178185437556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31540568.872991152</v>
      </c>
      <c r="AJ3682" s="200">
        <f t="shared" si="1090"/>
        <v>3622415.3638739823</v>
      </c>
      <c r="AK3682" s="201">
        <f t="shared" si="1091"/>
        <v>0.1148493985146835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31540568.872991152</v>
      </c>
      <c r="AJ3683" s="200">
        <f t="shared" si="1090"/>
        <v>3622415.3638739823</v>
      </c>
      <c r="AK3683" s="201">
        <f t="shared" si="1091"/>
        <v>0.1148493985146835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31540568.872991152</v>
      </c>
      <c r="AJ3684" s="200">
        <f t="shared" si="1090"/>
        <v>3622415.3638739823</v>
      </c>
      <c r="AK3684" s="201">
        <f t="shared" si="1091"/>
        <v>0.1148493985146835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31540568.872991152</v>
      </c>
      <c r="AJ3685" s="200">
        <f t="shared" si="1090"/>
        <v>3622415.3638739823</v>
      </c>
      <c r="AK3685" s="201">
        <f t="shared" si="1091"/>
        <v>0.1148493985146835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31540568.872991152</v>
      </c>
      <c r="AJ3686" s="200">
        <f t="shared" si="1090"/>
        <v>3622415.3638739823</v>
      </c>
      <c r="AK3686" s="201">
        <f t="shared" si="1091"/>
        <v>0.1148493985146835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31540568.872991152</v>
      </c>
      <c r="AJ3687" s="200">
        <f t="shared" si="1090"/>
        <v>3622415.3638739823</v>
      </c>
      <c r="AK3687" s="201">
        <f t="shared" si="1091"/>
        <v>0.1148493985146835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31540568.872991152</v>
      </c>
      <c r="AJ3688" s="200">
        <f t="shared" si="1090"/>
        <v>3622415.3638739823</v>
      </c>
      <c r="AK3688" s="201">
        <f t="shared" si="1091"/>
        <v>0.1148493985146835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23518005.102683008</v>
      </c>
      <c r="AJ3694" s="200">
        <f t="shared" si="1090"/>
        <v>2857856.676578952</v>
      </c>
      <c r="AK3694" s="201">
        <f t="shared" si="1091"/>
        <v>0.1215178185437556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23518005.102683008</v>
      </c>
      <c r="AJ3696" s="200">
        <f t="shared" si="1090"/>
        <v>2857856.676578952</v>
      </c>
      <c r="AK3696" s="201">
        <f t="shared" si="1091"/>
        <v>0.1215178185437556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23518005.102683008</v>
      </c>
      <c r="AJ3697" s="200">
        <f t="shared" si="1090"/>
        <v>2857856.676578952</v>
      </c>
      <c r="AK3697" s="201">
        <f t="shared" si="1091"/>
        <v>0.1215178185437556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31540568.872991152</v>
      </c>
      <c r="AJ3698" s="200">
        <f t="shared" si="1090"/>
        <v>3622415.3638739823</v>
      </c>
      <c r="AK3698" s="201">
        <f t="shared" si="1091"/>
        <v>0.1148493985146835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31540568.872991152</v>
      </c>
      <c r="AJ3699" s="200">
        <f t="shared" si="1090"/>
        <v>3622415.3638739823</v>
      </c>
      <c r="AK3699" s="201">
        <f t="shared" si="1091"/>
        <v>0.1148493985146835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23518005.102683008</v>
      </c>
      <c r="AJ3700" s="200">
        <f t="shared" si="1090"/>
        <v>2857856.676578952</v>
      </c>
      <c r="AK3700" s="201">
        <f t="shared" si="1091"/>
        <v>0.1215178185437556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23518005.102683008</v>
      </c>
      <c r="AJ3701" s="200">
        <f t="shared" si="1090"/>
        <v>2857856.676578952</v>
      </c>
      <c r="AK3701" s="201">
        <f t="shared" si="1091"/>
        <v>0.1215178185437556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23518005.102683008</v>
      </c>
      <c r="AJ3702" s="200">
        <f t="shared" si="1090"/>
        <v>2857856.676578952</v>
      </c>
      <c r="AK3702" s="201">
        <f t="shared" si="1091"/>
        <v>0.1215178185437556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23518005.102683008</v>
      </c>
      <c r="AJ3703" s="200">
        <f t="shared" si="1090"/>
        <v>2857856.676578952</v>
      </c>
      <c r="AK3703" s="201">
        <f t="shared" si="1091"/>
        <v>0.1215178185437556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23518005.102683008</v>
      </c>
      <c r="AJ3704" s="200">
        <f t="shared" si="1090"/>
        <v>2857856.676578952</v>
      </c>
      <c r="AK3704" s="201">
        <f t="shared" si="1091"/>
        <v>0.1215178185437556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23518005.102683008</v>
      </c>
      <c r="AJ3705" s="200">
        <f t="shared" si="1090"/>
        <v>2857856.676578952</v>
      </c>
      <c r="AK3705" s="201">
        <f t="shared" si="1091"/>
        <v>0.1215178185437556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23518005.102683008</v>
      </c>
      <c r="AJ3706" s="200">
        <f t="shared" si="1090"/>
        <v>2857856.676578952</v>
      </c>
      <c r="AK3706" s="201">
        <f t="shared" si="1091"/>
        <v>0.1215178185437556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31540568.872991152</v>
      </c>
      <c r="AJ3707" s="200">
        <f t="shared" si="1090"/>
        <v>3622415.3638739823</v>
      </c>
      <c r="AK3707" s="201">
        <f t="shared" si="1091"/>
        <v>0.1148493985146835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31540568.872991152</v>
      </c>
      <c r="AJ3708" s="200">
        <f t="shared" si="1090"/>
        <v>3622415.3638739823</v>
      </c>
      <c r="AK3708" s="201">
        <f t="shared" si="1091"/>
        <v>0.1148493985146835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31540568.872991152</v>
      </c>
      <c r="AJ3709" s="200">
        <f t="shared" si="1090"/>
        <v>3622415.3638739823</v>
      </c>
      <c r="AK3709" s="201">
        <f t="shared" si="1091"/>
        <v>0.1148493985146835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31540568.872991152</v>
      </c>
      <c r="AJ3710" s="200">
        <f t="shared" si="1090"/>
        <v>3622415.3638739823</v>
      </c>
      <c r="AK3710" s="201">
        <f t="shared" si="1091"/>
        <v>0.1148493985146835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31540568.872991152</v>
      </c>
      <c r="AJ3711" s="200">
        <f t="shared" si="1090"/>
        <v>3622415.3638739823</v>
      </c>
      <c r="AK3711" s="201">
        <f t="shared" si="1091"/>
        <v>0.1148493985146835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31540568.872991152</v>
      </c>
      <c r="AJ3712" s="200">
        <f t="shared" si="1090"/>
        <v>3622415.3638739823</v>
      </c>
      <c r="AK3712" s="201">
        <f t="shared" si="1091"/>
        <v>0.1148493985146835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31540568.872991152</v>
      </c>
      <c r="AJ3713" s="200">
        <f t="shared" si="1090"/>
        <v>3622415.3638739823</v>
      </c>
      <c r="AK3713" s="201">
        <f t="shared" si="1091"/>
        <v>0.1148493985146835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23518005.102683008</v>
      </c>
      <c r="AJ3715" s="200">
        <f t="shared" si="1090"/>
        <v>2857856.676578952</v>
      </c>
      <c r="AK3715" s="201">
        <f t="shared" si="1091"/>
        <v>0.1215178185437556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23518005.102683008</v>
      </c>
      <c r="AJ3716" s="200">
        <f t="shared" si="1090"/>
        <v>2857856.676578952</v>
      </c>
      <c r="AK3716" s="201">
        <f t="shared" si="1091"/>
        <v>0.1215178185437556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31540568.872991152</v>
      </c>
      <c r="AJ3717" s="200">
        <f t="shared" si="1090"/>
        <v>3622415.3638739823</v>
      </c>
      <c r="AK3717" s="201">
        <f t="shared" si="1091"/>
        <v>0.1148493985146835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31540568.872991152</v>
      </c>
      <c r="AJ3718" s="200">
        <f t="shared" ref="AJ3718:AJ3724" si="1112">IF(P3718="C66 SERVICE","",SUMIFS(AC:AC,F:F,F3718,G:G,G3718,E:E,E3718))</f>
        <v>3622415.3638739823</v>
      </c>
      <c r="AK3718" s="201">
        <f t="shared" ref="AK3718:AK3724" si="1113">IF(AJ3718&gt;0,AJ3718/AI3718,"")</f>
        <v>0.1148493985146835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23518005.102683008</v>
      </c>
      <c r="AJ3719" s="200">
        <f t="shared" si="1112"/>
        <v>2857856.676578952</v>
      </c>
      <c r="AK3719" s="201">
        <f t="shared" si="1113"/>
        <v>0.1215178185437556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23518005.102683008</v>
      </c>
      <c r="AJ3720" s="200">
        <f t="shared" si="1112"/>
        <v>2857856.676578952</v>
      </c>
      <c r="AK3720" s="201">
        <f t="shared" si="1113"/>
        <v>0.1215178185437556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11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31540568.872991152</v>
      </c>
      <c r="AJ3725" s="200">
        <f t="shared" ref="AJ3725:AJ3777" si="1131">IF(P3725="C66 SERVICE","",SUMIFS(AC:AC,F:F,F3725,G:G,G3725,E:E,E3725))</f>
        <v>3622415.3638739823</v>
      </c>
      <c r="AK3725" s="201">
        <f t="shared" ref="AK3725:AK3743" si="1132">IF(AJ3725&gt;0,AJ3725/AI3725,"")</f>
        <v>0.1148493985146835</v>
      </c>
      <c r="AL3725" s="24"/>
      <c r="AM3725" s="24"/>
      <c r="AN3725" s="24"/>
      <c r="AO3725" s="24"/>
      <c r="AP3725" s="165" t="str">
        <f t="shared" ref="AP3725:AP3743" si="1133">IF(F3725="","",F3725&amp;G3725)</f>
        <v>202411</v>
      </c>
      <c r="AQ3725" s="203" t="str">
        <f t="shared" ref="AQ3725:AQ3743" si="1134">IF(W3725="","",F3725&amp;G3725&amp;W3725)</f>
        <v>202411RMB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1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32033209.725769907</v>
      </c>
      <c r="AJ3726" s="200">
        <f t="shared" si="1131"/>
        <v>3774860.0520923901</v>
      </c>
      <c r="AK3726" s="201">
        <f t="shared" si="1132"/>
        <v>0.11784207965446593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32033209.725769907</v>
      </c>
      <c r="AJ3727" s="200">
        <f t="shared" si="1131"/>
        <v>3774860.0520923901</v>
      </c>
      <c r="AK3727" s="201">
        <f t="shared" si="1132"/>
        <v>0.11784207965446593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32033209.725769907</v>
      </c>
      <c r="AJ3728" s="200">
        <f t="shared" si="1131"/>
        <v>3774860.0520923901</v>
      </c>
      <c r="AK3728" s="201">
        <f t="shared" si="1132"/>
        <v>0.11784207965446593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32033209.725769907</v>
      </c>
      <c r="AJ3729" s="200">
        <f t="shared" si="1131"/>
        <v>3774860.0520923901</v>
      </c>
      <c r="AK3729" s="201">
        <f t="shared" si="1132"/>
        <v>0.11784207965446593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31540568.872991152</v>
      </c>
      <c r="AJ3730" s="200">
        <f t="shared" si="1131"/>
        <v>3622415.3638739823</v>
      </c>
      <c r="AK3730" s="201">
        <f t="shared" si="1132"/>
        <v>0.1148493985146835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32033209.725769907</v>
      </c>
      <c r="AJ3731" s="200">
        <f t="shared" si="1131"/>
        <v>3774860.0520923901</v>
      </c>
      <c r="AK3731" s="201">
        <f t="shared" si="1132"/>
        <v>0.11784207965446593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32033209.725769907</v>
      </c>
      <c r="AJ3732" s="200">
        <f t="shared" si="1131"/>
        <v>3774860.0520923901</v>
      </c>
      <c r="AK3732" s="201">
        <f t="shared" si="1132"/>
        <v>0.11784207965446593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32033209.725769907</v>
      </c>
      <c r="AJ3733" s="200">
        <f t="shared" si="1131"/>
        <v>3774860.0520923901</v>
      </c>
      <c r="AK3733" s="201">
        <f t="shared" si="1132"/>
        <v>0.11784207965446593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32033209.725769907</v>
      </c>
      <c r="AJ3734" s="200">
        <f t="shared" si="1131"/>
        <v>3774860.0520923901</v>
      </c>
      <c r="AK3734" s="201">
        <f t="shared" si="1132"/>
        <v>0.11784207965446593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32033209.725769907</v>
      </c>
      <c r="AJ3735" s="200">
        <f t="shared" si="1131"/>
        <v>3774860.0520923901</v>
      </c>
      <c r="AK3735" s="201">
        <f t="shared" si="1132"/>
        <v>0.11784207965446593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TBA</v>
      </c>
      <c r="F3736" s="23" t="s">
        <v>2585</v>
      </c>
      <c r="G3736" s="23" t="s">
        <v>2585</v>
      </c>
      <c r="H3736" s="29"/>
      <c r="I3736" s="204" t="str">
        <f t="shared" si="1123"/>
        <v>TBA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32033209.725769907</v>
      </c>
      <c r="AJ3736" s="200">
        <f t="shared" si="1131"/>
        <v>3774860.0520923901</v>
      </c>
      <c r="AK3736" s="201">
        <f t="shared" si="1132"/>
        <v>0.11784207965446593</v>
      </c>
      <c r="AL3736" s="24"/>
      <c r="AM3736" s="24"/>
      <c r="AN3736" s="24"/>
      <c r="AO3736" s="24"/>
      <c r="AP3736" s="165" t="str">
        <f t="shared" si="1133"/>
        <v>TBATBA</v>
      </c>
      <c r="AQ3736" s="203" t="str">
        <f t="shared" si="1134"/>
        <v>TBATBAJPY</v>
      </c>
      <c r="AR3736" s="206" t="str">
        <f t="shared" si="1135"/>
        <v>YAMAHA_Mounter</v>
      </c>
      <c r="AS3736" s="22" t="str">
        <f t="shared" si="1136"/>
        <v/>
      </c>
      <c r="AT3736" s="24" t="str">
        <f t="shared" si="1137"/>
        <v/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32033209.725769907</v>
      </c>
      <c r="AJ3737" s="200">
        <f t="shared" si="1131"/>
        <v>3774860.0520923901</v>
      </c>
      <c r="AK3737" s="201">
        <f t="shared" si="1132"/>
        <v>0.11784207965446593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23518005.102683008</v>
      </c>
      <c r="AJ3738" s="200">
        <f t="shared" si="1131"/>
        <v>2857856.676578952</v>
      </c>
      <c r="AK3738" s="201">
        <f t="shared" si="1132"/>
        <v>0.1215178185437556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23518005.102683008</v>
      </c>
      <c r="AJ3739" s="200">
        <f t="shared" si="1131"/>
        <v>2857856.676578952</v>
      </c>
      <c r="AK3739" s="201">
        <f t="shared" si="1132"/>
        <v>0.1215178185437556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23518005.102683008</v>
      </c>
      <c r="AJ3740" s="200">
        <f t="shared" si="1131"/>
        <v>2857856.676578952</v>
      </c>
      <c r="AK3740" s="201">
        <f t="shared" si="1132"/>
        <v>0.1215178185437556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23518005.102683008</v>
      </c>
      <c r="AJ3741" s="200">
        <f t="shared" si="1131"/>
        <v>2857856.676578952</v>
      </c>
      <c r="AK3741" s="201">
        <f t="shared" si="1132"/>
        <v>0.1215178185437556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23518005.102683008</v>
      </c>
      <c r="AJ3742" s="200">
        <f t="shared" si="1131"/>
        <v>2857856.676578952</v>
      </c>
      <c r="AK3742" s="201">
        <f t="shared" si="1132"/>
        <v>0.1215178185437556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23518005.102683008</v>
      </c>
      <c r="AJ3743" s="200">
        <f t="shared" si="1131"/>
        <v>2857856.676578952</v>
      </c>
      <c r="AK3743" s="201">
        <f t="shared" si="1132"/>
        <v>0.1215178185437556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32033209.725769907</v>
      </c>
      <c r="AJ3744" s="200">
        <f t="shared" si="1131"/>
        <v>3774860.0520923901</v>
      </c>
      <c r="AK3744" s="201">
        <f t="shared" ref="AK3744:AK3807" si="1144">IF(AJ3744&gt;0,AJ3744/AI3744,"")</f>
        <v>0.11784207965446593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32033209.725769907</v>
      </c>
      <c r="AJ3745" s="200">
        <f t="shared" si="1131"/>
        <v>3774860.0520923901</v>
      </c>
      <c r="AK3745" s="201">
        <f t="shared" si="1144"/>
        <v>0.11784207965446593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32033209.725769907</v>
      </c>
      <c r="AJ3746" s="200">
        <f t="shared" si="1131"/>
        <v>3774860.0520923901</v>
      </c>
      <c r="AK3746" s="201">
        <f t="shared" si="1144"/>
        <v>0.11784207965446593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32033209.725769907</v>
      </c>
      <c r="AJ3747" s="200">
        <f t="shared" si="1131"/>
        <v>3774860.0520923901</v>
      </c>
      <c r="AK3747" s="201">
        <f t="shared" si="1144"/>
        <v>0.11784207965446593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32033209.725769907</v>
      </c>
      <c r="AJ3748" s="200">
        <f t="shared" si="1131"/>
        <v>3774860.0520923901</v>
      </c>
      <c r="AK3748" s="201">
        <f t="shared" si="1144"/>
        <v>0.11784207965446593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32033209.725769907</v>
      </c>
      <c r="AJ3749" s="200">
        <f t="shared" si="1131"/>
        <v>3774860.0520923901</v>
      </c>
      <c r="AK3749" s="201">
        <f t="shared" si="1144"/>
        <v>0.11784207965446593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32033209.725769907</v>
      </c>
      <c r="AJ3750" s="200">
        <f t="shared" si="1131"/>
        <v>3774860.0520923901</v>
      </c>
      <c r="AK3750" s="201">
        <f t="shared" si="1144"/>
        <v>0.11784207965446593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32033209.725769907</v>
      </c>
      <c r="AJ3751" s="200">
        <f t="shared" si="1131"/>
        <v>3774860.0520923901</v>
      </c>
      <c r="AK3751" s="201">
        <f t="shared" si="1144"/>
        <v>0.11784207965446593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32033209.725769907</v>
      </c>
      <c r="AJ3752" s="200">
        <f t="shared" si="1131"/>
        <v>3774860.0520923901</v>
      </c>
      <c r="AK3752" s="201">
        <f t="shared" si="1144"/>
        <v>0.11784207965446593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32033209.725769907</v>
      </c>
      <c r="AJ3753" s="200">
        <f t="shared" si="1131"/>
        <v>3774860.0520923901</v>
      </c>
      <c r="AK3753" s="201">
        <f t="shared" si="1144"/>
        <v>0.11784207965446593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32033209.725769907</v>
      </c>
      <c r="AJ3754" s="200">
        <f t="shared" si="1131"/>
        <v>3774860.0520923901</v>
      </c>
      <c r="AK3754" s="201">
        <f t="shared" si="1144"/>
        <v>0.11784207965446593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32033209.725769907</v>
      </c>
      <c r="AJ3755" s="200">
        <f t="shared" si="1131"/>
        <v>3774860.0520923901</v>
      </c>
      <c r="AK3755" s="201">
        <f t="shared" si="1144"/>
        <v>0.11784207965446593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32033209.725769907</v>
      </c>
      <c r="AJ3756" s="200">
        <f t="shared" si="1131"/>
        <v>3774860.0520923901</v>
      </c>
      <c r="AK3756" s="201">
        <f t="shared" si="1144"/>
        <v>0.11784207965446593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32033209.725769907</v>
      </c>
      <c r="AJ3757" s="200">
        <f t="shared" si="1131"/>
        <v>3774860.0520923901</v>
      </c>
      <c r="AK3757" s="201">
        <f t="shared" si="1144"/>
        <v>0.11784207965446593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32033209.725769907</v>
      </c>
      <c r="AJ3758" s="200">
        <f t="shared" si="1131"/>
        <v>3774860.0520923901</v>
      </c>
      <c r="AK3758" s="201">
        <f t="shared" si="1144"/>
        <v>0.11784207965446593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/>
      </c>
      <c r="B3759" s="23"/>
      <c r="C3759" s="23"/>
      <c r="D3759" s="202" t="str">
        <f t="shared" si="1121"/>
        <v/>
      </c>
      <c r="E3759" s="33" t="str">
        <f t="shared" si="1139"/>
        <v/>
      </c>
      <c r="F3759" s="23"/>
      <c r="G3759" s="23"/>
      <c r="H3759" s="29"/>
      <c r="I3759" s="204" t="str">
        <f t="shared" si="1141"/>
        <v/>
      </c>
      <c r="J3759" s="188"/>
      <c r="K3759" s="29"/>
      <c r="L3759" s="24"/>
      <c r="M3759" s="22"/>
      <c r="N3759" s="22"/>
      <c r="O3759" s="22"/>
      <c r="P3759" s="202" t="str">
        <f t="shared" si="1150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25"/>
        <v/>
      </c>
      <c r="Z3759" s="196" t="str">
        <f t="shared" si="1126"/>
        <v/>
      </c>
      <c r="AA3759" s="22"/>
      <c r="AB3759" s="197" t="str">
        <f t="shared" si="1138"/>
        <v/>
      </c>
      <c r="AC3759" s="198" t="str">
        <f t="shared" si="1142"/>
        <v/>
      </c>
      <c r="AD3759" s="162"/>
      <c r="AE3759" s="199" t="str">
        <f t="shared" si="1143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30"/>
        <v>0</v>
      </c>
      <c r="AJ3759" s="200">
        <f t="shared" si="1131"/>
        <v>0</v>
      </c>
      <c r="AK3759" s="201" t="str">
        <f t="shared" si="1144"/>
        <v/>
      </c>
      <c r="AL3759" s="24"/>
      <c r="AM3759" s="24"/>
      <c r="AN3759" s="24"/>
      <c r="AO3759" s="24"/>
      <c r="AP3759" s="165" t="str">
        <f t="shared" si="1145"/>
        <v/>
      </c>
      <c r="AQ3759" s="203" t="str">
        <f t="shared" si="1146"/>
        <v/>
      </c>
      <c r="AR3759" s="206">
        <f t="shared" si="1147"/>
        <v>0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/>
      </c>
      <c r="B3760" s="23"/>
      <c r="C3760" s="23"/>
      <c r="D3760" s="202" t="str">
        <f t="shared" si="1121"/>
        <v/>
      </c>
      <c r="E3760" s="33" t="str">
        <f t="shared" si="1139"/>
        <v/>
      </c>
      <c r="F3760" s="23"/>
      <c r="G3760" s="23"/>
      <c r="H3760" s="29"/>
      <c r="I3760" s="204" t="str">
        <f t="shared" si="1141"/>
        <v/>
      </c>
      <c r="J3760" s="188"/>
      <c r="K3760" s="29"/>
      <c r="L3760" s="24"/>
      <c r="M3760" s="22"/>
      <c r="N3760" s="22"/>
      <c r="O3760" s="22"/>
      <c r="P3760" s="202" t="str">
        <f t="shared" si="1150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25"/>
        <v/>
      </c>
      <c r="Z3760" s="196" t="str">
        <f t="shared" si="1126"/>
        <v/>
      </c>
      <c r="AA3760" s="22"/>
      <c r="AB3760" s="197" t="str">
        <f t="shared" si="1138"/>
        <v/>
      </c>
      <c r="AC3760" s="198" t="str">
        <f t="shared" si="1142"/>
        <v/>
      </c>
      <c r="AD3760" s="162"/>
      <c r="AE3760" s="199" t="str">
        <f t="shared" si="1143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30"/>
        <v>0</v>
      </c>
      <c r="AJ3760" s="200">
        <f t="shared" si="1131"/>
        <v>0</v>
      </c>
      <c r="AK3760" s="201" t="str">
        <f t="shared" si="1144"/>
        <v/>
      </c>
      <c r="AL3760" s="24"/>
      <c r="AM3760" s="24"/>
      <c r="AN3760" s="24"/>
      <c r="AO3760" s="24"/>
      <c r="AP3760" s="165" t="str">
        <f t="shared" si="1145"/>
        <v/>
      </c>
      <c r="AQ3760" s="203" t="str">
        <f t="shared" si="1146"/>
        <v/>
      </c>
      <c r="AR3760" s="206">
        <f t="shared" si="1147"/>
        <v>0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/>
      </c>
      <c r="B3761" s="23"/>
      <c r="C3761" s="23"/>
      <c r="D3761" s="202" t="str">
        <f t="shared" si="1121"/>
        <v/>
      </c>
      <c r="E3761" s="33" t="str">
        <f t="shared" si="1139"/>
        <v/>
      </c>
      <c r="F3761" s="23"/>
      <c r="G3761" s="23"/>
      <c r="H3761" s="29"/>
      <c r="I3761" s="204" t="str">
        <f t="shared" si="1141"/>
        <v/>
      </c>
      <c r="J3761" s="188"/>
      <c r="K3761" s="29"/>
      <c r="L3761" s="24"/>
      <c r="M3761" s="22"/>
      <c r="N3761" s="22"/>
      <c r="O3761" s="22"/>
      <c r="P3761" s="202" t="str">
        <f t="shared" si="1150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25"/>
        <v/>
      </c>
      <c r="Z3761" s="196" t="str">
        <f t="shared" si="1126"/>
        <v/>
      </c>
      <c r="AA3761" s="22"/>
      <c r="AB3761" s="197" t="str">
        <f t="shared" si="1138"/>
        <v/>
      </c>
      <c r="AC3761" s="198" t="str">
        <f t="shared" si="1142"/>
        <v/>
      </c>
      <c r="AD3761" s="162"/>
      <c r="AE3761" s="199" t="str">
        <f t="shared" si="1143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30"/>
        <v>0</v>
      </c>
      <c r="AJ3761" s="200">
        <f t="shared" si="1131"/>
        <v>0</v>
      </c>
      <c r="AK3761" s="201" t="str">
        <f t="shared" si="1144"/>
        <v/>
      </c>
      <c r="AL3761" s="24"/>
      <c r="AM3761" s="24"/>
      <c r="AN3761" s="24"/>
      <c r="AO3761" s="24"/>
      <c r="AP3761" s="165" t="str">
        <f t="shared" si="1145"/>
        <v/>
      </c>
      <c r="AQ3761" s="203" t="str">
        <f t="shared" si="1146"/>
        <v/>
      </c>
      <c r="AR3761" s="206">
        <f t="shared" si="1147"/>
        <v>0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/>
      </c>
      <c r="B3762" s="23"/>
      <c r="C3762" s="23"/>
      <c r="D3762" s="202" t="str">
        <f t="shared" ref="D3762:D3825" si="1151">IF(B3762="","",IF(AND(C3762&gt;=10,C3762&lt;=12),"Q3",IF(AND(C3762&gt;=1,C3762&lt;=3),"Q4",IF(AND(C3762&gt;=7,C3762&lt;=9),"Q2",IF(AND(C3762&gt;=4,C3762&lt;=6),"Q1")))))</f>
        <v/>
      </c>
      <c r="E3762" s="33" t="str">
        <f t="shared" si="1139"/>
        <v/>
      </c>
      <c r="F3762" s="23"/>
      <c r="G3762" s="23"/>
      <c r="H3762" s="29"/>
      <c r="I3762" s="204" t="str">
        <f t="shared" si="1141"/>
        <v/>
      </c>
      <c r="J3762" s="188"/>
      <c r="K3762" s="29"/>
      <c r="L3762" s="24"/>
      <c r="M3762" s="22"/>
      <c r="N3762" s="22"/>
      <c r="O3762" s="22"/>
      <c r="P3762" s="202" t="str">
        <f t="shared" si="1150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25"/>
        <v/>
      </c>
      <c r="Z3762" s="196" t="str">
        <f t="shared" ref="Z3762:Z3825" si="1152">IF(X3762="","",X3762*MAX(O3762,N3762))</f>
        <v/>
      </c>
      <c r="AA3762" s="22"/>
      <c r="AB3762" s="197" t="str">
        <f t="shared" si="1138"/>
        <v/>
      </c>
      <c r="AC3762" s="198" t="str">
        <f t="shared" si="1142"/>
        <v/>
      </c>
      <c r="AD3762" s="162"/>
      <c r="AE3762" s="199" t="str">
        <f t="shared" si="1143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30"/>
        <v>0</v>
      </c>
      <c r="AJ3762" s="200">
        <f t="shared" si="1131"/>
        <v>0</v>
      </c>
      <c r="AK3762" s="201" t="str">
        <f t="shared" si="1144"/>
        <v/>
      </c>
      <c r="AL3762" s="24"/>
      <c r="AM3762" s="24"/>
      <c r="AN3762" s="24"/>
      <c r="AO3762" s="24"/>
      <c r="AP3762" s="165" t="str">
        <f t="shared" si="1145"/>
        <v/>
      </c>
      <c r="AQ3762" s="203" t="str">
        <f t="shared" si="1146"/>
        <v/>
      </c>
      <c r="AR3762" s="206">
        <f t="shared" si="1147"/>
        <v>0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/>
      </c>
      <c r="B3763" s="23"/>
      <c r="C3763" s="23"/>
      <c r="D3763" s="202" t="str">
        <f t="shared" si="1151"/>
        <v/>
      </c>
      <c r="E3763" s="33" t="str">
        <f t="shared" si="1139"/>
        <v/>
      </c>
      <c r="F3763" s="23"/>
      <c r="G3763" s="23"/>
      <c r="H3763" s="29"/>
      <c r="I3763" s="204" t="str">
        <f t="shared" si="1141"/>
        <v/>
      </c>
      <c r="J3763" s="188"/>
      <c r="K3763" s="29"/>
      <c r="L3763" s="24"/>
      <c r="M3763" s="22"/>
      <c r="N3763" s="22"/>
      <c r="O3763" s="22"/>
      <c r="P3763" s="202" t="str">
        <f t="shared" si="1150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25"/>
        <v/>
      </c>
      <c r="Z3763" s="196" t="str">
        <f t="shared" si="1152"/>
        <v/>
      </c>
      <c r="AA3763" s="22"/>
      <c r="AB3763" s="197" t="str">
        <f t="shared" si="1138"/>
        <v/>
      </c>
      <c r="AC3763" s="198" t="str">
        <f t="shared" si="1142"/>
        <v/>
      </c>
      <c r="AD3763" s="162"/>
      <c r="AE3763" s="199" t="str">
        <f t="shared" si="1143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30"/>
        <v>0</v>
      </c>
      <c r="AJ3763" s="200">
        <f t="shared" si="1131"/>
        <v>0</v>
      </c>
      <c r="AK3763" s="201" t="str">
        <f t="shared" si="1144"/>
        <v/>
      </c>
      <c r="AL3763" s="24"/>
      <c r="AM3763" s="24"/>
      <c r="AN3763" s="24"/>
      <c r="AO3763" s="24"/>
      <c r="AP3763" s="165" t="str">
        <f t="shared" si="1145"/>
        <v/>
      </c>
      <c r="AQ3763" s="203" t="str">
        <f t="shared" si="1146"/>
        <v/>
      </c>
      <c r="AR3763" s="206">
        <f t="shared" si="1147"/>
        <v>0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/>
      </c>
      <c r="B3764" s="23"/>
      <c r="C3764" s="23"/>
      <c r="D3764" s="202" t="str">
        <f t="shared" si="1151"/>
        <v/>
      </c>
      <c r="E3764" s="33" t="str">
        <f t="shared" si="1139"/>
        <v/>
      </c>
      <c r="F3764" s="23"/>
      <c r="G3764" s="23"/>
      <c r="H3764" s="29"/>
      <c r="I3764" s="204" t="str">
        <f t="shared" si="1141"/>
        <v/>
      </c>
      <c r="J3764" s="188"/>
      <c r="K3764" s="29"/>
      <c r="L3764" s="24"/>
      <c r="M3764" s="22"/>
      <c r="N3764" s="22"/>
      <c r="O3764" s="22"/>
      <c r="P3764" s="202" t="str">
        <f t="shared" si="1150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53">IF(W3764="","",IF(W3764="RMB","1.13", "1"))</f>
        <v/>
      </c>
      <c r="Z3764" s="196" t="str">
        <f t="shared" si="1152"/>
        <v/>
      </c>
      <c r="AA3764" s="22"/>
      <c r="AB3764" s="197" t="str">
        <f t="shared" si="1138"/>
        <v/>
      </c>
      <c r="AC3764" s="198" t="str">
        <f t="shared" si="1142"/>
        <v/>
      </c>
      <c r="AD3764" s="162"/>
      <c r="AE3764" s="199" t="str">
        <f t="shared" si="1143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30"/>
        <v>0</v>
      </c>
      <c r="AJ3764" s="200">
        <f t="shared" si="1131"/>
        <v>0</v>
      </c>
      <c r="AK3764" s="201" t="str">
        <f t="shared" si="1144"/>
        <v/>
      </c>
      <c r="AL3764" s="24"/>
      <c r="AM3764" s="24"/>
      <c r="AN3764" s="24"/>
      <c r="AO3764" s="24"/>
      <c r="AP3764" s="165" t="str">
        <f t="shared" si="1145"/>
        <v/>
      </c>
      <c r="AQ3764" s="203" t="str">
        <f t="shared" si="1146"/>
        <v/>
      </c>
      <c r="AR3764" s="206">
        <f t="shared" si="1147"/>
        <v>0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/>
      </c>
      <c r="B3765" s="23"/>
      <c r="C3765" s="23"/>
      <c r="D3765" s="202" t="str">
        <f t="shared" si="1151"/>
        <v/>
      </c>
      <c r="E3765" s="33" t="str">
        <f t="shared" si="1139"/>
        <v/>
      </c>
      <c r="F3765" s="23"/>
      <c r="G3765" s="23"/>
      <c r="H3765" s="29"/>
      <c r="I3765" s="204" t="str">
        <f t="shared" si="1141"/>
        <v/>
      </c>
      <c r="J3765" s="188"/>
      <c r="K3765" s="29"/>
      <c r="L3765" s="24"/>
      <c r="M3765" s="22"/>
      <c r="N3765" s="22"/>
      <c r="O3765" s="22"/>
      <c r="P3765" s="202" t="str">
        <f t="shared" si="1150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53"/>
        <v/>
      </c>
      <c r="Z3765" s="196" t="str">
        <f t="shared" si="1152"/>
        <v/>
      </c>
      <c r="AA3765" s="22"/>
      <c r="AB3765" s="197" t="str">
        <f t="shared" si="1138"/>
        <v/>
      </c>
      <c r="AC3765" s="198" t="str">
        <f t="shared" si="1142"/>
        <v/>
      </c>
      <c r="AD3765" s="162"/>
      <c r="AE3765" s="199" t="str">
        <f t="shared" si="1143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30"/>
        <v>0</v>
      </c>
      <c r="AJ3765" s="200">
        <f t="shared" si="1131"/>
        <v>0</v>
      </c>
      <c r="AK3765" s="201" t="str">
        <f t="shared" si="1144"/>
        <v/>
      </c>
      <c r="AL3765" s="24"/>
      <c r="AM3765" s="24"/>
      <c r="AN3765" s="24"/>
      <c r="AO3765" s="24"/>
      <c r="AP3765" s="165" t="str">
        <f t="shared" si="1145"/>
        <v/>
      </c>
      <c r="AQ3765" s="203" t="str">
        <f t="shared" si="1146"/>
        <v/>
      </c>
      <c r="AR3765" s="206">
        <f t="shared" si="1147"/>
        <v>0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/>
      </c>
      <c r="B3766" s="23"/>
      <c r="C3766" s="23"/>
      <c r="D3766" s="202" t="str">
        <f t="shared" si="1151"/>
        <v/>
      </c>
      <c r="E3766" s="33" t="str">
        <f t="shared" si="1139"/>
        <v/>
      </c>
      <c r="F3766" s="23"/>
      <c r="G3766" s="23"/>
      <c r="H3766" s="29"/>
      <c r="I3766" s="204" t="str">
        <f t="shared" si="1141"/>
        <v/>
      </c>
      <c r="J3766" s="188"/>
      <c r="K3766" s="29"/>
      <c r="L3766" s="24"/>
      <c r="M3766" s="22"/>
      <c r="N3766" s="22"/>
      <c r="O3766" s="22"/>
      <c r="P3766" s="202" t="str">
        <f t="shared" si="1150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53"/>
        <v/>
      </c>
      <c r="Z3766" s="196" t="str">
        <f t="shared" si="1152"/>
        <v/>
      </c>
      <c r="AA3766" s="22"/>
      <c r="AB3766" s="197" t="str">
        <f t="shared" si="1138"/>
        <v/>
      </c>
      <c r="AC3766" s="198" t="str">
        <f t="shared" si="1142"/>
        <v/>
      </c>
      <c r="AD3766" s="162"/>
      <c r="AE3766" s="199" t="str">
        <f t="shared" si="1143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30"/>
        <v>0</v>
      </c>
      <c r="AJ3766" s="200">
        <f t="shared" si="1131"/>
        <v>0</v>
      </c>
      <c r="AK3766" s="201" t="str">
        <f t="shared" si="1144"/>
        <v/>
      </c>
      <c r="AL3766" s="24"/>
      <c r="AM3766" s="24"/>
      <c r="AN3766" s="24"/>
      <c r="AO3766" s="24"/>
      <c r="AP3766" s="165" t="str">
        <f t="shared" si="1145"/>
        <v/>
      </c>
      <c r="AQ3766" s="203" t="str">
        <f t="shared" si="1146"/>
        <v/>
      </c>
      <c r="AR3766" s="206">
        <f t="shared" si="1147"/>
        <v>0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/>
      </c>
      <c r="B3767" s="23"/>
      <c r="C3767" s="23"/>
      <c r="D3767" s="202" t="str">
        <f t="shared" si="1151"/>
        <v/>
      </c>
      <c r="E3767" s="33" t="str">
        <f t="shared" si="1139"/>
        <v/>
      </c>
      <c r="F3767" s="23"/>
      <c r="G3767" s="23"/>
      <c r="H3767" s="29"/>
      <c r="I3767" s="204" t="str">
        <f t="shared" si="1141"/>
        <v/>
      </c>
      <c r="J3767" s="188"/>
      <c r="K3767" s="29"/>
      <c r="L3767" s="24"/>
      <c r="M3767" s="22"/>
      <c r="N3767" s="22"/>
      <c r="O3767" s="22"/>
      <c r="P3767" s="202" t="str">
        <f t="shared" si="1150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53"/>
        <v/>
      </c>
      <c r="Z3767" s="196" t="str">
        <f t="shared" si="1152"/>
        <v/>
      </c>
      <c r="AA3767" s="22"/>
      <c r="AB3767" s="197" t="str">
        <f t="shared" si="1138"/>
        <v/>
      </c>
      <c r="AC3767" s="198" t="str">
        <f t="shared" si="1142"/>
        <v/>
      </c>
      <c r="AD3767" s="162"/>
      <c r="AE3767" s="199" t="str">
        <f t="shared" si="1143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30"/>
        <v>0</v>
      </c>
      <c r="AJ3767" s="200">
        <f t="shared" si="1131"/>
        <v>0</v>
      </c>
      <c r="AK3767" s="201" t="str">
        <f t="shared" si="1144"/>
        <v/>
      </c>
      <c r="AL3767" s="24"/>
      <c r="AM3767" s="24"/>
      <c r="AN3767" s="24"/>
      <c r="AO3767" s="24"/>
      <c r="AP3767" s="165" t="str">
        <f t="shared" si="1145"/>
        <v/>
      </c>
      <c r="AQ3767" s="203" t="str">
        <f t="shared" si="1146"/>
        <v/>
      </c>
      <c r="AR3767" s="206">
        <f t="shared" si="1147"/>
        <v>0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/>
      </c>
      <c r="B3768" s="23"/>
      <c r="C3768" s="23"/>
      <c r="D3768" s="202" t="str">
        <f t="shared" si="1151"/>
        <v/>
      </c>
      <c r="E3768" s="33" t="str">
        <f t="shared" si="1139"/>
        <v/>
      </c>
      <c r="F3768" s="23"/>
      <c r="G3768" s="23"/>
      <c r="H3768" s="29"/>
      <c r="I3768" s="204" t="str">
        <f t="shared" si="1141"/>
        <v/>
      </c>
      <c r="J3768" s="188"/>
      <c r="K3768" s="29"/>
      <c r="L3768" s="24"/>
      <c r="M3768" s="22"/>
      <c r="N3768" s="22"/>
      <c r="O3768" s="22"/>
      <c r="P3768" s="202" t="str">
        <f t="shared" si="1150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53"/>
        <v/>
      </c>
      <c r="Z3768" s="196" t="str">
        <f t="shared" si="1152"/>
        <v/>
      </c>
      <c r="AA3768" s="22"/>
      <c r="AB3768" s="197" t="str">
        <f t="shared" si="1138"/>
        <v/>
      </c>
      <c r="AC3768" s="198" t="str">
        <f t="shared" si="1142"/>
        <v/>
      </c>
      <c r="AD3768" s="162"/>
      <c r="AE3768" s="199" t="str">
        <f t="shared" si="1143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30"/>
        <v>0</v>
      </c>
      <c r="AJ3768" s="200">
        <f t="shared" si="1131"/>
        <v>0</v>
      </c>
      <c r="AK3768" s="201" t="str">
        <f t="shared" si="1144"/>
        <v/>
      </c>
      <c r="AL3768" s="24"/>
      <c r="AM3768" s="24"/>
      <c r="AN3768" s="24"/>
      <c r="AO3768" s="24"/>
      <c r="AP3768" s="165" t="str">
        <f t="shared" si="1145"/>
        <v/>
      </c>
      <c r="AQ3768" s="203" t="str">
        <f t="shared" si="1146"/>
        <v/>
      </c>
      <c r="AR3768" s="206">
        <f t="shared" si="1147"/>
        <v>0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/>
      </c>
      <c r="B3769" s="23"/>
      <c r="C3769" s="23"/>
      <c r="D3769" s="202" t="str">
        <f t="shared" si="1151"/>
        <v/>
      </c>
      <c r="E3769" s="33" t="str">
        <f t="shared" si="1139"/>
        <v/>
      </c>
      <c r="F3769" s="23"/>
      <c r="G3769" s="23"/>
      <c r="H3769" s="29"/>
      <c r="I3769" s="204" t="str">
        <f t="shared" si="1141"/>
        <v/>
      </c>
      <c r="J3769" s="188"/>
      <c r="K3769" s="29"/>
      <c r="L3769" s="24"/>
      <c r="M3769" s="22"/>
      <c r="N3769" s="22"/>
      <c r="O3769" s="22"/>
      <c r="P3769" s="202" t="str">
        <f t="shared" si="1150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53"/>
        <v/>
      </c>
      <c r="Z3769" s="196" t="str">
        <f t="shared" si="1152"/>
        <v/>
      </c>
      <c r="AA3769" s="22"/>
      <c r="AB3769" s="197" t="str">
        <f t="shared" si="1138"/>
        <v/>
      </c>
      <c r="AC3769" s="198" t="str">
        <f t="shared" si="1142"/>
        <v/>
      </c>
      <c r="AD3769" s="162"/>
      <c r="AE3769" s="199" t="str">
        <f t="shared" si="1143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30"/>
        <v>0</v>
      </c>
      <c r="AJ3769" s="200">
        <f t="shared" si="1131"/>
        <v>0</v>
      </c>
      <c r="AK3769" s="201" t="str">
        <f t="shared" si="1144"/>
        <v/>
      </c>
      <c r="AL3769" s="24"/>
      <c r="AM3769" s="24"/>
      <c r="AN3769" s="24"/>
      <c r="AO3769" s="24"/>
      <c r="AP3769" s="165" t="str">
        <f t="shared" si="1145"/>
        <v/>
      </c>
      <c r="AQ3769" s="203" t="str">
        <f t="shared" si="1146"/>
        <v/>
      </c>
      <c r="AR3769" s="206">
        <f t="shared" si="1147"/>
        <v>0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/>
      </c>
      <c r="B3770" s="23"/>
      <c r="C3770" s="23"/>
      <c r="D3770" s="202" t="str">
        <f t="shared" si="1151"/>
        <v/>
      </c>
      <c r="E3770" s="33" t="str">
        <f t="shared" si="1139"/>
        <v/>
      </c>
      <c r="F3770" s="23"/>
      <c r="G3770" s="23"/>
      <c r="H3770" s="29"/>
      <c r="I3770" s="204" t="str">
        <f t="shared" si="1141"/>
        <v/>
      </c>
      <c r="J3770" s="188"/>
      <c r="K3770" s="29"/>
      <c r="L3770" s="24"/>
      <c r="M3770" s="22"/>
      <c r="N3770" s="22"/>
      <c r="O3770" s="22"/>
      <c r="P3770" s="202" t="str">
        <f t="shared" si="1150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53"/>
        <v/>
      </c>
      <c r="Z3770" s="196" t="str">
        <f t="shared" si="1152"/>
        <v/>
      </c>
      <c r="AA3770" s="22"/>
      <c r="AB3770" s="197" t="str">
        <f t="shared" si="1138"/>
        <v/>
      </c>
      <c r="AC3770" s="198" t="str">
        <f t="shared" si="1142"/>
        <v/>
      </c>
      <c r="AD3770" s="162"/>
      <c r="AE3770" s="199" t="str">
        <f t="shared" si="1143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30"/>
        <v>0</v>
      </c>
      <c r="AJ3770" s="200">
        <f t="shared" si="1131"/>
        <v>0</v>
      </c>
      <c r="AK3770" s="201" t="str">
        <f t="shared" si="1144"/>
        <v/>
      </c>
      <c r="AL3770" s="24"/>
      <c r="AM3770" s="24"/>
      <c r="AN3770" s="24"/>
      <c r="AO3770" s="24"/>
      <c r="AP3770" s="165" t="str">
        <f t="shared" si="1145"/>
        <v/>
      </c>
      <c r="AQ3770" s="203" t="str">
        <f t="shared" si="1146"/>
        <v/>
      </c>
      <c r="AR3770" s="206">
        <f t="shared" si="1147"/>
        <v>0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/>
      </c>
      <c r="B3771" s="23"/>
      <c r="C3771" s="23"/>
      <c r="D3771" s="202" t="str">
        <f t="shared" si="1151"/>
        <v/>
      </c>
      <c r="E3771" s="33" t="str">
        <f t="shared" si="1139"/>
        <v/>
      </c>
      <c r="F3771" s="23"/>
      <c r="G3771" s="23"/>
      <c r="H3771" s="29"/>
      <c r="I3771" s="204" t="str">
        <f t="shared" si="1141"/>
        <v/>
      </c>
      <c r="J3771" s="188"/>
      <c r="K3771" s="29"/>
      <c r="L3771" s="24"/>
      <c r="M3771" s="22"/>
      <c r="N3771" s="22"/>
      <c r="O3771" s="22"/>
      <c r="P3771" s="202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53"/>
        <v/>
      </c>
      <c r="Z3771" s="196" t="str">
        <f t="shared" si="1152"/>
        <v/>
      </c>
      <c r="AA3771" s="22"/>
      <c r="AB3771" s="197" t="str">
        <f t="shared" si="1138"/>
        <v/>
      </c>
      <c r="AC3771" s="198" t="str">
        <f t="shared" si="1142"/>
        <v/>
      </c>
      <c r="AD3771" s="162"/>
      <c r="AE3771" s="199" t="str">
        <f t="shared" si="114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30"/>
        <v>0</v>
      </c>
      <c r="AJ3771" s="200">
        <f t="shared" si="1131"/>
        <v>0</v>
      </c>
      <c r="AK3771" s="201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03" t="str">
        <f t="shared" si="1146"/>
        <v/>
      </c>
      <c r="AR3771" s="206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/>
      </c>
      <c r="B3772" s="23"/>
      <c r="C3772" s="23"/>
      <c r="D3772" s="202" t="str">
        <f t="shared" si="1151"/>
        <v/>
      </c>
      <c r="E3772" s="33" t="str">
        <f t="shared" si="1139"/>
        <v/>
      </c>
      <c r="F3772" s="23"/>
      <c r="G3772" s="23"/>
      <c r="H3772" s="29"/>
      <c r="I3772" s="204" t="str">
        <f t="shared" si="1141"/>
        <v/>
      </c>
      <c r="J3772" s="188"/>
      <c r="K3772" s="29"/>
      <c r="L3772" s="24"/>
      <c r="M3772" s="22"/>
      <c r="N3772" s="22"/>
      <c r="O3772" s="22"/>
      <c r="P3772" s="202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53"/>
        <v/>
      </c>
      <c r="Z3772" s="196" t="str">
        <f t="shared" si="1152"/>
        <v/>
      </c>
      <c r="AA3772" s="22"/>
      <c r="AB3772" s="197" t="str">
        <f t="shared" si="1138"/>
        <v/>
      </c>
      <c r="AC3772" s="198" t="str">
        <f t="shared" si="1142"/>
        <v/>
      </c>
      <c r="AD3772" s="162"/>
      <c r="AE3772" s="199" t="str">
        <f t="shared" si="114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30"/>
        <v>0</v>
      </c>
      <c r="AJ3772" s="200">
        <f t="shared" si="1131"/>
        <v>0</v>
      </c>
      <c r="AK3772" s="201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03" t="str">
        <f t="shared" si="1146"/>
        <v/>
      </c>
      <c r="AR3772" s="206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/>
      </c>
      <c r="B3773" s="23"/>
      <c r="C3773" s="23"/>
      <c r="D3773" s="202" t="str">
        <f t="shared" si="1151"/>
        <v/>
      </c>
      <c r="E3773" s="33" t="str">
        <f t="shared" si="1139"/>
        <v/>
      </c>
      <c r="F3773" s="23"/>
      <c r="G3773" s="23"/>
      <c r="H3773" s="29"/>
      <c r="I3773" s="204" t="str">
        <f t="shared" si="1141"/>
        <v/>
      </c>
      <c r="J3773" s="188"/>
      <c r="K3773" s="29"/>
      <c r="L3773" s="24"/>
      <c r="M3773" s="22"/>
      <c r="N3773" s="22"/>
      <c r="O3773" s="22"/>
      <c r="P3773" s="202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53"/>
        <v/>
      </c>
      <c r="Z3773" s="196" t="str">
        <f t="shared" si="1152"/>
        <v/>
      </c>
      <c r="AA3773" s="22"/>
      <c r="AB3773" s="197" t="str">
        <f t="shared" si="1138"/>
        <v/>
      </c>
      <c r="AC3773" s="198" t="str">
        <f t="shared" si="1142"/>
        <v/>
      </c>
      <c r="AD3773" s="162"/>
      <c r="AE3773" s="199" t="str">
        <f t="shared" si="114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30"/>
        <v>0</v>
      </c>
      <c r="AJ3773" s="200">
        <f t="shared" si="1131"/>
        <v>0</v>
      </c>
      <c r="AK3773" s="201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03" t="str">
        <f t="shared" si="1146"/>
        <v/>
      </c>
      <c r="AR3773" s="206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/>
      </c>
      <c r="B3774" s="23"/>
      <c r="C3774" s="23"/>
      <c r="D3774" s="202" t="str">
        <f t="shared" si="1151"/>
        <v/>
      </c>
      <c r="E3774" s="33" t="str">
        <f t="shared" si="1139"/>
        <v/>
      </c>
      <c r="F3774" s="23"/>
      <c r="G3774" s="23"/>
      <c r="H3774" s="29"/>
      <c r="I3774" s="204" t="str">
        <f t="shared" si="1141"/>
        <v/>
      </c>
      <c r="J3774" s="188"/>
      <c r="K3774" s="29"/>
      <c r="L3774" s="24"/>
      <c r="M3774" s="22"/>
      <c r="N3774" s="22"/>
      <c r="O3774" s="22"/>
      <c r="P3774" s="202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53"/>
        <v/>
      </c>
      <c r="Z3774" s="196" t="str">
        <f t="shared" si="1152"/>
        <v/>
      </c>
      <c r="AA3774" s="22"/>
      <c r="AB3774" s="197" t="str">
        <f t="shared" si="1138"/>
        <v/>
      </c>
      <c r="AC3774" s="198" t="str">
        <f t="shared" si="1142"/>
        <v/>
      </c>
      <c r="AD3774" s="162"/>
      <c r="AE3774" s="199" t="str">
        <f t="shared" si="114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30"/>
        <v>0</v>
      </c>
      <c r="AJ3774" s="200">
        <f t="shared" si="1131"/>
        <v>0</v>
      </c>
      <c r="AK3774" s="201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03" t="str">
        <f t="shared" si="1146"/>
        <v/>
      </c>
      <c r="AR3774" s="206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/>
      </c>
      <c r="B3775" s="23"/>
      <c r="C3775" s="23"/>
      <c r="D3775" s="202" t="str">
        <f t="shared" si="1151"/>
        <v/>
      </c>
      <c r="E3775" s="33" t="str">
        <f t="shared" si="1139"/>
        <v/>
      </c>
      <c r="F3775" s="23"/>
      <c r="G3775" s="23"/>
      <c r="H3775" s="29"/>
      <c r="I3775" s="204" t="str">
        <f t="shared" si="1141"/>
        <v/>
      </c>
      <c r="J3775" s="188"/>
      <c r="K3775" s="29"/>
      <c r="L3775" s="24"/>
      <c r="M3775" s="22"/>
      <c r="N3775" s="22"/>
      <c r="O3775" s="22"/>
      <c r="P3775" s="202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53"/>
        <v/>
      </c>
      <c r="Z3775" s="196" t="str">
        <f t="shared" si="1152"/>
        <v/>
      </c>
      <c r="AA3775" s="22"/>
      <c r="AB3775" s="197" t="str">
        <f t="shared" si="1138"/>
        <v/>
      </c>
      <c r="AC3775" s="198" t="str">
        <f t="shared" si="1142"/>
        <v/>
      </c>
      <c r="AD3775" s="162"/>
      <c r="AE3775" s="199" t="str">
        <f t="shared" si="114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30"/>
        <v>0</v>
      </c>
      <c r="AJ3775" s="200">
        <f t="shared" si="1131"/>
        <v>0</v>
      </c>
      <c r="AK3775" s="201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03" t="str">
        <f t="shared" si="1146"/>
        <v/>
      </c>
      <c r="AR3775" s="206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202" t="str">
        <f t="shared" si="1151"/>
        <v/>
      </c>
      <c r="E3776" s="33" t="str">
        <f t="shared" si="1139"/>
        <v/>
      </c>
      <c r="F3776" s="23"/>
      <c r="G3776" s="23"/>
      <c r="H3776" s="29"/>
      <c r="I3776" s="204" t="str">
        <f t="shared" si="1141"/>
        <v/>
      </c>
      <c r="J3776" s="188"/>
      <c r="K3776" s="29"/>
      <c r="L3776" s="24"/>
      <c r="M3776" s="22"/>
      <c r="N3776" s="22"/>
      <c r="O3776" s="22"/>
      <c r="P3776" s="202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53"/>
        <v/>
      </c>
      <c r="Z3776" s="196" t="str">
        <f t="shared" si="1152"/>
        <v/>
      </c>
      <c r="AA3776" s="22"/>
      <c r="AB3776" s="197" t="str">
        <f t="shared" si="1138"/>
        <v/>
      </c>
      <c r="AC3776" s="198" t="str">
        <f t="shared" si="1142"/>
        <v/>
      </c>
      <c r="AD3776" s="162"/>
      <c r="AE3776" s="199" t="str">
        <f t="shared" si="114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30"/>
        <v>0</v>
      </c>
      <c r="AJ3776" s="200">
        <f t="shared" si="1131"/>
        <v>0</v>
      </c>
      <c r="AK3776" s="201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03" t="str">
        <f t="shared" si="1146"/>
        <v/>
      </c>
      <c r="AR3776" s="206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202" t="str">
        <f t="shared" si="1151"/>
        <v/>
      </c>
      <c r="E3777" s="33" t="str">
        <f t="shared" si="1139"/>
        <v/>
      </c>
      <c r="F3777" s="23"/>
      <c r="G3777" s="23"/>
      <c r="H3777" s="29"/>
      <c r="I3777" s="204" t="str">
        <f t="shared" si="1141"/>
        <v/>
      </c>
      <c r="J3777" s="188"/>
      <c r="K3777" s="29"/>
      <c r="L3777" s="24"/>
      <c r="M3777" s="22"/>
      <c r="N3777" s="22"/>
      <c r="O3777" s="22"/>
      <c r="P3777" s="202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53"/>
        <v/>
      </c>
      <c r="Z3777" s="196" t="str">
        <f t="shared" si="1152"/>
        <v/>
      </c>
      <c r="AA3777" s="22"/>
      <c r="AB3777" s="197" t="str">
        <f t="shared" si="1138"/>
        <v/>
      </c>
      <c r="AC3777" s="198" t="str">
        <f t="shared" si="1142"/>
        <v/>
      </c>
      <c r="AD3777" s="162"/>
      <c r="AE3777" s="199" t="str">
        <f t="shared" si="114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30"/>
        <v>0</v>
      </c>
      <c r="AJ3777" s="200">
        <f t="shared" si="1131"/>
        <v>0</v>
      </c>
      <c r="AK3777" s="201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03" t="str">
        <f t="shared" si="1146"/>
        <v/>
      </c>
      <c r="AR3777" s="206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202" t="str">
        <f t="shared" si="1151"/>
        <v/>
      </c>
      <c r="E3778" s="33" t="str">
        <f t="shared" si="1139"/>
        <v/>
      </c>
      <c r="F3778" s="23"/>
      <c r="G3778" s="23"/>
      <c r="H3778" s="29"/>
      <c r="I3778" s="204" t="str">
        <f t="shared" si="1141"/>
        <v/>
      </c>
      <c r="J3778" s="188"/>
      <c r="K3778" s="29"/>
      <c r="L3778" s="24"/>
      <c r="M3778" s="22"/>
      <c r="N3778" s="22"/>
      <c r="O3778" s="22"/>
      <c r="P3778" s="202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53"/>
        <v/>
      </c>
      <c r="Z3778" s="196" t="str">
        <f t="shared" si="1152"/>
        <v/>
      </c>
      <c r="AA3778" s="22"/>
      <c r="AB3778" s="197" t="str">
        <f t="shared" si="1138"/>
        <v/>
      </c>
      <c r="AC3778" s="198" t="str">
        <f t="shared" si="1142"/>
        <v/>
      </c>
      <c r="AD3778" s="162"/>
      <c r="AE3778" s="199" t="str">
        <f t="shared" si="114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54">IF(P3778="C66 SERVICE","",SUMIFS(AB:AB,F:F,F3778,G:G,G3778,E:E,E3778))</f>
        <v>0</v>
      </c>
      <c r="AJ3778" s="200">
        <f t="shared" ref="AJ3778:AJ3841" si="1155">IF(P3778="C66 SERVICE","",SUMIFS(AC:AC,F:F,F3778,G:G,G3778,E:E,E3778))</f>
        <v>0</v>
      </c>
      <c r="AK3778" s="201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03" t="str">
        <f t="shared" si="1146"/>
        <v/>
      </c>
      <c r="AR3778" s="206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202" t="str">
        <f t="shared" si="1151"/>
        <v/>
      </c>
      <c r="E3779" s="33" t="str">
        <f t="shared" si="1139"/>
        <v/>
      </c>
      <c r="F3779" s="23"/>
      <c r="G3779" s="23"/>
      <c r="H3779" s="29"/>
      <c r="I3779" s="204" t="str">
        <f t="shared" si="1141"/>
        <v/>
      </c>
      <c r="J3779" s="188"/>
      <c r="K3779" s="29"/>
      <c r="L3779" s="24"/>
      <c r="M3779" s="22"/>
      <c r="N3779" s="22"/>
      <c r="O3779" s="22"/>
      <c r="P3779" s="202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53"/>
        <v/>
      </c>
      <c r="Z3779" s="196" t="str">
        <f t="shared" si="1152"/>
        <v/>
      </c>
      <c r="AA3779" s="22"/>
      <c r="AB3779" s="197" t="str">
        <f t="shared" si="1138"/>
        <v/>
      </c>
      <c r="AC3779" s="198" t="str">
        <f t="shared" si="1142"/>
        <v/>
      </c>
      <c r="AD3779" s="162"/>
      <c r="AE3779" s="199" t="str">
        <f t="shared" si="114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54"/>
        <v>0</v>
      </c>
      <c r="AJ3779" s="200">
        <f t="shared" si="1155"/>
        <v>0</v>
      </c>
      <c r="AK3779" s="201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03" t="str">
        <f t="shared" si="1146"/>
        <v/>
      </c>
      <c r="AR3779" s="206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202" t="str">
        <f t="shared" si="1151"/>
        <v/>
      </c>
      <c r="E3780" s="33" t="str">
        <f t="shared" si="1139"/>
        <v/>
      </c>
      <c r="F3780" s="23"/>
      <c r="G3780" s="23"/>
      <c r="H3780" s="29"/>
      <c r="I3780" s="204" t="str">
        <f t="shared" si="1141"/>
        <v/>
      </c>
      <c r="J3780" s="188"/>
      <c r="K3780" s="29"/>
      <c r="L3780" s="24"/>
      <c r="M3780" s="22"/>
      <c r="N3780" s="22"/>
      <c r="O3780" s="22"/>
      <c r="P3780" s="202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53"/>
        <v/>
      </c>
      <c r="Z3780" s="196" t="str">
        <f t="shared" si="1152"/>
        <v/>
      </c>
      <c r="AA3780" s="22"/>
      <c r="AB3780" s="197" t="str">
        <f t="shared" si="1138"/>
        <v/>
      </c>
      <c r="AC3780" s="198" t="str">
        <f t="shared" si="1142"/>
        <v/>
      </c>
      <c r="AD3780" s="162"/>
      <c r="AE3780" s="199" t="str">
        <f t="shared" si="114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54"/>
        <v>0</v>
      </c>
      <c r="AJ3780" s="200">
        <f t="shared" si="1155"/>
        <v>0</v>
      </c>
      <c r="AK3780" s="201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03" t="str">
        <f t="shared" si="1146"/>
        <v/>
      </c>
      <c r="AR3780" s="206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202" t="str">
        <f t="shared" si="1151"/>
        <v/>
      </c>
      <c r="E3781" s="33" t="str">
        <f t="shared" si="1139"/>
        <v/>
      </c>
      <c r="F3781" s="23"/>
      <c r="G3781" s="23"/>
      <c r="H3781" s="29"/>
      <c r="I3781" s="204" t="str">
        <f t="shared" si="1141"/>
        <v/>
      </c>
      <c r="J3781" s="188"/>
      <c r="K3781" s="29"/>
      <c r="L3781" s="24"/>
      <c r="M3781" s="22"/>
      <c r="N3781" s="22"/>
      <c r="O3781" s="22"/>
      <c r="P3781" s="202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53"/>
        <v/>
      </c>
      <c r="Z3781" s="196" t="str">
        <f t="shared" si="1152"/>
        <v/>
      </c>
      <c r="AA3781" s="22"/>
      <c r="AB3781" s="197" t="str">
        <f t="shared" si="1138"/>
        <v/>
      </c>
      <c r="AC3781" s="198" t="str">
        <f t="shared" si="1142"/>
        <v/>
      </c>
      <c r="AD3781" s="162"/>
      <c r="AE3781" s="199" t="str">
        <f t="shared" si="114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54"/>
        <v>0</v>
      </c>
      <c r="AJ3781" s="200">
        <f t="shared" si="1155"/>
        <v>0</v>
      </c>
      <c r="AK3781" s="201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03" t="str">
        <f t="shared" si="1146"/>
        <v/>
      </c>
      <c r="AR3781" s="206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202" t="str">
        <f t="shared" si="1151"/>
        <v/>
      </c>
      <c r="E3782" s="33" t="str">
        <f t="shared" si="1139"/>
        <v/>
      </c>
      <c r="F3782" s="23"/>
      <c r="G3782" s="23"/>
      <c r="H3782" s="29"/>
      <c r="I3782" s="204" t="str">
        <f t="shared" si="1141"/>
        <v/>
      </c>
      <c r="J3782" s="188"/>
      <c r="K3782" s="29"/>
      <c r="L3782" s="24"/>
      <c r="M3782" s="22"/>
      <c r="N3782" s="22"/>
      <c r="O3782" s="22"/>
      <c r="P3782" s="202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53"/>
        <v/>
      </c>
      <c r="Z3782" s="196" t="str">
        <f t="shared" si="1152"/>
        <v/>
      </c>
      <c r="AA3782" s="22"/>
      <c r="AB3782" s="197" t="str">
        <f t="shared" si="1138"/>
        <v/>
      </c>
      <c r="AC3782" s="198" t="str">
        <f t="shared" si="1142"/>
        <v/>
      </c>
      <c r="AD3782" s="162"/>
      <c r="AE3782" s="199" t="str">
        <f t="shared" si="114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54"/>
        <v>0</v>
      </c>
      <c r="AJ3782" s="200">
        <f t="shared" si="1155"/>
        <v>0</v>
      </c>
      <c r="AK3782" s="201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03" t="str">
        <f t="shared" si="1146"/>
        <v/>
      </c>
      <c r="AR3782" s="206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202" t="str">
        <f t="shared" si="1151"/>
        <v/>
      </c>
      <c r="E3783" s="33" t="str">
        <f t="shared" si="1139"/>
        <v/>
      </c>
      <c r="F3783" s="23"/>
      <c r="G3783" s="23"/>
      <c r="H3783" s="29"/>
      <c r="I3783" s="204" t="str">
        <f t="shared" si="1141"/>
        <v/>
      </c>
      <c r="J3783" s="188"/>
      <c r="K3783" s="29"/>
      <c r="L3783" s="24"/>
      <c r="M3783" s="22"/>
      <c r="N3783" s="22"/>
      <c r="O3783" s="22"/>
      <c r="P3783" s="202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53"/>
        <v/>
      </c>
      <c r="Z3783" s="196" t="str">
        <f t="shared" si="1152"/>
        <v/>
      </c>
      <c r="AA3783" s="22"/>
      <c r="AB3783" s="197" t="str">
        <f t="shared" si="1138"/>
        <v/>
      </c>
      <c r="AC3783" s="198" t="str">
        <f t="shared" si="1142"/>
        <v/>
      </c>
      <c r="AD3783" s="162"/>
      <c r="AE3783" s="199" t="str">
        <f t="shared" si="114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54"/>
        <v>0</v>
      </c>
      <c r="AJ3783" s="200">
        <f t="shared" si="1155"/>
        <v>0</v>
      </c>
      <c r="AK3783" s="201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03" t="str">
        <f t="shared" si="1146"/>
        <v/>
      </c>
      <c r="AR3783" s="206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202" t="str">
        <f t="shared" si="1151"/>
        <v/>
      </c>
      <c r="E3784" s="33" t="str">
        <f t="shared" si="1139"/>
        <v/>
      </c>
      <c r="F3784" s="23"/>
      <c r="G3784" s="23"/>
      <c r="H3784" s="29"/>
      <c r="I3784" s="204" t="str">
        <f t="shared" si="1141"/>
        <v/>
      </c>
      <c r="J3784" s="188"/>
      <c r="K3784" s="29"/>
      <c r="L3784" s="24"/>
      <c r="M3784" s="22"/>
      <c r="N3784" s="22"/>
      <c r="O3784" s="22"/>
      <c r="P3784" s="202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53"/>
        <v/>
      </c>
      <c r="Z3784" s="196" t="str">
        <f t="shared" si="1152"/>
        <v/>
      </c>
      <c r="AA3784" s="22"/>
      <c r="AB3784" s="197" t="str">
        <f t="shared" si="1138"/>
        <v/>
      </c>
      <c r="AC3784" s="198" t="str">
        <f t="shared" si="1142"/>
        <v/>
      </c>
      <c r="AD3784" s="162"/>
      <c r="AE3784" s="199" t="str">
        <f t="shared" si="114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54"/>
        <v>0</v>
      </c>
      <c r="AJ3784" s="200">
        <f t="shared" si="1155"/>
        <v>0</v>
      </c>
      <c r="AK3784" s="201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03" t="str">
        <f t="shared" si="1146"/>
        <v/>
      </c>
      <c r="AR3784" s="206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202" t="str">
        <f t="shared" si="1151"/>
        <v/>
      </c>
      <c r="E3785" s="33" t="str">
        <f t="shared" si="1139"/>
        <v/>
      </c>
      <c r="F3785" s="23"/>
      <c r="G3785" s="23"/>
      <c r="H3785" s="29"/>
      <c r="I3785" s="204" t="str">
        <f t="shared" si="1141"/>
        <v/>
      </c>
      <c r="J3785" s="188"/>
      <c r="K3785" s="29"/>
      <c r="L3785" s="24"/>
      <c r="M3785" s="22"/>
      <c r="N3785" s="22"/>
      <c r="O3785" s="22"/>
      <c r="P3785" s="202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53"/>
        <v/>
      </c>
      <c r="Z3785" s="196" t="str">
        <f t="shared" si="1152"/>
        <v/>
      </c>
      <c r="AA3785" s="22"/>
      <c r="AB3785" s="197" t="str">
        <f t="shared" si="1138"/>
        <v/>
      </c>
      <c r="AC3785" s="198" t="str">
        <f t="shared" si="1142"/>
        <v/>
      </c>
      <c r="AD3785" s="162"/>
      <c r="AE3785" s="199" t="str">
        <f t="shared" si="114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54"/>
        <v>0</v>
      </c>
      <c r="AJ3785" s="200">
        <f t="shared" si="1155"/>
        <v>0</v>
      </c>
      <c r="AK3785" s="201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03" t="str">
        <f t="shared" si="1146"/>
        <v/>
      </c>
      <c r="AR3785" s="206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202" t="str">
        <f t="shared" si="1151"/>
        <v/>
      </c>
      <c r="E3786" s="33" t="str">
        <f t="shared" si="1139"/>
        <v/>
      </c>
      <c r="F3786" s="23"/>
      <c r="G3786" s="23"/>
      <c r="H3786" s="29"/>
      <c r="I3786" s="204" t="str">
        <f t="shared" si="1141"/>
        <v/>
      </c>
      <c r="J3786" s="188"/>
      <c r="K3786" s="29"/>
      <c r="L3786" s="24"/>
      <c r="M3786" s="22"/>
      <c r="N3786" s="22"/>
      <c r="O3786" s="22"/>
      <c r="P3786" s="202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53"/>
        <v/>
      </c>
      <c r="Z3786" s="196" t="str">
        <f t="shared" si="1152"/>
        <v/>
      </c>
      <c r="AA3786" s="22"/>
      <c r="AB3786" s="197" t="str">
        <f t="shared" si="1138"/>
        <v/>
      </c>
      <c r="AC3786" s="198" t="str">
        <f t="shared" si="1142"/>
        <v/>
      </c>
      <c r="AD3786" s="162"/>
      <c r="AE3786" s="199" t="str">
        <f t="shared" si="114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54"/>
        <v>0</v>
      </c>
      <c r="AJ3786" s="200">
        <f t="shared" si="1155"/>
        <v>0</v>
      </c>
      <c r="AK3786" s="201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03" t="str">
        <f t="shared" si="1146"/>
        <v/>
      </c>
      <c r="AR3786" s="206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202" t="str">
        <f t="shared" si="1151"/>
        <v/>
      </c>
      <c r="E3787" s="33" t="str">
        <f t="shared" si="1139"/>
        <v/>
      </c>
      <c r="F3787" s="23"/>
      <c r="G3787" s="23"/>
      <c r="H3787" s="29"/>
      <c r="I3787" s="204" t="str">
        <f t="shared" si="1141"/>
        <v/>
      </c>
      <c r="J3787" s="188"/>
      <c r="K3787" s="29"/>
      <c r="L3787" s="24"/>
      <c r="M3787" s="22"/>
      <c r="N3787" s="22"/>
      <c r="O3787" s="22"/>
      <c r="P3787" s="202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53"/>
        <v/>
      </c>
      <c r="Z3787" s="196" t="str">
        <f t="shared" si="1152"/>
        <v/>
      </c>
      <c r="AA3787" s="22"/>
      <c r="AB3787" s="197" t="str">
        <f t="shared" si="1138"/>
        <v/>
      </c>
      <c r="AC3787" s="198" t="str">
        <f t="shared" si="1142"/>
        <v/>
      </c>
      <c r="AD3787" s="162"/>
      <c r="AE3787" s="199" t="str">
        <f t="shared" si="114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54"/>
        <v>0</v>
      </c>
      <c r="AJ3787" s="200">
        <f t="shared" si="1155"/>
        <v>0</v>
      </c>
      <c r="AK3787" s="201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03" t="str">
        <f t="shared" si="1146"/>
        <v/>
      </c>
      <c r="AR3787" s="206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202" t="str">
        <f t="shared" si="1151"/>
        <v/>
      </c>
      <c r="E3788" s="33" t="str">
        <f t="shared" si="1139"/>
        <v/>
      </c>
      <c r="F3788" s="23"/>
      <c r="G3788" s="23"/>
      <c r="H3788" s="29"/>
      <c r="I3788" s="204" t="str">
        <f t="shared" si="1141"/>
        <v/>
      </c>
      <c r="J3788" s="188"/>
      <c r="K3788" s="29"/>
      <c r="L3788" s="24"/>
      <c r="M3788" s="22"/>
      <c r="N3788" s="22"/>
      <c r="O3788" s="22"/>
      <c r="P3788" s="202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53"/>
        <v/>
      </c>
      <c r="Z3788" s="196" t="str">
        <f t="shared" si="1152"/>
        <v/>
      </c>
      <c r="AA3788" s="22"/>
      <c r="AB3788" s="197" t="str">
        <f t="shared" si="1138"/>
        <v/>
      </c>
      <c r="AC3788" s="198" t="str">
        <f t="shared" si="1142"/>
        <v/>
      </c>
      <c r="AD3788" s="162"/>
      <c r="AE3788" s="199" t="str">
        <f t="shared" si="114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54"/>
        <v>0</v>
      </c>
      <c r="AJ3788" s="200">
        <f t="shared" si="1155"/>
        <v>0</v>
      </c>
      <c r="AK3788" s="201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03" t="str">
        <f t="shared" si="1146"/>
        <v/>
      </c>
      <c r="AR3788" s="206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202" t="str">
        <f t="shared" si="1151"/>
        <v/>
      </c>
      <c r="E3789" s="33" t="str">
        <f t="shared" si="1139"/>
        <v/>
      </c>
      <c r="F3789" s="23"/>
      <c r="G3789" s="23"/>
      <c r="H3789" s="29"/>
      <c r="I3789" s="204" t="str">
        <f t="shared" si="1141"/>
        <v/>
      </c>
      <c r="J3789" s="188"/>
      <c r="K3789" s="29"/>
      <c r="L3789" s="24"/>
      <c r="M3789" s="22"/>
      <c r="N3789" s="22"/>
      <c r="O3789" s="22"/>
      <c r="P3789" s="202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53"/>
        <v/>
      </c>
      <c r="Z3789" s="196" t="str">
        <f t="shared" si="1152"/>
        <v/>
      </c>
      <c r="AA3789" s="22"/>
      <c r="AB3789" s="197" t="str">
        <f t="shared" si="1138"/>
        <v/>
      </c>
      <c r="AC3789" s="198" t="str">
        <f t="shared" si="1142"/>
        <v/>
      </c>
      <c r="AD3789" s="162"/>
      <c r="AE3789" s="199" t="str">
        <f t="shared" si="114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54"/>
        <v>0</v>
      </c>
      <c r="AJ3789" s="200">
        <f t="shared" si="1155"/>
        <v>0</v>
      </c>
      <c r="AK3789" s="201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03" t="str">
        <f t="shared" si="1146"/>
        <v/>
      </c>
      <c r="AR3789" s="206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202" t="str">
        <f t="shared" si="1151"/>
        <v/>
      </c>
      <c r="E3790" s="33" t="str">
        <f t="shared" si="1139"/>
        <v/>
      </c>
      <c r="F3790" s="23"/>
      <c r="G3790" s="23"/>
      <c r="H3790" s="29"/>
      <c r="I3790" s="204" t="str">
        <f t="shared" si="1141"/>
        <v/>
      </c>
      <c r="J3790" s="188"/>
      <c r="K3790" s="29"/>
      <c r="L3790" s="24"/>
      <c r="M3790" s="22"/>
      <c r="N3790" s="22"/>
      <c r="O3790" s="22"/>
      <c r="P3790" s="202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53"/>
        <v/>
      </c>
      <c r="Z3790" s="196" t="str">
        <f t="shared" si="1152"/>
        <v/>
      </c>
      <c r="AA3790" s="22"/>
      <c r="AB3790" s="197" t="str">
        <f t="shared" si="1138"/>
        <v/>
      </c>
      <c r="AC3790" s="198" t="str">
        <f t="shared" si="1142"/>
        <v/>
      </c>
      <c r="AD3790" s="162"/>
      <c r="AE3790" s="199" t="str">
        <f t="shared" si="114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54"/>
        <v>0</v>
      </c>
      <c r="AJ3790" s="200">
        <f t="shared" si="1155"/>
        <v>0</v>
      </c>
      <c r="AK3790" s="201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03" t="str">
        <f t="shared" si="1146"/>
        <v/>
      </c>
      <c r="AR3790" s="206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202" t="str">
        <f t="shared" si="1151"/>
        <v/>
      </c>
      <c r="E3791" s="33" t="str">
        <f t="shared" si="1139"/>
        <v/>
      </c>
      <c r="F3791" s="23"/>
      <c r="G3791" s="23"/>
      <c r="H3791" s="29"/>
      <c r="I3791" s="204" t="str">
        <f t="shared" si="1141"/>
        <v/>
      </c>
      <c r="J3791" s="188"/>
      <c r="K3791" s="29"/>
      <c r="L3791" s="24"/>
      <c r="M3791" s="22"/>
      <c r="N3791" s="22"/>
      <c r="O3791" s="22"/>
      <c r="P3791" s="202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53"/>
        <v/>
      </c>
      <c r="Z3791" s="196" t="str">
        <f t="shared" si="1152"/>
        <v/>
      </c>
      <c r="AA3791" s="22"/>
      <c r="AB3791" s="197" t="str">
        <f t="shared" si="1138"/>
        <v/>
      </c>
      <c r="AC3791" s="198" t="str">
        <f t="shared" si="1142"/>
        <v/>
      </c>
      <c r="AD3791" s="162"/>
      <c r="AE3791" s="199" t="str">
        <f t="shared" si="114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54"/>
        <v>0</v>
      </c>
      <c r="AJ3791" s="200">
        <f t="shared" si="1155"/>
        <v>0</v>
      </c>
      <c r="AK3791" s="201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03" t="str">
        <f t="shared" si="1146"/>
        <v/>
      </c>
      <c r="AR3791" s="206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202" t="str">
        <f t="shared" si="1151"/>
        <v/>
      </c>
      <c r="E3792" s="33" t="str">
        <f t="shared" si="1139"/>
        <v/>
      </c>
      <c r="F3792" s="23"/>
      <c r="G3792" s="23"/>
      <c r="H3792" s="29"/>
      <c r="I3792" s="204" t="str">
        <f t="shared" si="1141"/>
        <v/>
      </c>
      <c r="J3792" s="188"/>
      <c r="K3792" s="29"/>
      <c r="L3792" s="24"/>
      <c r="M3792" s="22"/>
      <c r="N3792" s="22"/>
      <c r="O3792" s="22"/>
      <c r="P3792" s="202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53"/>
        <v/>
      </c>
      <c r="Z3792" s="196" t="str">
        <f t="shared" si="1152"/>
        <v/>
      </c>
      <c r="AA3792" s="22"/>
      <c r="AB3792" s="197" t="str">
        <f t="shared" si="1138"/>
        <v/>
      </c>
      <c r="AC3792" s="198" t="str">
        <f t="shared" si="1142"/>
        <v/>
      </c>
      <c r="AD3792" s="162"/>
      <c r="AE3792" s="199" t="str">
        <f t="shared" si="114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54"/>
        <v>0</v>
      </c>
      <c r="AJ3792" s="200">
        <f t="shared" si="1155"/>
        <v>0</v>
      </c>
      <c r="AK3792" s="201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03" t="str">
        <f t="shared" si="1146"/>
        <v/>
      </c>
      <c r="AR3792" s="206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202" t="str">
        <f t="shared" si="1151"/>
        <v/>
      </c>
      <c r="E3793" s="33" t="str">
        <f t="shared" si="1139"/>
        <v/>
      </c>
      <c r="F3793" s="23"/>
      <c r="G3793" s="23"/>
      <c r="H3793" s="29"/>
      <c r="I3793" s="204" t="str">
        <f t="shared" si="1141"/>
        <v/>
      </c>
      <c r="J3793" s="188"/>
      <c r="K3793" s="29"/>
      <c r="L3793" s="24"/>
      <c r="M3793" s="22"/>
      <c r="N3793" s="22"/>
      <c r="O3793" s="22"/>
      <c r="P3793" s="202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53"/>
        <v/>
      </c>
      <c r="Z3793" s="196" t="str">
        <f t="shared" si="1152"/>
        <v/>
      </c>
      <c r="AA3793" s="22"/>
      <c r="AB3793" s="197" t="str">
        <f t="shared" si="1138"/>
        <v/>
      </c>
      <c r="AC3793" s="198" t="str">
        <f t="shared" si="1142"/>
        <v/>
      </c>
      <c r="AD3793" s="162"/>
      <c r="AE3793" s="199" t="str">
        <f t="shared" si="114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54"/>
        <v>0</v>
      </c>
      <c r="AJ3793" s="200">
        <f t="shared" si="1155"/>
        <v>0</v>
      </c>
      <c r="AK3793" s="201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03" t="str">
        <f t="shared" si="1146"/>
        <v/>
      </c>
      <c r="AR3793" s="206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202" t="str">
        <f t="shared" si="1151"/>
        <v/>
      </c>
      <c r="E3794" s="33" t="str">
        <f t="shared" si="1139"/>
        <v/>
      </c>
      <c r="F3794" s="23"/>
      <c r="G3794" s="23"/>
      <c r="H3794" s="29"/>
      <c r="I3794" s="204" t="str">
        <f t="shared" si="1141"/>
        <v/>
      </c>
      <c r="J3794" s="188"/>
      <c r="K3794" s="29"/>
      <c r="L3794" s="24"/>
      <c r="M3794" s="22"/>
      <c r="N3794" s="22"/>
      <c r="O3794" s="22"/>
      <c r="P3794" s="202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53"/>
        <v/>
      </c>
      <c r="Z3794" s="196" t="str">
        <f t="shared" si="1152"/>
        <v/>
      </c>
      <c r="AA3794" s="22"/>
      <c r="AB3794" s="197" t="str">
        <f t="shared" ref="AB3794:AB3857" si="1156">IF(AND(R3794&lt;&gt;"C66",R3794&lt;&gt;""),Z3794/Y3794*AA3794,"")</f>
        <v/>
      </c>
      <c r="AC3794" s="198" t="str">
        <f t="shared" si="1142"/>
        <v/>
      </c>
      <c r="AD3794" s="162"/>
      <c r="AE3794" s="199" t="str">
        <f t="shared" si="114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54"/>
        <v>0</v>
      </c>
      <c r="AJ3794" s="200">
        <f t="shared" si="1155"/>
        <v>0</v>
      </c>
      <c r="AK3794" s="201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03" t="str">
        <f t="shared" si="1146"/>
        <v/>
      </c>
      <c r="AR3794" s="206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202" t="str">
        <f t="shared" si="1151"/>
        <v/>
      </c>
      <c r="E3795" s="33" t="str">
        <f t="shared" si="1139"/>
        <v/>
      </c>
      <c r="F3795" s="23"/>
      <c r="G3795" s="23"/>
      <c r="H3795" s="29"/>
      <c r="I3795" s="204" t="str">
        <f t="shared" si="1141"/>
        <v/>
      </c>
      <c r="J3795" s="188"/>
      <c r="K3795" s="29"/>
      <c r="L3795" s="24"/>
      <c r="M3795" s="22"/>
      <c r="N3795" s="22"/>
      <c r="O3795" s="22"/>
      <c r="P3795" s="202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53"/>
        <v/>
      </c>
      <c r="Z3795" s="196" t="str">
        <f t="shared" si="1152"/>
        <v/>
      </c>
      <c r="AA3795" s="22"/>
      <c r="AB3795" s="197" t="str">
        <f t="shared" si="1156"/>
        <v/>
      </c>
      <c r="AC3795" s="198" t="str">
        <f t="shared" si="1142"/>
        <v/>
      </c>
      <c r="AD3795" s="162"/>
      <c r="AE3795" s="199" t="str">
        <f t="shared" si="114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54"/>
        <v>0</v>
      </c>
      <c r="AJ3795" s="200">
        <f t="shared" si="1155"/>
        <v>0</v>
      </c>
      <c r="AK3795" s="201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03" t="str">
        <f t="shared" si="1146"/>
        <v/>
      </c>
      <c r="AR3795" s="206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202" t="str">
        <f t="shared" si="1151"/>
        <v/>
      </c>
      <c r="E3796" s="33" t="str">
        <f t="shared" si="1139"/>
        <v/>
      </c>
      <c r="F3796" s="23"/>
      <c r="G3796" s="23"/>
      <c r="H3796" s="29"/>
      <c r="I3796" s="204" t="str">
        <f t="shared" si="1141"/>
        <v/>
      </c>
      <c r="J3796" s="188"/>
      <c r="K3796" s="29"/>
      <c r="L3796" s="24"/>
      <c r="M3796" s="22"/>
      <c r="N3796" s="22"/>
      <c r="O3796" s="22"/>
      <c r="P3796" s="202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53"/>
        <v/>
      </c>
      <c r="Z3796" s="196" t="str">
        <f t="shared" si="1152"/>
        <v/>
      </c>
      <c r="AA3796" s="22"/>
      <c r="AB3796" s="197" t="str">
        <f t="shared" si="1156"/>
        <v/>
      </c>
      <c r="AC3796" s="198" t="str">
        <f t="shared" si="1142"/>
        <v/>
      </c>
      <c r="AD3796" s="162"/>
      <c r="AE3796" s="199" t="str">
        <f t="shared" si="114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54"/>
        <v>0</v>
      </c>
      <c r="AJ3796" s="200">
        <f t="shared" si="1155"/>
        <v>0</v>
      </c>
      <c r="AK3796" s="201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03" t="str">
        <f t="shared" si="1146"/>
        <v/>
      </c>
      <c r="AR3796" s="206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202" t="str">
        <f t="shared" si="1151"/>
        <v/>
      </c>
      <c r="E3797" s="33" t="str">
        <f t="shared" si="1139"/>
        <v/>
      </c>
      <c r="F3797" s="23"/>
      <c r="G3797" s="23"/>
      <c r="H3797" s="29"/>
      <c r="I3797" s="204" t="str">
        <f t="shared" si="1141"/>
        <v/>
      </c>
      <c r="J3797" s="188"/>
      <c r="K3797" s="29"/>
      <c r="L3797" s="24"/>
      <c r="M3797" s="22"/>
      <c r="N3797" s="22"/>
      <c r="O3797" s="22"/>
      <c r="P3797" s="202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53"/>
        <v/>
      </c>
      <c r="Z3797" s="196" t="str">
        <f t="shared" si="1152"/>
        <v/>
      </c>
      <c r="AA3797" s="22"/>
      <c r="AB3797" s="197" t="str">
        <f t="shared" si="1156"/>
        <v/>
      </c>
      <c r="AC3797" s="198" t="str">
        <f t="shared" si="1142"/>
        <v/>
      </c>
      <c r="AD3797" s="162"/>
      <c r="AE3797" s="199" t="str">
        <f t="shared" si="114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54"/>
        <v>0</v>
      </c>
      <c r="AJ3797" s="200">
        <f t="shared" si="1155"/>
        <v>0</v>
      </c>
      <c r="AK3797" s="201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03" t="str">
        <f t="shared" si="1146"/>
        <v/>
      </c>
      <c r="AR3797" s="206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202" t="str">
        <f t="shared" si="1151"/>
        <v/>
      </c>
      <c r="E3798" s="33" t="str">
        <f t="shared" si="1139"/>
        <v/>
      </c>
      <c r="F3798" s="23"/>
      <c r="G3798" s="23"/>
      <c r="H3798" s="29"/>
      <c r="I3798" s="204" t="str">
        <f t="shared" si="1141"/>
        <v/>
      </c>
      <c r="J3798" s="188"/>
      <c r="K3798" s="29"/>
      <c r="L3798" s="24"/>
      <c r="M3798" s="22"/>
      <c r="N3798" s="22"/>
      <c r="O3798" s="22"/>
      <c r="P3798" s="202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53"/>
        <v/>
      </c>
      <c r="Z3798" s="196" t="str">
        <f t="shared" si="1152"/>
        <v/>
      </c>
      <c r="AA3798" s="22"/>
      <c r="AB3798" s="197" t="str">
        <f t="shared" si="1156"/>
        <v/>
      </c>
      <c r="AC3798" s="198" t="str">
        <f t="shared" si="1142"/>
        <v/>
      </c>
      <c r="AD3798" s="162"/>
      <c r="AE3798" s="199" t="str">
        <f t="shared" si="114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54"/>
        <v>0</v>
      </c>
      <c r="AJ3798" s="200">
        <f t="shared" si="1155"/>
        <v>0</v>
      </c>
      <c r="AK3798" s="201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03" t="str">
        <f t="shared" si="1146"/>
        <v/>
      </c>
      <c r="AR3798" s="206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202" t="str">
        <f t="shared" si="1151"/>
        <v/>
      </c>
      <c r="E3799" s="33" t="str">
        <f t="shared" si="1139"/>
        <v/>
      </c>
      <c r="F3799" s="23"/>
      <c r="G3799" s="23"/>
      <c r="H3799" s="29"/>
      <c r="I3799" s="204" t="str">
        <f t="shared" si="1141"/>
        <v/>
      </c>
      <c r="J3799" s="188"/>
      <c r="K3799" s="29"/>
      <c r="L3799" s="24"/>
      <c r="M3799" s="22"/>
      <c r="N3799" s="22"/>
      <c r="O3799" s="22"/>
      <c r="P3799" s="202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53"/>
        <v/>
      </c>
      <c r="Z3799" s="196" t="str">
        <f t="shared" si="1152"/>
        <v/>
      </c>
      <c r="AA3799" s="22"/>
      <c r="AB3799" s="197" t="str">
        <f t="shared" si="1156"/>
        <v/>
      </c>
      <c r="AC3799" s="198" t="str">
        <f t="shared" si="1142"/>
        <v/>
      </c>
      <c r="AD3799" s="162"/>
      <c r="AE3799" s="199" t="str">
        <f t="shared" si="114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54"/>
        <v>0</v>
      </c>
      <c r="AJ3799" s="200">
        <f t="shared" si="1155"/>
        <v>0</v>
      </c>
      <c r="AK3799" s="201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03" t="str">
        <f t="shared" si="1146"/>
        <v/>
      </c>
      <c r="AR3799" s="206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202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1"/>
        <v/>
      </c>
      <c r="J3800" s="188"/>
      <c r="K3800" s="29"/>
      <c r="L3800" s="24"/>
      <c r="M3800" s="22"/>
      <c r="N3800" s="22"/>
      <c r="O3800" s="22"/>
      <c r="P3800" s="202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53"/>
        <v/>
      </c>
      <c r="Z3800" s="196" t="str">
        <f t="shared" si="1152"/>
        <v/>
      </c>
      <c r="AA3800" s="22"/>
      <c r="AB3800" s="197" t="str">
        <f t="shared" si="1156"/>
        <v/>
      </c>
      <c r="AC3800" s="198" t="str">
        <f t="shared" si="1142"/>
        <v/>
      </c>
      <c r="AD3800" s="162"/>
      <c r="AE3800" s="199" t="str">
        <f t="shared" si="114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54"/>
        <v>0</v>
      </c>
      <c r="AJ3800" s="200">
        <f t="shared" si="1155"/>
        <v>0</v>
      </c>
      <c r="AK3800" s="201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03" t="str">
        <f t="shared" si="1146"/>
        <v/>
      </c>
      <c r="AR3800" s="206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202" t="str">
        <f t="shared" si="1151"/>
        <v/>
      </c>
      <c r="E3801" s="33" t="str">
        <f t="shared" si="1157"/>
        <v/>
      </c>
      <c r="F3801" s="23"/>
      <c r="G3801" s="23"/>
      <c r="H3801" s="29"/>
      <c r="I3801" s="204" t="str">
        <f t="shared" si="1141"/>
        <v/>
      </c>
      <c r="J3801" s="188"/>
      <c r="K3801" s="29"/>
      <c r="L3801" s="24"/>
      <c r="M3801" s="22"/>
      <c r="N3801" s="22"/>
      <c r="O3801" s="22"/>
      <c r="P3801" s="202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53"/>
        <v/>
      </c>
      <c r="Z3801" s="196" t="str">
        <f t="shared" si="1152"/>
        <v/>
      </c>
      <c r="AA3801" s="22"/>
      <c r="AB3801" s="197" t="str">
        <f t="shared" si="1156"/>
        <v/>
      </c>
      <c r="AC3801" s="198" t="str">
        <f t="shared" si="1142"/>
        <v/>
      </c>
      <c r="AD3801" s="162"/>
      <c r="AE3801" s="199" t="str">
        <f t="shared" si="114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54"/>
        <v>0</v>
      </c>
      <c r="AJ3801" s="200">
        <f t="shared" si="1155"/>
        <v>0</v>
      </c>
      <c r="AK3801" s="201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03" t="str">
        <f t="shared" si="1146"/>
        <v/>
      </c>
      <c r="AR3801" s="206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202" t="str">
        <f t="shared" si="1151"/>
        <v/>
      </c>
      <c r="E3802" s="33" t="str">
        <f t="shared" si="1157"/>
        <v/>
      </c>
      <c r="F3802" s="23"/>
      <c r="G3802" s="23"/>
      <c r="H3802" s="29"/>
      <c r="I3802" s="204" t="str">
        <f t="shared" si="1141"/>
        <v/>
      </c>
      <c r="J3802" s="188"/>
      <c r="K3802" s="29"/>
      <c r="L3802" s="24"/>
      <c r="M3802" s="22"/>
      <c r="N3802" s="22"/>
      <c r="O3802" s="22"/>
      <c r="P3802" s="202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53"/>
        <v/>
      </c>
      <c r="Z3802" s="196" t="str">
        <f t="shared" si="1152"/>
        <v/>
      </c>
      <c r="AA3802" s="22"/>
      <c r="AB3802" s="197" t="str">
        <f t="shared" si="1156"/>
        <v/>
      </c>
      <c r="AC3802" s="198" t="str">
        <f t="shared" si="1142"/>
        <v/>
      </c>
      <c r="AD3802" s="162"/>
      <c r="AE3802" s="199" t="str">
        <f t="shared" si="114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54"/>
        <v>0</v>
      </c>
      <c r="AJ3802" s="200">
        <f t="shared" si="1155"/>
        <v>0</v>
      </c>
      <c r="AK3802" s="201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03" t="str">
        <f t="shared" si="1146"/>
        <v/>
      </c>
      <c r="AR3802" s="206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202" t="str">
        <f t="shared" si="1151"/>
        <v/>
      </c>
      <c r="E3803" s="33" t="str">
        <f t="shared" si="1157"/>
        <v/>
      </c>
      <c r="F3803" s="23"/>
      <c r="G3803" s="23"/>
      <c r="H3803" s="29"/>
      <c r="I3803" s="204" t="str">
        <f t="shared" si="1141"/>
        <v/>
      </c>
      <c r="J3803" s="188"/>
      <c r="K3803" s="29"/>
      <c r="L3803" s="24"/>
      <c r="M3803" s="22"/>
      <c r="N3803" s="22"/>
      <c r="O3803" s="22"/>
      <c r="P3803" s="202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53"/>
        <v/>
      </c>
      <c r="Z3803" s="196" t="str">
        <f t="shared" si="1152"/>
        <v/>
      </c>
      <c r="AA3803" s="22"/>
      <c r="AB3803" s="197" t="str">
        <f t="shared" si="1156"/>
        <v/>
      </c>
      <c r="AC3803" s="198" t="str">
        <f t="shared" si="1142"/>
        <v/>
      </c>
      <c r="AD3803" s="162"/>
      <c r="AE3803" s="199" t="str">
        <f t="shared" si="114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54"/>
        <v>0</v>
      </c>
      <c r="AJ3803" s="200">
        <f t="shared" si="1155"/>
        <v>0</v>
      </c>
      <c r="AK3803" s="201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03" t="str">
        <f t="shared" si="1146"/>
        <v/>
      </c>
      <c r="AR3803" s="206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202" t="str">
        <f t="shared" si="1151"/>
        <v/>
      </c>
      <c r="E3804" s="33" t="str">
        <f t="shared" si="1157"/>
        <v/>
      </c>
      <c r="F3804" s="23"/>
      <c r="G3804" s="23"/>
      <c r="H3804" s="29"/>
      <c r="I3804" s="204" t="str">
        <f t="shared" si="1141"/>
        <v/>
      </c>
      <c r="J3804" s="188"/>
      <c r="K3804" s="29"/>
      <c r="L3804" s="24"/>
      <c r="M3804" s="22"/>
      <c r="N3804" s="22"/>
      <c r="O3804" s="22"/>
      <c r="P3804" s="202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53"/>
        <v/>
      </c>
      <c r="Z3804" s="196" t="str">
        <f t="shared" si="1152"/>
        <v/>
      </c>
      <c r="AA3804" s="22"/>
      <c r="AB3804" s="197" t="str">
        <f t="shared" si="1156"/>
        <v/>
      </c>
      <c r="AC3804" s="198" t="str">
        <f t="shared" si="1142"/>
        <v/>
      </c>
      <c r="AD3804" s="162"/>
      <c r="AE3804" s="199" t="str">
        <f t="shared" si="114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54"/>
        <v>0</v>
      </c>
      <c r="AJ3804" s="200">
        <f t="shared" si="1155"/>
        <v>0</v>
      </c>
      <c r="AK3804" s="201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03" t="str">
        <f t="shared" si="1146"/>
        <v/>
      </c>
      <c r="AR3804" s="206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202" t="str">
        <f t="shared" si="1151"/>
        <v/>
      </c>
      <c r="E3805" s="33" t="str">
        <f t="shared" si="1157"/>
        <v/>
      </c>
      <c r="F3805" s="23"/>
      <c r="G3805" s="23"/>
      <c r="H3805" s="29"/>
      <c r="I3805" s="204" t="str">
        <f t="shared" si="1141"/>
        <v/>
      </c>
      <c r="J3805" s="188"/>
      <c r="K3805" s="29"/>
      <c r="L3805" s="24"/>
      <c r="M3805" s="22"/>
      <c r="N3805" s="22"/>
      <c r="O3805" s="22"/>
      <c r="P3805" s="202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53"/>
        <v/>
      </c>
      <c r="Z3805" s="196" t="str">
        <f t="shared" si="1152"/>
        <v/>
      </c>
      <c r="AA3805" s="22"/>
      <c r="AB3805" s="197" t="str">
        <f t="shared" si="1156"/>
        <v/>
      </c>
      <c r="AC3805" s="198" t="str">
        <f t="shared" si="1142"/>
        <v/>
      </c>
      <c r="AD3805" s="162"/>
      <c r="AE3805" s="199" t="str">
        <f t="shared" si="114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54"/>
        <v>0</v>
      </c>
      <c r="AJ3805" s="200">
        <f t="shared" si="1155"/>
        <v>0</v>
      </c>
      <c r="AK3805" s="201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03" t="str">
        <f t="shared" si="1146"/>
        <v/>
      </c>
      <c r="AR3805" s="206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202" t="str">
        <f t="shared" si="1151"/>
        <v/>
      </c>
      <c r="E3806" s="33" t="str">
        <f t="shared" si="1157"/>
        <v/>
      </c>
      <c r="F3806" s="23"/>
      <c r="G3806" s="23"/>
      <c r="H3806" s="29"/>
      <c r="I3806" s="204" t="str">
        <f t="shared" si="1141"/>
        <v/>
      </c>
      <c r="J3806" s="188"/>
      <c r="K3806" s="29"/>
      <c r="L3806" s="24"/>
      <c r="M3806" s="22"/>
      <c r="N3806" s="22"/>
      <c r="O3806" s="22"/>
      <c r="P3806" s="202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53"/>
        <v/>
      </c>
      <c r="Z3806" s="196" t="str">
        <f t="shared" si="1152"/>
        <v/>
      </c>
      <c r="AA3806" s="22"/>
      <c r="AB3806" s="197" t="str">
        <f t="shared" si="1156"/>
        <v/>
      </c>
      <c r="AC3806" s="198" t="str">
        <f t="shared" si="1142"/>
        <v/>
      </c>
      <c r="AD3806" s="162"/>
      <c r="AE3806" s="199" t="str">
        <f t="shared" si="114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54"/>
        <v>0</v>
      </c>
      <c r="AJ3806" s="200">
        <f t="shared" si="1155"/>
        <v>0</v>
      </c>
      <c r="AK3806" s="201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03" t="str">
        <f t="shared" si="1146"/>
        <v/>
      </c>
      <c r="AR3806" s="206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202" t="str">
        <f t="shared" si="1151"/>
        <v/>
      </c>
      <c r="E3807" s="33" t="str">
        <f t="shared" si="1157"/>
        <v/>
      </c>
      <c r="F3807" s="23"/>
      <c r="G3807" s="23"/>
      <c r="H3807" s="29"/>
      <c r="I3807" s="204" t="str">
        <f t="shared" si="1141"/>
        <v/>
      </c>
      <c r="J3807" s="188"/>
      <c r="K3807" s="29"/>
      <c r="L3807" s="24"/>
      <c r="M3807" s="22"/>
      <c r="N3807" s="22"/>
      <c r="O3807" s="22"/>
      <c r="P3807" s="202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53"/>
        <v/>
      </c>
      <c r="Z3807" s="196" t="str">
        <f t="shared" si="1152"/>
        <v/>
      </c>
      <c r="AA3807" s="22"/>
      <c r="AB3807" s="197" t="str">
        <f t="shared" si="1156"/>
        <v/>
      </c>
      <c r="AC3807" s="198" t="str">
        <f t="shared" si="1142"/>
        <v/>
      </c>
      <c r="AD3807" s="162"/>
      <c r="AE3807" s="199" t="str">
        <f t="shared" si="114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54"/>
        <v>0</v>
      </c>
      <c r="AJ3807" s="200">
        <f t="shared" si="1155"/>
        <v>0</v>
      </c>
      <c r="AK3807" s="201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03" t="str">
        <f t="shared" si="1146"/>
        <v/>
      </c>
      <c r="AR3807" s="206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1"/>
        <v/>
      </c>
      <c r="E3808" s="33" t="str">
        <f t="shared" si="1157"/>
        <v/>
      </c>
      <c r="F3808" s="23"/>
      <c r="G3808" s="23"/>
      <c r="H3808" s="29"/>
      <c r="I3808" s="204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53"/>
        <v/>
      </c>
      <c r="Z3808" s="196" t="str">
        <f t="shared" si="1152"/>
        <v/>
      </c>
      <c r="AA3808" s="22"/>
      <c r="AB3808" s="197" t="str">
        <f t="shared" si="1156"/>
        <v/>
      </c>
      <c r="AC3808" s="198" t="str">
        <f t="shared" ref="AC3808:AC3871" si="1160">IF(R3808&lt;&gt;"",AB3808*AD3808,"")</f>
        <v/>
      </c>
      <c r="AD3808" s="162"/>
      <c r="AE3808" s="199" t="str">
        <f t="shared" ref="AE3808:AE3871" si="1161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54"/>
        <v>0</v>
      </c>
      <c r="AJ3808" s="200">
        <f t="shared" si="1155"/>
        <v>0</v>
      </c>
      <c r="AK3808" s="201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03" t="str">
        <f t="shared" ref="AQ3808:AQ3871" si="1164">IF(W3808="","",F3808&amp;G3808&amp;W3808)</f>
        <v/>
      </c>
      <c r="AR3808" s="206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202" t="str">
        <f t="shared" si="1151"/>
        <v/>
      </c>
      <c r="E3809" s="33" t="str">
        <f t="shared" si="1157"/>
        <v/>
      </c>
      <c r="F3809" s="23"/>
      <c r="G3809" s="23"/>
      <c r="H3809" s="29"/>
      <c r="I3809" s="204" t="str">
        <f t="shared" si="1159"/>
        <v/>
      </c>
      <c r="J3809" s="188"/>
      <c r="K3809" s="29"/>
      <c r="L3809" s="24"/>
      <c r="M3809" s="22"/>
      <c r="N3809" s="22"/>
      <c r="O3809" s="22"/>
      <c r="P3809" s="202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53"/>
        <v/>
      </c>
      <c r="Z3809" s="196" t="str">
        <f t="shared" si="1152"/>
        <v/>
      </c>
      <c r="AA3809" s="22"/>
      <c r="AB3809" s="197" t="str">
        <f t="shared" si="1156"/>
        <v/>
      </c>
      <c r="AC3809" s="198" t="str">
        <f t="shared" si="1160"/>
        <v/>
      </c>
      <c r="AD3809" s="162"/>
      <c r="AE3809" s="199" t="str">
        <f t="shared" si="1161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54"/>
        <v>0</v>
      </c>
      <c r="AJ3809" s="200">
        <f t="shared" si="1155"/>
        <v>0</v>
      </c>
      <c r="AK3809" s="201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03" t="str">
        <f t="shared" si="1164"/>
        <v/>
      </c>
      <c r="AR3809" s="206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202" t="str">
        <f t="shared" si="1151"/>
        <v/>
      </c>
      <c r="E3810" s="33" t="str">
        <f t="shared" si="1157"/>
        <v/>
      </c>
      <c r="F3810" s="23"/>
      <c r="G3810" s="23"/>
      <c r="H3810" s="29"/>
      <c r="I3810" s="204" t="str">
        <f t="shared" si="1159"/>
        <v/>
      </c>
      <c r="J3810" s="188"/>
      <c r="K3810" s="29"/>
      <c r="L3810" s="24"/>
      <c r="M3810" s="22"/>
      <c r="N3810" s="22"/>
      <c r="O3810" s="22"/>
      <c r="P3810" s="202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53"/>
        <v/>
      </c>
      <c r="Z3810" s="196" t="str">
        <f t="shared" si="1152"/>
        <v/>
      </c>
      <c r="AA3810" s="22"/>
      <c r="AB3810" s="197" t="str">
        <f t="shared" si="1156"/>
        <v/>
      </c>
      <c r="AC3810" s="198" t="str">
        <f t="shared" si="1160"/>
        <v/>
      </c>
      <c r="AD3810" s="162"/>
      <c r="AE3810" s="199" t="str">
        <f t="shared" si="1161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54"/>
        <v>0</v>
      </c>
      <c r="AJ3810" s="200">
        <f t="shared" si="1155"/>
        <v>0</v>
      </c>
      <c r="AK3810" s="201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03" t="str">
        <f t="shared" si="1164"/>
        <v/>
      </c>
      <c r="AR3810" s="206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202" t="str">
        <f t="shared" si="1151"/>
        <v/>
      </c>
      <c r="E3811" s="33" t="str">
        <f t="shared" si="1157"/>
        <v/>
      </c>
      <c r="F3811" s="23"/>
      <c r="G3811" s="23"/>
      <c r="H3811" s="29"/>
      <c r="I3811" s="204" t="str">
        <f t="shared" si="1159"/>
        <v/>
      </c>
      <c r="J3811" s="188"/>
      <c r="K3811" s="29"/>
      <c r="L3811" s="24"/>
      <c r="M3811" s="22"/>
      <c r="N3811" s="22"/>
      <c r="O3811" s="22"/>
      <c r="P3811" s="202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53"/>
        <v/>
      </c>
      <c r="Z3811" s="196" t="str">
        <f t="shared" si="1152"/>
        <v/>
      </c>
      <c r="AA3811" s="22"/>
      <c r="AB3811" s="197" t="str">
        <f t="shared" si="1156"/>
        <v/>
      </c>
      <c r="AC3811" s="198" t="str">
        <f t="shared" si="1160"/>
        <v/>
      </c>
      <c r="AD3811" s="162"/>
      <c r="AE3811" s="199" t="str">
        <f t="shared" si="1161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54"/>
        <v>0</v>
      </c>
      <c r="AJ3811" s="200">
        <f t="shared" si="1155"/>
        <v>0</v>
      </c>
      <c r="AK3811" s="201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03" t="str">
        <f t="shared" si="1164"/>
        <v/>
      </c>
      <c r="AR3811" s="206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202" t="str">
        <f t="shared" si="1151"/>
        <v/>
      </c>
      <c r="E3812" s="33" t="str">
        <f t="shared" si="1157"/>
        <v/>
      </c>
      <c r="F3812" s="23"/>
      <c r="G3812" s="23"/>
      <c r="H3812" s="29"/>
      <c r="I3812" s="204" t="str">
        <f t="shared" si="1159"/>
        <v/>
      </c>
      <c r="J3812" s="188"/>
      <c r="K3812" s="29"/>
      <c r="L3812" s="24"/>
      <c r="M3812" s="22"/>
      <c r="N3812" s="22"/>
      <c r="O3812" s="22"/>
      <c r="P3812" s="202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53"/>
        <v/>
      </c>
      <c r="Z3812" s="196" t="str">
        <f t="shared" si="1152"/>
        <v/>
      </c>
      <c r="AA3812" s="22"/>
      <c r="AB3812" s="197" t="str">
        <f t="shared" si="1156"/>
        <v/>
      </c>
      <c r="AC3812" s="198" t="str">
        <f t="shared" si="1160"/>
        <v/>
      </c>
      <c r="AD3812" s="162"/>
      <c r="AE3812" s="199" t="str">
        <f t="shared" si="1161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54"/>
        <v>0</v>
      </c>
      <c r="AJ3812" s="200">
        <f t="shared" si="1155"/>
        <v>0</v>
      </c>
      <c r="AK3812" s="201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03" t="str">
        <f t="shared" si="1164"/>
        <v/>
      </c>
      <c r="AR3812" s="206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202" t="str">
        <f t="shared" si="1151"/>
        <v/>
      </c>
      <c r="E3813" s="33" t="str">
        <f t="shared" si="1157"/>
        <v/>
      </c>
      <c r="F3813" s="23"/>
      <c r="G3813" s="23"/>
      <c r="H3813" s="29"/>
      <c r="I3813" s="204" t="str">
        <f t="shared" si="1159"/>
        <v/>
      </c>
      <c r="J3813" s="188"/>
      <c r="K3813" s="29"/>
      <c r="L3813" s="24"/>
      <c r="M3813" s="22"/>
      <c r="N3813" s="22"/>
      <c r="O3813" s="22"/>
      <c r="P3813" s="202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53"/>
        <v/>
      </c>
      <c r="Z3813" s="196" t="str">
        <f t="shared" si="1152"/>
        <v/>
      </c>
      <c r="AA3813" s="22"/>
      <c r="AB3813" s="197" t="str">
        <f t="shared" si="1156"/>
        <v/>
      </c>
      <c r="AC3813" s="198" t="str">
        <f t="shared" si="1160"/>
        <v/>
      </c>
      <c r="AD3813" s="162"/>
      <c r="AE3813" s="199" t="str">
        <f t="shared" si="1161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54"/>
        <v>0</v>
      </c>
      <c r="AJ3813" s="200">
        <f t="shared" si="1155"/>
        <v>0</v>
      </c>
      <c r="AK3813" s="201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03" t="str">
        <f t="shared" si="1164"/>
        <v/>
      </c>
      <c r="AR3813" s="206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202" t="str">
        <f t="shared" si="1151"/>
        <v/>
      </c>
      <c r="E3814" s="33" t="str">
        <f t="shared" si="1157"/>
        <v/>
      </c>
      <c r="F3814" s="23"/>
      <c r="G3814" s="23"/>
      <c r="H3814" s="29"/>
      <c r="I3814" s="204" t="str">
        <f t="shared" si="1159"/>
        <v/>
      </c>
      <c r="J3814" s="188"/>
      <c r="K3814" s="29"/>
      <c r="L3814" s="24"/>
      <c r="M3814" s="22"/>
      <c r="N3814" s="22"/>
      <c r="O3814" s="22"/>
      <c r="P3814" s="202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53"/>
        <v/>
      </c>
      <c r="Z3814" s="196" t="str">
        <f t="shared" si="1152"/>
        <v/>
      </c>
      <c r="AA3814" s="22"/>
      <c r="AB3814" s="197" t="str">
        <f t="shared" si="1156"/>
        <v/>
      </c>
      <c r="AC3814" s="198" t="str">
        <f t="shared" si="1160"/>
        <v/>
      </c>
      <c r="AD3814" s="162"/>
      <c r="AE3814" s="199" t="str">
        <f t="shared" si="1161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54"/>
        <v>0</v>
      </c>
      <c r="AJ3814" s="200">
        <f t="shared" si="1155"/>
        <v>0</v>
      </c>
      <c r="AK3814" s="201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03" t="str">
        <f t="shared" si="1164"/>
        <v/>
      </c>
      <c r="AR3814" s="206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202" t="str">
        <f t="shared" si="1151"/>
        <v/>
      </c>
      <c r="E3815" s="33" t="str">
        <f t="shared" si="1157"/>
        <v/>
      </c>
      <c r="F3815" s="23"/>
      <c r="G3815" s="23"/>
      <c r="H3815" s="29"/>
      <c r="I3815" s="204" t="str">
        <f t="shared" si="1159"/>
        <v/>
      </c>
      <c r="J3815" s="188"/>
      <c r="K3815" s="29"/>
      <c r="L3815" s="24"/>
      <c r="M3815" s="22"/>
      <c r="N3815" s="22"/>
      <c r="O3815" s="22"/>
      <c r="P3815" s="202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53"/>
        <v/>
      </c>
      <c r="Z3815" s="196" t="str">
        <f t="shared" si="1152"/>
        <v/>
      </c>
      <c r="AA3815" s="22"/>
      <c r="AB3815" s="197" t="str">
        <f t="shared" si="1156"/>
        <v/>
      </c>
      <c r="AC3815" s="198" t="str">
        <f t="shared" si="1160"/>
        <v/>
      </c>
      <c r="AD3815" s="162"/>
      <c r="AE3815" s="199" t="str">
        <f t="shared" si="1161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54"/>
        <v>0</v>
      </c>
      <c r="AJ3815" s="200">
        <f t="shared" si="1155"/>
        <v>0</v>
      </c>
      <c r="AK3815" s="201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03" t="str">
        <f t="shared" si="1164"/>
        <v/>
      </c>
      <c r="AR3815" s="206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202" t="str">
        <f t="shared" si="1151"/>
        <v/>
      </c>
      <c r="E3816" s="33" t="str">
        <f t="shared" si="1157"/>
        <v/>
      </c>
      <c r="F3816" s="23"/>
      <c r="G3816" s="23"/>
      <c r="H3816" s="29"/>
      <c r="I3816" s="204" t="str">
        <f t="shared" si="1159"/>
        <v/>
      </c>
      <c r="J3816" s="188"/>
      <c r="K3816" s="29"/>
      <c r="L3816" s="24"/>
      <c r="M3816" s="22"/>
      <c r="N3816" s="22"/>
      <c r="O3816" s="22"/>
      <c r="P3816" s="202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53"/>
        <v/>
      </c>
      <c r="Z3816" s="196" t="str">
        <f t="shared" si="1152"/>
        <v/>
      </c>
      <c r="AA3816" s="22"/>
      <c r="AB3816" s="197" t="str">
        <f t="shared" si="1156"/>
        <v/>
      </c>
      <c r="AC3816" s="198" t="str">
        <f t="shared" si="1160"/>
        <v/>
      </c>
      <c r="AD3816" s="162"/>
      <c r="AE3816" s="199" t="str">
        <f t="shared" si="1161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54"/>
        <v>0</v>
      </c>
      <c r="AJ3816" s="200">
        <f t="shared" si="1155"/>
        <v>0</v>
      </c>
      <c r="AK3816" s="201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03" t="str">
        <f t="shared" si="1164"/>
        <v/>
      </c>
      <c r="AR3816" s="206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202" t="str">
        <f t="shared" si="1151"/>
        <v/>
      </c>
      <c r="E3817" s="33" t="str">
        <f t="shared" si="1157"/>
        <v/>
      </c>
      <c r="F3817" s="23"/>
      <c r="G3817" s="23"/>
      <c r="H3817" s="29"/>
      <c r="I3817" s="204" t="str">
        <f t="shared" si="1159"/>
        <v/>
      </c>
      <c r="J3817" s="188"/>
      <c r="K3817" s="29"/>
      <c r="L3817" s="24"/>
      <c r="M3817" s="22"/>
      <c r="N3817" s="22"/>
      <c r="O3817" s="22"/>
      <c r="P3817" s="202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53"/>
        <v/>
      </c>
      <c r="Z3817" s="196" t="str">
        <f t="shared" si="1152"/>
        <v/>
      </c>
      <c r="AA3817" s="22"/>
      <c r="AB3817" s="197" t="str">
        <f t="shared" si="1156"/>
        <v/>
      </c>
      <c r="AC3817" s="198" t="str">
        <f t="shared" si="1160"/>
        <v/>
      </c>
      <c r="AD3817" s="162"/>
      <c r="AE3817" s="199" t="str">
        <f t="shared" si="1161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54"/>
        <v>0</v>
      </c>
      <c r="AJ3817" s="200">
        <f t="shared" si="1155"/>
        <v>0</v>
      </c>
      <c r="AK3817" s="201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03" t="str">
        <f t="shared" si="1164"/>
        <v/>
      </c>
      <c r="AR3817" s="206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202" t="str">
        <f t="shared" si="1151"/>
        <v/>
      </c>
      <c r="E3818" s="33" t="str">
        <f t="shared" si="1157"/>
        <v/>
      </c>
      <c r="F3818" s="23"/>
      <c r="G3818" s="23"/>
      <c r="H3818" s="29"/>
      <c r="I3818" s="204" t="str">
        <f t="shared" si="1159"/>
        <v/>
      </c>
      <c r="J3818" s="188"/>
      <c r="K3818" s="29"/>
      <c r="L3818" s="24"/>
      <c r="M3818" s="22"/>
      <c r="N3818" s="22"/>
      <c r="O3818" s="22"/>
      <c r="P3818" s="202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53"/>
        <v/>
      </c>
      <c r="Z3818" s="196" t="str">
        <f t="shared" si="1152"/>
        <v/>
      </c>
      <c r="AA3818" s="22"/>
      <c r="AB3818" s="197" t="str">
        <f t="shared" si="1156"/>
        <v/>
      </c>
      <c r="AC3818" s="198" t="str">
        <f t="shared" si="1160"/>
        <v/>
      </c>
      <c r="AD3818" s="162"/>
      <c r="AE3818" s="199" t="str">
        <f t="shared" si="1161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54"/>
        <v>0</v>
      </c>
      <c r="AJ3818" s="200">
        <f t="shared" si="1155"/>
        <v>0</v>
      </c>
      <c r="AK3818" s="201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03" t="str">
        <f t="shared" si="1164"/>
        <v/>
      </c>
      <c r="AR3818" s="206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202" t="str">
        <f t="shared" si="1151"/>
        <v/>
      </c>
      <c r="E3819" s="33" t="str">
        <f t="shared" si="1157"/>
        <v/>
      </c>
      <c r="F3819" s="23"/>
      <c r="G3819" s="23"/>
      <c r="H3819" s="29"/>
      <c r="I3819" s="204" t="str">
        <f t="shared" si="1159"/>
        <v/>
      </c>
      <c r="J3819" s="188"/>
      <c r="K3819" s="29"/>
      <c r="L3819" s="24"/>
      <c r="M3819" s="22"/>
      <c r="N3819" s="22"/>
      <c r="O3819" s="22"/>
      <c r="P3819" s="202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53"/>
        <v/>
      </c>
      <c r="Z3819" s="196" t="str">
        <f t="shared" si="1152"/>
        <v/>
      </c>
      <c r="AA3819" s="22"/>
      <c r="AB3819" s="197" t="str">
        <f t="shared" si="1156"/>
        <v/>
      </c>
      <c r="AC3819" s="198" t="str">
        <f t="shared" si="1160"/>
        <v/>
      </c>
      <c r="AD3819" s="162"/>
      <c r="AE3819" s="199" t="str">
        <f t="shared" si="1161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54"/>
        <v>0</v>
      </c>
      <c r="AJ3819" s="200">
        <f t="shared" si="1155"/>
        <v>0</v>
      </c>
      <c r="AK3819" s="201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03" t="str">
        <f t="shared" si="1164"/>
        <v/>
      </c>
      <c r="AR3819" s="206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202" t="str">
        <f t="shared" si="1151"/>
        <v/>
      </c>
      <c r="E3820" s="33" t="str">
        <f t="shared" si="1157"/>
        <v/>
      </c>
      <c r="F3820" s="23"/>
      <c r="G3820" s="23"/>
      <c r="H3820" s="29"/>
      <c r="I3820" s="204" t="str">
        <f t="shared" si="1159"/>
        <v/>
      </c>
      <c r="J3820" s="188"/>
      <c r="K3820" s="29"/>
      <c r="L3820" s="24"/>
      <c r="M3820" s="22"/>
      <c r="N3820" s="22"/>
      <c r="O3820" s="22"/>
      <c r="P3820" s="202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53"/>
        <v/>
      </c>
      <c r="Z3820" s="196" t="str">
        <f t="shared" si="1152"/>
        <v/>
      </c>
      <c r="AA3820" s="22"/>
      <c r="AB3820" s="197" t="str">
        <f t="shared" si="1156"/>
        <v/>
      </c>
      <c r="AC3820" s="198" t="str">
        <f t="shared" si="1160"/>
        <v/>
      </c>
      <c r="AD3820" s="162"/>
      <c r="AE3820" s="199" t="str">
        <f t="shared" si="1161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54"/>
        <v>0</v>
      </c>
      <c r="AJ3820" s="200">
        <f t="shared" si="1155"/>
        <v>0</v>
      </c>
      <c r="AK3820" s="201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03" t="str">
        <f t="shared" si="1164"/>
        <v/>
      </c>
      <c r="AR3820" s="206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202" t="str">
        <f t="shared" si="1151"/>
        <v/>
      </c>
      <c r="E3821" s="33" t="str">
        <f t="shared" si="1157"/>
        <v/>
      </c>
      <c r="F3821" s="23"/>
      <c r="G3821" s="23"/>
      <c r="H3821" s="29"/>
      <c r="I3821" s="204" t="str">
        <f t="shared" si="1159"/>
        <v/>
      </c>
      <c r="J3821" s="188"/>
      <c r="K3821" s="29"/>
      <c r="L3821" s="24"/>
      <c r="M3821" s="22"/>
      <c r="N3821" s="22"/>
      <c r="O3821" s="22"/>
      <c r="P3821" s="202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53"/>
        <v/>
      </c>
      <c r="Z3821" s="196" t="str">
        <f t="shared" si="1152"/>
        <v/>
      </c>
      <c r="AA3821" s="22"/>
      <c r="AB3821" s="197" t="str">
        <f t="shared" si="1156"/>
        <v/>
      </c>
      <c r="AC3821" s="198" t="str">
        <f t="shared" si="1160"/>
        <v/>
      </c>
      <c r="AD3821" s="162"/>
      <c r="AE3821" s="199" t="str">
        <f t="shared" si="1161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54"/>
        <v>0</v>
      </c>
      <c r="AJ3821" s="200">
        <f t="shared" si="1155"/>
        <v>0</v>
      </c>
      <c r="AK3821" s="201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03" t="str">
        <f t="shared" si="1164"/>
        <v/>
      </c>
      <c r="AR3821" s="206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202" t="str">
        <f t="shared" si="1151"/>
        <v/>
      </c>
      <c r="E3822" s="33" t="str">
        <f t="shared" si="1157"/>
        <v/>
      </c>
      <c r="F3822" s="23"/>
      <c r="G3822" s="23"/>
      <c r="H3822" s="29"/>
      <c r="I3822" s="204" t="str">
        <f t="shared" si="1159"/>
        <v/>
      </c>
      <c r="J3822" s="188"/>
      <c r="K3822" s="29"/>
      <c r="L3822" s="24"/>
      <c r="M3822" s="22"/>
      <c r="N3822" s="22"/>
      <c r="O3822" s="22"/>
      <c r="P3822" s="202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53"/>
        <v/>
      </c>
      <c r="Z3822" s="196" t="str">
        <f t="shared" si="1152"/>
        <v/>
      </c>
      <c r="AA3822" s="22"/>
      <c r="AB3822" s="197" t="str">
        <f t="shared" si="1156"/>
        <v/>
      </c>
      <c r="AC3822" s="198" t="str">
        <f t="shared" si="1160"/>
        <v/>
      </c>
      <c r="AD3822" s="162"/>
      <c r="AE3822" s="199" t="str">
        <f t="shared" si="1161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54"/>
        <v>0</v>
      </c>
      <c r="AJ3822" s="200">
        <f t="shared" si="1155"/>
        <v>0</v>
      </c>
      <c r="AK3822" s="201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03" t="str">
        <f t="shared" si="1164"/>
        <v/>
      </c>
      <c r="AR3822" s="206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202" t="str">
        <f t="shared" si="1151"/>
        <v/>
      </c>
      <c r="E3823" s="33" t="str">
        <f t="shared" si="1157"/>
        <v/>
      </c>
      <c r="F3823" s="23"/>
      <c r="G3823" s="23"/>
      <c r="H3823" s="29"/>
      <c r="I3823" s="204" t="str">
        <f t="shared" si="1159"/>
        <v/>
      </c>
      <c r="J3823" s="188"/>
      <c r="K3823" s="29"/>
      <c r="L3823" s="24"/>
      <c r="M3823" s="22"/>
      <c r="N3823" s="22"/>
      <c r="O3823" s="22"/>
      <c r="P3823" s="202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53"/>
        <v/>
      </c>
      <c r="Z3823" s="196" t="str">
        <f t="shared" si="1152"/>
        <v/>
      </c>
      <c r="AA3823" s="22"/>
      <c r="AB3823" s="197" t="str">
        <f t="shared" si="1156"/>
        <v/>
      </c>
      <c r="AC3823" s="198" t="str">
        <f t="shared" si="1160"/>
        <v/>
      </c>
      <c r="AD3823" s="162"/>
      <c r="AE3823" s="199" t="str">
        <f t="shared" si="1161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54"/>
        <v>0</v>
      </c>
      <c r="AJ3823" s="200">
        <f t="shared" si="1155"/>
        <v>0</v>
      </c>
      <c r="AK3823" s="201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03" t="str">
        <f t="shared" si="1164"/>
        <v/>
      </c>
      <c r="AR3823" s="206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202" t="str">
        <f t="shared" si="1151"/>
        <v/>
      </c>
      <c r="E3824" s="33" t="str">
        <f t="shared" si="1157"/>
        <v/>
      </c>
      <c r="F3824" s="23"/>
      <c r="G3824" s="23"/>
      <c r="H3824" s="29"/>
      <c r="I3824" s="204" t="str">
        <f t="shared" si="1159"/>
        <v/>
      </c>
      <c r="J3824" s="188"/>
      <c r="K3824" s="29"/>
      <c r="L3824" s="24"/>
      <c r="M3824" s="22"/>
      <c r="N3824" s="22"/>
      <c r="O3824" s="22"/>
      <c r="P3824" s="202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53"/>
        <v/>
      </c>
      <c r="Z3824" s="196" t="str">
        <f t="shared" si="1152"/>
        <v/>
      </c>
      <c r="AA3824" s="22"/>
      <c r="AB3824" s="197" t="str">
        <f t="shared" si="1156"/>
        <v/>
      </c>
      <c r="AC3824" s="198" t="str">
        <f t="shared" si="1160"/>
        <v/>
      </c>
      <c r="AD3824" s="162"/>
      <c r="AE3824" s="199" t="str">
        <f t="shared" si="1161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54"/>
        <v>0</v>
      </c>
      <c r="AJ3824" s="200">
        <f t="shared" si="1155"/>
        <v>0</v>
      </c>
      <c r="AK3824" s="201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03" t="str">
        <f t="shared" si="1164"/>
        <v/>
      </c>
      <c r="AR3824" s="206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202" t="str">
        <f t="shared" si="1151"/>
        <v/>
      </c>
      <c r="E3825" s="33" t="str">
        <f t="shared" si="1157"/>
        <v/>
      </c>
      <c r="F3825" s="23"/>
      <c r="G3825" s="23"/>
      <c r="H3825" s="29"/>
      <c r="I3825" s="204" t="str">
        <f t="shared" si="1159"/>
        <v/>
      </c>
      <c r="J3825" s="188"/>
      <c r="K3825" s="29"/>
      <c r="L3825" s="24"/>
      <c r="M3825" s="22"/>
      <c r="N3825" s="22"/>
      <c r="O3825" s="22"/>
      <c r="P3825" s="202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53"/>
        <v/>
      </c>
      <c r="Z3825" s="196" t="str">
        <f t="shared" si="1152"/>
        <v/>
      </c>
      <c r="AA3825" s="22"/>
      <c r="AB3825" s="197" t="str">
        <f t="shared" si="1156"/>
        <v/>
      </c>
      <c r="AC3825" s="198" t="str">
        <f t="shared" si="1160"/>
        <v/>
      </c>
      <c r="AD3825" s="162"/>
      <c r="AE3825" s="199" t="str">
        <f t="shared" si="1161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54"/>
        <v>0</v>
      </c>
      <c r="AJ3825" s="200">
        <f t="shared" si="1155"/>
        <v>0</v>
      </c>
      <c r="AK3825" s="201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03" t="str">
        <f t="shared" si="1164"/>
        <v/>
      </c>
      <c r="AR3825" s="206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202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204" t="str">
        <f t="shared" si="1159"/>
        <v/>
      </c>
      <c r="J3826" s="188"/>
      <c r="K3826" s="29"/>
      <c r="L3826" s="24"/>
      <c r="M3826" s="22"/>
      <c r="N3826" s="22"/>
      <c r="O3826" s="22"/>
      <c r="P3826" s="202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53"/>
        <v/>
      </c>
      <c r="Z3826" s="196" t="str">
        <f t="shared" ref="Z3826:Z3889" si="1170">IF(X3826="","",X3826*MAX(O3826,N3826))</f>
        <v/>
      </c>
      <c r="AA3826" s="22"/>
      <c r="AB3826" s="197" t="str">
        <f t="shared" si="1156"/>
        <v/>
      </c>
      <c r="AC3826" s="198" t="str">
        <f t="shared" si="1160"/>
        <v/>
      </c>
      <c r="AD3826" s="162"/>
      <c r="AE3826" s="199" t="str">
        <f t="shared" si="1161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54"/>
        <v>0</v>
      </c>
      <c r="AJ3826" s="200">
        <f t="shared" si="1155"/>
        <v>0</v>
      </c>
      <c r="AK3826" s="201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03" t="str">
        <f t="shared" si="1164"/>
        <v/>
      </c>
      <c r="AR3826" s="206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202" t="str">
        <f t="shared" si="1169"/>
        <v/>
      </c>
      <c r="E3827" s="33" t="str">
        <f t="shared" si="1157"/>
        <v/>
      </c>
      <c r="F3827" s="23"/>
      <c r="G3827" s="23"/>
      <c r="H3827" s="29"/>
      <c r="I3827" s="204" t="str">
        <f t="shared" si="1159"/>
        <v/>
      </c>
      <c r="J3827" s="188"/>
      <c r="K3827" s="29"/>
      <c r="L3827" s="24"/>
      <c r="M3827" s="22"/>
      <c r="N3827" s="22"/>
      <c r="O3827" s="22"/>
      <c r="P3827" s="202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53"/>
        <v/>
      </c>
      <c r="Z3827" s="196" t="str">
        <f t="shared" si="1170"/>
        <v/>
      </c>
      <c r="AA3827" s="22"/>
      <c r="AB3827" s="197" t="str">
        <f t="shared" si="1156"/>
        <v/>
      </c>
      <c r="AC3827" s="198" t="str">
        <f t="shared" si="1160"/>
        <v/>
      </c>
      <c r="AD3827" s="162"/>
      <c r="AE3827" s="199" t="str">
        <f t="shared" si="1161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54"/>
        <v>0</v>
      </c>
      <c r="AJ3827" s="200">
        <f t="shared" si="1155"/>
        <v>0</v>
      </c>
      <c r="AK3827" s="201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03" t="str">
        <f t="shared" si="1164"/>
        <v/>
      </c>
      <c r="AR3827" s="206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202" t="str">
        <f t="shared" si="1169"/>
        <v/>
      </c>
      <c r="E3828" s="33" t="str">
        <f t="shared" si="1157"/>
        <v/>
      </c>
      <c r="F3828" s="23"/>
      <c r="G3828" s="23"/>
      <c r="H3828" s="29"/>
      <c r="I3828" s="204" t="str">
        <f t="shared" si="1159"/>
        <v/>
      </c>
      <c r="J3828" s="188"/>
      <c r="K3828" s="29"/>
      <c r="L3828" s="24"/>
      <c r="M3828" s="22"/>
      <c r="N3828" s="22"/>
      <c r="O3828" s="22"/>
      <c r="P3828" s="202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1">IF(W3828="","",IF(W3828="RMB","1.13", "1"))</f>
        <v/>
      </c>
      <c r="Z3828" s="196" t="str">
        <f t="shared" si="1170"/>
        <v/>
      </c>
      <c r="AA3828" s="22"/>
      <c r="AB3828" s="197" t="str">
        <f t="shared" si="1156"/>
        <v/>
      </c>
      <c r="AC3828" s="198" t="str">
        <f t="shared" si="1160"/>
        <v/>
      </c>
      <c r="AD3828" s="162"/>
      <c r="AE3828" s="199" t="str">
        <f t="shared" si="1161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54"/>
        <v>0</v>
      </c>
      <c r="AJ3828" s="200">
        <f t="shared" si="1155"/>
        <v>0</v>
      </c>
      <c r="AK3828" s="201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03" t="str">
        <f t="shared" si="1164"/>
        <v/>
      </c>
      <c r="AR3828" s="206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202" t="str">
        <f t="shared" si="1169"/>
        <v/>
      </c>
      <c r="E3829" s="33" t="str">
        <f t="shared" si="1157"/>
        <v/>
      </c>
      <c r="F3829" s="23"/>
      <c r="G3829" s="23"/>
      <c r="H3829" s="29"/>
      <c r="I3829" s="204" t="str">
        <f t="shared" si="1159"/>
        <v/>
      </c>
      <c r="J3829" s="188"/>
      <c r="K3829" s="29"/>
      <c r="L3829" s="24"/>
      <c r="M3829" s="22"/>
      <c r="N3829" s="22"/>
      <c r="O3829" s="22"/>
      <c r="P3829" s="202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1"/>
        <v/>
      </c>
      <c r="Z3829" s="196" t="str">
        <f t="shared" si="1170"/>
        <v/>
      </c>
      <c r="AA3829" s="22"/>
      <c r="AB3829" s="197" t="str">
        <f t="shared" si="1156"/>
        <v/>
      </c>
      <c r="AC3829" s="198" t="str">
        <f t="shared" si="1160"/>
        <v/>
      </c>
      <c r="AD3829" s="162"/>
      <c r="AE3829" s="199" t="str">
        <f t="shared" si="1161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54"/>
        <v>0</v>
      </c>
      <c r="AJ3829" s="200">
        <f t="shared" si="1155"/>
        <v>0</v>
      </c>
      <c r="AK3829" s="201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03" t="str">
        <f t="shared" si="1164"/>
        <v/>
      </c>
      <c r="AR3829" s="206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202" t="str">
        <f t="shared" si="1169"/>
        <v/>
      </c>
      <c r="E3830" s="33" t="str">
        <f t="shared" si="1157"/>
        <v/>
      </c>
      <c r="F3830" s="23"/>
      <c r="G3830" s="23"/>
      <c r="H3830" s="29"/>
      <c r="I3830" s="204" t="str">
        <f t="shared" si="1159"/>
        <v/>
      </c>
      <c r="J3830" s="188"/>
      <c r="K3830" s="29"/>
      <c r="L3830" s="24"/>
      <c r="M3830" s="22"/>
      <c r="N3830" s="22"/>
      <c r="O3830" s="22"/>
      <c r="P3830" s="202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1"/>
        <v/>
      </c>
      <c r="Z3830" s="196" t="str">
        <f t="shared" si="1170"/>
        <v/>
      </c>
      <c r="AA3830" s="22"/>
      <c r="AB3830" s="197" t="str">
        <f t="shared" si="1156"/>
        <v/>
      </c>
      <c r="AC3830" s="198" t="str">
        <f t="shared" si="1160"/>
        <v/>
      </c>
      <c r="AD3830" s="162"/>
      <c r="AE3830" s="199" t="str">
        <f t="shared" si="1161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54"/>
        <v>0</v>
      </c>
      <c r="AJ3830" s="200">
        <f t="shared" si="1155"/>
        <v>0</v>
      </c>
      <c r="AK3830" s="201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03" t="str">
        <f t="shared" si="1164"/>
        <v/>
      </c>
      <c r="AR3830" s="206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202" t="str">
        <f t="shared" si="1169"/>
        <v/>
      </c>
      <c r="E3831" s="33" t="str">
        <f t="shared" si="1157"/>
        <v/>
      </c>
      <c r="F3831" s="23"/>
      <c r="G3831" s="23"/>
      <c r="H3831" s="29"/>
      <c r="I3831" s="204" t="str">
        <f t="shared" si="1159"/>
        <v/>
      </c>
      <c r="J3831" s="188"/>
      <c r="K3831" s="29"/>
      <c r="L3831" s="24"/>
      <c r="M3831" s="22"/>
      <c r="N3831" s="22"/>
      <c r="O3831" s="22"/>
      <c r="P3831" s="202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1"/>
        <v/>
      </c>
      <c r="Z3831" s="196" t="str">
        <f t="shared" si="1170"/>
        <v/>
      </c>
      <c r="AA3831" s="22"/>
      <c r="AB3831" s="197" t="str">
        <f t="shared" si="1156"/>
        <v/>
      </c>
      <c r="AC3831" s="198" t="str">
        <f t="shared" si="1160"/>
        <v/>
      </c>
      <c r="AD3831" s="162"/>
      <c r="AE3831" s="199" t="str">
        <f t="shared" si="1161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54"/>
        <v>0</v>
      </c>
      <c r="AJ3831" s="200">
        <f t="shared" si="1155"/>
        <v>0</v>
      </c>
      <c r="AK3831" s="201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03" t="str">
        <f t="shared" si="1164"/>
        <v/>
      </c>
      <c r="AR3831" s="206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202" t="str">
        <f t="shared" si="1169"/>
        <v/>
      </c>
      <c r="E3832" s="33" t="str">
        <f t="shared" si="1157"/>
        <v/>
      </c>
      <c r="F3832" s="23"/>
      <c r="G3832" s="23"/>
      <c r="H3832" s="29"/>
      <c r="I3832" s="204" t="str">
        <f t="shared" si="1159"/>
        <v/>
      </c>
      <c r="J3832" s="188"/>
      <c r="K3832" s="29"/>
      <c r="L3832" s="24"/>
      <c r="M3832" s="22"/>
      <c r="N3832" s="22"/>
      <c r="O3832" s="22"/>
      <c r="P3832" s="202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1"/>
        <v/>
      </c>
      <c r="Z3832" s="196" t="str">
        <f t="shared" si="1170"/>
        <v/>
      </c>
      <c r="AA3832" s="22"/>
      <c r="AB3832" s="197" t="str">
        <f t="shared" si="1156"/>
        <v/>
      </c>
      <c r="AC3832" s="198" t="str">
        <f t="shared" si="1160"/>
        <v/>
      </c>
      <c r="AD3832" s="162"/>
      <c r="AE3832" s="199" t="str">
        <f t="shared" si="1161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54"/>
        <v>0</v>
      </c>
      <c r="AJ3832" s="200">
        <f t="shared" si="1155"/>
        <v>0</v>
      </c>
      <c r="AK3832" s="201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03" t="str">
        <f t="shared" si="1164"/>
        <v/>
      </c>
      <c r="AR3832" s="206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202" t="str">
        <f t="shared" si="1169"/>
        <v/>
      </c>
      <c r="E3833" s="33" t="str">
        <f t="shared" si="1157"/>
        <v/>
      </c>
      <c r="F3833" s="23"/>
      <c r="G3833" s="23"/>
      <c r="H3833" s="29"/>
      <c r="I3833" s="204" t="str">
        <f t="shared" si="1159"/>
        <v/>
      </c>
      <c r="J3833" s="188"/>
      <c r="K3833" s="29"/>
      <c r="L3833" s="24"/>
      <c r="M3833" s="22"/>
      <c r="N3833" s="22"/>
      <c r="O3833" s="22"/>
      <c r="P3833" s="202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1"/>
        <v/>
      </c>
      <c r="Z3833" s="196" t="str">
        <f t="shared" si="1170"/>
        <v/>
      </c>
      <c r="AA3833" s="22"/>
      <c r="AB3833" s="197" t="str">
        <f t="shared" si="1156"/>
        <v/>
      </c>
      <c r="AC3833" s="198" t="str">
        <f t="shared" si="1160"/>
        <v/>
      </c>
      <c r="AD3833" s="162"/>
      <c r="AE3833" s="199" t="str">
        <f t="shared" si="1161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54"/>
        <v>0</v>
      </c>
      <c r="AJ3833" s="200">
        <f t="shared" si="1155"/>
        <v>0</v>
      </c>
      <c r="AK3833" s="201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03" t="str">
        <f t="shared" si="1164"/>
        <v/>
      </c>
      <c r="AR3833" s="206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202" t="str">
        <f t="shared" si="1169"/>
        <v/>
      </c>
      <c r="E3834" s="33" t="str">
        <f t="shared" si="1157"/>
        <v/>
      </c>
      <c r="F3834" s="23"/>
      <c r="G3834" s="23"/>
      <c r="H3834" s="29"/>
      <c r="I3834" s="204" t="str">
        <f t="shared" si="1159"/>
        <v/>
      </c>
      <c r="J3834" s="188"/>
      <c r="K3834" s="29"/>
      <c r="L3834" s="24"/>
      <c r="M3834" s="22"/>
      <c r="N3834" s="22"/>
      <c r="O3834" s="22"/>
      <c r="P3834" s="202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1"/>
        <v/>
      </c>
      <c r="Z3834" s="196" t="str">
        <f t="shared" si="1170"/>
        <v/>
      </c>
      <c r="AA3834" s="22"/>
      <c r="AB3834" s="197" t="str">
        <f t="shared" si="1156"/>
        <v/>
      </c>
      <c r="AC3834" s="198" t="str">
        <f t="shared" si="1160"/>
        <v/>
      </c>
      <c r="AD3834" s="162"/>
      <c r="AE3834" s="199" t="str">
        <f t="shared" si="1161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54"/>
        <v>0</v>
      </c>
      <c r="AJ3834" s="200">
        <f t="shared" si="1155"/>
        <v>0</v>
      </c>
      <c r="AK3834" s="201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03" t="str">
        <f t="shared" si="1164"/>
        <v/>
      </c>
      <c r="AR3834" s="206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202" t="str">
        <f t="shared" si="1169"/>
        <v/>
      </c>
      <c r="E3835" s="33" t="str">
        <f t="shared" si="1157"/>
        <v/>
      </c>
      <c r="F3835" s="23"/>
      <c r="G3835" s="23"/>
      <c r="H3835" s="29"/>
      <c r="I3835" s="204" t="str">
        <f t="shared" si="1159"/>
        <v/>
      </c>
      <c r="J3835" s="188"/>
      <c r="K3835" s="29"/>
      <c r="L3835" s="24"/>
      <c r="M3835" s="22"/>
      <c r="N3835" s="22"/>
      <c r="O3835" s="22"/>
      <c r="P3835" s="202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1"/>
        <v/>
      </c>
      <c r="Z3835" s="196" t="str">
        <f t="shared" si="1170"/>
        <v/>
      </c>
      <c r="AA3835" s="22"/>
      <c r="AB3835" s="197" t="str">
        <f t="shared" si="1156"/>
        <v/>
      </c>
      <c r="AC3835" s="198" t="str">
        <f t="shared" si="1160"/>
        <v/>
      </c>
      <c r="AD3835" s="162"/>
      <c r="AE3835" s="199" t="str">
        <f t="shared" si="1161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54"/>
        <v>0</v>
      </c>
      <c r="AJ3835" s="200">
        <f t="shared" si="1155"/>
        <v>0</v>
      </c>
      <c r="AK3835" s="201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03" t="str">
        <f t="shared" si="1164"/>
        <v/>
      </c>
      <c r="AR3835" s="206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202" t="str">
        <f t="shared" si="1169"/>
        <v/>
      </c>
      <c r="E3836" s="33" t="str">
        <f t="shared" si="1157"/>
        <v/>
      </c>
      <c r="F3836" s="23"/>
      <c r="G3836" s="23"/>
      <c r="H3836" s="29"/>
      <c r="I3836" s="204" t="str">
        <f t="shared" si="1159"/>
        <v/>
      </c>
      <c r="J3836" s="188"/>
      <c r="K3836" s="29"/>
      <c r="L3836" s="24"/>
      <c r="M3836" s="22"/>
      <c r="N3836" s="22"/>
      <c r="O3836" s="22"/>
      <c r="P3836" s="202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1"/>
        <v/>
      </c>
      <c r="Z3836" s="196" t="str">
        <f t="shared" si="1170"/>
        <v/>
      </c>
      <c r="AA3836" s="22"/>
      <c r="AB3836" s="197" t="str">
        <f t="shared" si="1156"/>
        <v/>
      </c>
      <c r="AC3836" s="198" t="str">
        <f t="shared" si="1160"/>
        <v/>
      </c>
      <c r="AD3836" s="162"/>
      <c r="AE3836" s="199" t="str">
        <f t="shared" si="1161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54"/>
        <v>0</v>
      </c>
      <c r="AJ3836" s="200">
        <f t="shared" si="1155"/>
        <v>0</v>
      </c>
      <c r="AK3836" s="201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03" t="str">
        <f t="shared" si="1164"/>
        <v/>
      </c>
      <c r="AR3836" s="206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202" t="str">
        <f t="shared" si="1169"/>
        <v/>
      </c>
      <c r="E3837" s="33" t="str">
        <f t="shared" si="1157"/>
        <v/>
      </c>
      <c r="F3837" s="23"/>
      <c r="G3837" s="23"/>
      <c r="H3837" s="29"/>
      <c r="I3837" s="204" t="str">
        <f t="shared" si="1159"/>
        <v/>
      </c>
      <c r="J3837" s="188"/>
      <c r="K3837" s="29"/>
      <c r="L3837" s="24"/>
      <c r="M3837" s="22"/>
      <c r="N3837" s="22"/>
      <c r="O3837" s="22"/>
      <c r="P3837" s="202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1"/>
        <v/>
      </c>
      <c r="Z3837" s="196" t="str">
        <f t="shared" si="1170"/>
        <v/>
      </c>
      <c r="AA3837" s="22"/>
      <c r="AB3837" s="197" t="str">
        <f t="shared" si="1156"/>
        <v/>
      </c>
      <c r="AC3837" s="198" t="str">
        <f t="shared" si="1160"/>
        <v/>
      </c>
      <c r="AD3837" s="162"/>
      <c r="AE3837" s="199" t="str">
        <f t="shared" si="1161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54"/>
        <v>0</v>
      </c>
      <c r="AJ3837" s="200">
        <f t="shared" si="1155"/>
        <v>0</v>
      </c>
      <c r="AK3837" s="201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03" t="str">
        <f t="shared" si="1164"/>
        <v/>
      </c>
      <c r="AR3837" s="206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202" t="str">
        <f t="shared" si="1169"/>
        <v/>
      </c>
      <c r="E3838" s="33" t="str">
        <f t="shared" si="1157"/>
        <v/>
      </c>
      <c r="F3838" s="23"/>
      <c r="G3838" s="23"/>
      <c r="H3838" s="29"/>
      <c r="I3838" s="204" t="str">
        <f t="shared" si="1159"/>
        <v/>
      </c>
      <c r="J3838" s="188"/>
      <c r="K3838" s="29"/>
      <c r="L3838" s="24"/>
      <c r="M3838" s="22"/>
      <c r="N3838" s="22"/>
      <c r="O3838" s="22"/>
      <c r="P3838" s="202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1"/>
        <v/>
      </c>
      <c r="Z3838" s="196" t="str">
        <f t="shared" si="1170"/>
        <v/>
      </c>
      <c r="AA3838" s="22"/>
      <c r="AB3838" s="197" t="str">
        <f t="shared" si="1156"/>
        <v/>
      </c>
      <c r="AC3838" s="198" t="str">
        <f t="shared" si="1160"/>
        <v/>
      </c>
      <c r="AD3838" s="162"/>
      <c r="AE3838" s="199" t="str">
        <f t="shared" si="1161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54"/>
        <v>0</v>
      </c>
      <c r="AJ3838" s="200">
        <f t="shared" si="1155"/>
        <v>0</v>
      </c>
      <c r="AK3838" s="201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03" t="str">
        <f t="shared" si="1164"/>
        <v/>
      </c>
      <c r="AR3838" s="206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202" t="str">
        <f t="shared" si="1169"/>
        <v/>
      </c>
      <c r="E3839" s="33" t="str">
        <f t="shared" si="1157"/>
        <v/>
      </c>
      <c r="F3839" s="23"/>
      <c r="G3839" s="23"/>
      <c r="H3839" s="29"/>
      <c r="I3839" s="204" t="str">
        <f t="shared" si="1159"/>
        <v/>
      </c>
      <c r="J3839" s="188"/>
      <c r="K3839" s="29"/>
      <c r="L3839" s="24"/>
      <c r="M3839" s="22"/>
      <c r="N3839" s="22"/>
      <c r="O3839" s="22"/>
      <c r="P3839" s="202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1"/>
        <v/>
      </c>
      <c r="Z3839" s="196" t="str">
        <f t="shared" si="1170"/>
        <v/>
      </c>
      <c r="AA3839" s="22"/>
      <c r="AB3839" s="197" t="str">
        <f t="shared" si="1156"/>
        <v/>
      </c>
      <c r="AC3839" s="198" t="str">
        <f t="shared" si="1160"/>
        <v/>
      </c>
      <c r="AD3839" s="162"/>
      <c r="AE3839" s="199" t="str">
        <f t="shared" si="1161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54"/>
        <v>0</v>
      </c>
      <c r="AJ3839" s="200">
        <f t="shared" si="1155"/>
        <v>0</v>
      </c>
      <c r="AK3839" s="201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03" t="str">
        <f t="shared" si="1164"/>
        <v/>
      </c>
      <c r="AR3839" s="206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202" t="str">
        <f t="shared" si="1169"/>
        <v/>
      </c>
      <c r="E3840" s="33" t="str">
        <f t="shared" si="1157"/>
        <v/>
      </c>
      <c r="F3840" s="23"/>
      <c r="G3840" s="23"/>
      <c r="H3840" s="29"/>
      <c r="I3840" s="204" t="str">
        <f t="shared" si="1159"/>
        <v/>
      </c>
      <c r="J3840" s="188"/>
      <c r="K3840" s="29"/>
      <c r="L3840" s="24"/>
      <c r="M3840" s="22"/>
      <c r="N3840" s="22"/>
      <c r="O3840" s="22"/>
      <c r="P3840" s="202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1"/>
        <v/>
      </c>
      <c r="Z3840" s="196" t="str">
        <f t="shared" si="1170"/>
        <v/>
      </c>
      <c r="AA3840" s="22"/>
      <c r="AB3840" s="197" t="str">
        <f t="shared" si="1156"/>
        <v/>
      </c>
      <c r="AC3840" s="198" t="str">
        <f t="shared" si="1160"/>
        <v/>
      </c>
      <c r="AD3840" s="162"/>
      <c r="AE3840" s="199" t="str">
        <f t="shared" si="1161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54"/>
        <v>0</v>
      </c>
      <c r="AJ3840" s="200">
        <f t="shared" si="1155"/>
        <v>0</v>
      </c>
      <c r="AK3840" s="201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03" t="str">
        <f t="shared" si="1164"/>
        <v/>
      </c>
      <c r="AR3840" s="206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202" t="str">
        <f t="shared" si="1169"/>
        <v/>
      </c>
      <c r="E3841" s="33" t="str">
        <f t="shared" si="1157"/>
        <v/>
      </c>
      <c r="F3841" s="23"/>
      <c r="G3841" s="23"/>
      <c r="H3841" s="29"/>
      <c r="I3841" s="204" t="str">
        <f t="shared" si="1159"/>
        <v/>
      </c>
      <c r="J3841" s="188"/>
      <c r="K3841" s="29"/>
      <c r="L3841" s="24"/>
      <c r="M3841" s="22"/>
      <c r="N3841" s="22"/>
      <c r="O3841" s="22"/>
      <c r="P3841" s="202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1"/>
        <v/>
      </c>
      <c r="Z3841" s="196" t="str">
        <f t="shared" si="1170"/>
        <v/>
      </c>
      <c r="AA3841" s="22"/>
      <c r="AB3841" s="197" t="str">
        <f t="shared" si="1156"/>
        <v/>
      </c>
      <c r="AC3841" s="198" t="str">
        <f t="shared" si="1160"/>
        <v/>
      </c>
      <c r="AD3841" s="162"/>
      <c r="AE3841" s="199" t="str">
        <f t="shared" si="1161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54"/>
        <v>0</v>
      </c>
      <c r="AJ3841" s="200">
        <f t="shared" si="1155"/>
        <v>0</v>
      </c>
      <c r="AK3841" s="201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03" t="str">
        <f t="shared" si="1164"/>
        <v/>
      </c>
      <c r="AR3841" s="206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202" t="str">
        <f t="shared" si="1169"/>
        <v/>
      </c>
      <c r="E3842" s="33" t="str">
        <f t="shared" si="1157"/>
        <v/>
      </c>
      <c r="F3842" s="23"/>
      <c r="G3842" s="23"/>
      <c r="H3842" s="29"/>
      <c r="I3842" s="204" t="str">
        <f t="shared" si="1159"/>
        <v/>
      </c>
      <c r="J3842" s="188"/>
      <c r="K3842" s="29"/>
      <c r="L3842" s="24"/>
      <c r="M3842" s="22"/>
      <c r="N3842" s="22"/>
      <c r="O3842" s="22"/>
      <c r="P3842" s="202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1"/>
        <v/>
      </c>
      <c r="Z3842" s="196" t="str">
        <f t="shared" si="1170"/>
        <v/>
      </c>
      <c r="AA3842" s="22"/>
      <c r="AB3842" s="197" t="str">
        <f t="shared" si="1156"/>
        <v/>
      </c>
      <c r="AC3842" s="198" t="str">
        <f t="shared" si="1160"/>
        <v/>
      </c>
      <c r="AD3842" s="162"/>
      <c r="AE3842" s="199" t="str">
        <f t="shared" si="1161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72">IF(P3842="C66 SERVICE","",SUMIFS(AB:AB,F:F,F3842,G:G,G3842,E:E,E3842))</f>
        <v>0</v>
      </c>
      <c r="AJ3842" s="200">
        <f t="shared" ref="AJ3842:AJ3905" si="1173">IF(P3842="C66 SERVICE","",SUMIFS(AC:AC,F:F,F3842,G:G,G3842,E:E,E3842))</f>
        <v>0</v>
      </c>
      <c r="AK3842" s="201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03" t="str">
        <f t="shared" si="1164"/>
        <v/>
      </c>
      <c r="AR3842" s="206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202" t="str">
        <f t="shared" si="1169"/>
        <v/>
      </c>
      <c r="E3843" s="33" t="str">
        <f t="shared" si="1157"/>
        <v/>
      </c>
      <c r="F3843" s="23"/>
      <c r="G3843" s="23"/>
      <c r="H3843" s="29"/>
      <c r="I3843" s="204" t="str">
        <f t="shared" si="1159"/>
        <v/>
      </c>
      <c r="J3843" s="188"/>
      <c r="K3843" s="29"/>
      <c r="L3843" s="24"/>
      <c r="M3843" s="22"/>
      <c r="N3843" s="22"/>
      <c r="O3843" s="22"/>
      <c r="P3843" s="202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1"/>
        <v/>
      </c>
      <c r="Z3843" s="196" t="str">
        <f t="shared" si="1170"/>
        <v/>
      </c>
      <c r="AA3843" s="22"/>
      <c r="AB3843" s="197" t="str">
        <f t="shared" si="1156"/>
        <v/>
      </c>
      <c r="AC3843" s="198" t="str">
        <f t="shared" si="1160"/>
        <v/>
      </c>
      <c r="AD3843" s="162"/>
      <c r="AE3843" s="199" t="str">
        <f t="shared" si="1161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72"/>
        <v>0</v>
      </c>
      <c r="AJ3843" s="200">
        <f t="shared" si="1173"/>
        <v>0</v>
      </c>
      <c r="AK3843" s="201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03" t="str">
        <f t="shared" si="1164"/>
        <v/>
      </c>
      <c r="AR3843" s="206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202" t="str">
        <f t="shared" si="1169"/>
        <v/>
      </c>
      <c r="E3844" s="33" t="str">
        <f t="shared" si="1157"/>
        <v/>
      </c>
      <c r="F3844" s="23"/>
      <c r="G3844" s="23"/>
      <c r="H3844" s="29"/>
      <c r="I3844" s="204" t="str">
        <f t="shared" si="1159"/>
        <v/>
      </c>
      <c r="J3844" s="188"/>
      <c r="K3844" s="29"/>
      <c r="L3844" s="24"/>
      <c r="M3844" s="22"/>
      <c r="N3844" s="22"/>
      <c r="O3844" s="22"/>
      <c r="P3844" s="202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1"/>
        <v/>
      </c>
      <c r="Z3844" s="196" t="str">
        <f t="shared" si="1170"/>
        <v/>
      </c>
      <c r="AA3844" s="22"/>
      <c r="AB3844" s="197" t="str">
        <f t="shared" si="1156"/>
        <v/>
      </c>
      <c r="AC3844" s="198" t="str">
        <f t="shared" si="1160"/>
        <v/>
      </c>
      <c r="AD3844" s="162"/>
      <c r="AE3844" s="199" t="str">
        <f t="shared" si="1161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72"/>
        <v>0</v>
      </c>
      <c r="AJ3844" s="200">
        <f t="shared" si="1173"/>
        <v>0</v>
      </c>
      <c r="AK3844" s="201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03" t="str">
        <f t="shared" si="1164"/>
        <v/>
      </c>
      <c r="AR3844" s="206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202" t="str">
        <f t="shared" si="1169"/>
        <v/>
      </c>
      <c r="E3845" s="33" t="str">
        <f t="shared" si="1157"/>
        <v/>
      </c>
      <c r="F3845" s="23"/>
      <c r="G3845" s="23"/>
      <c r="H3845" s="29"/>
      <c r="I3845" s="204" t="str">
        <f t="shared" si="1159"/>
        <v/>
      </c>
      <c r="J3845" s="188"/>
      <c r="K3845" s="29"/>
      <c r="L3845" s="24"/>
      <c r="M3845" s="22"/>
      <c r="N3845" s="22"/>
      <c r="O3845" s="22"/>
      <c r="P3845" s="202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1"/>
        <v/>
      </c>
      <c r="Z3845" s="196" t="str">
        <f t="shared" si="1170"/>
        <v/>
      </c>
      <c r="AA3845" s="22"/>
      <c r="AB3845" s="197" t="str">
        <f t="shared" si="1156"/>
        <v/>
      </c>
      <c r="AC3845" s="198" t="str">
        <f t="shared" si="1160"/>
        <v/>
      </c>
      <c r="AD3845" s="162"/>
      <c r="AE3845" s="199" t="str">
        <f t="shared" si="1161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72"/>
        <v>0</v>
      </c>
      <c r="AJ3845" s="200">
        <f t="shared" si="1173"/>
        <v>0</v>
      </c>
      <c r="AK3845" s="201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03" t="str">
        <f t="shared" si="1164"/>
        <v/>
      </c>
      <c r="AR3845" s="206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202" t="str">
        <f t="shared" si="1169"/>
        <v/>
      </c>
      <c r="E3846" s="33" t="str">
        <f t="shared" si="1157"/>
        <v/>
      </c>
      <c r="F3846" s="23"/>
      <c r="G3846" s="23"/>
      <c r="H3846" s="29"/>
      <c r="I3846" s="204" t="str">
        <f t="shared" si="1159"/>
        <v/>
      </c>
      <c r="J3846" s="188"/>
      <c r="K3846" s="29"/>
      <c r="L3846" s="24"/>
      <c r="M3846" s="22"/>
      <c r="N3846" s="22"/>
      <c r="O3846" s="22"/>
      <c r="P3846" s="202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1"/>
        <v/>
      </c>
      <c r="Z3846" s="196" t="str">
        <f t="shared" si="1170"/>
        <v/>
      </c>
      <c r="AA3846" s="22"/>
      <c r="AB3846" s="197" t="str">
        <f t="shared" si="1156"/>
        <v/>
      </c>
      <c r="AC3846" s="198" t="str">
        <f t="shared" si="1160"/>
        <v/>
      </c>
      <c r="AD3846" s="162"/>
      <c r="AE3846" s="199" t="str">
        <f t="shared" si="1161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72"/>
        <v>0</v>
      </c>
      <c r="AJ3846" s="200">
        <f t="shared" si="1173"/>
        <v>0</v>
      </c>
      <c r="AK3846" s="201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03" t="str">
        <f t="shared" si="1164"/>
        <v/>
      </c>
      <c r="AR3846" s="206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202" t="str">
        <f t="shared" si="1169"/>
        <v/>
      </c>
      <c r="E3847" s="33" t="str">
        <f t="shared" si="1157"/>
        <v/>
      </c>
      <c r="F3847" s="23"/>
      <c r="G3847" s="23"/>
      <c r="H3847" s="29"/>
      <c r="I3847" s="204" t="str">
        <f t="shared" si="1159"/>
        <v/>
      </c>
      <c r="J3847" s="188"/>
      <c r="K3847" s="29"/>
      <c r="L3847" s="24"/>
      <c r="M3847" s="22"/>
      <c r="N3847" s="22"/>
      <c r="O3847" s="22"/>
      <c r="P3847" s="202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1"/>
        <v/>
      </c>
      <c r="Z3847" s="196" t="str">
        <f t="shared" si="1170"/>
        <v/>
      </c>
      <c r="AA3847" s="22"/>
      <c r="AB3847" s="197" t="str">
        <f t="shared" si="1156"/>
        <v/>
      </c>
      <c r="AC3847" s="198" t="str">
        <f t="shared" si="1160"/>
        <v/>
      </c>
      <c r="AD3847" s="162"/>
      <c r="AE3847" s="199" t="str">
        <f t="shared" si="1161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72"/>
        <v>0</v>
      </c>
      <c r="AJ3847" s="200">
        <f t="shared" si="1173"/>
        <v>0</v>
      </c>
      <c r="AK3847" s="201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03" t="str">
        <f t="shared" si="1164"/>
        <v/>
      </c>
      <c r="AR3847" s="206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202" t="str">
        <f t="shared" si="1169"/>
        <v/>
      </c>
      <c r="E3848" s="33" t="str">
        <f t="shared" si="1157"/>
        <v/>
      </c>
      <c r="F3848" s="23"/>
      <c r="G3848" s="23"/>
      <c r="H3848" s="29"/>
      <c r="I3848" s="204" t="str">
        <f t="shared" si="1159"/>
        <v/>
      </c>
      <c r="J3848" s="188"/>
      <c r="K3848" s="29"/>
      <c r="L3848" s="24"/>
      <c r="M3848" s="22"/>
      <c r="N3848" s="22"/>
      <c r="O3848" s="22"/>
      <c r="P3848" s="202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1"/>
        <v/>
      </c>
      <c r="Z3848" s="196" t="str">
        <f t="shared" si="1170"/>
        <v/>
      </c>
      <c r="AA3848" s="22"/>
      <c r="AB3848" s="197" t="str">
        <f t="shared" si="1156"/>
        <v/>
      </c>
      <c r="AC3848" s="198" t="str">
        <f t="shared" si="1160"/>
        <v/>
      </c>
      <c r="AD3848" s="162"/>
      <c r="AE3848" s="199" t="str">
        <f t="shared" si="1161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72"/>
        <v>0</v>
      </c>
      <c r="AJ3848" s="200">
        <f t="shared" si="1173"/>
        <v>0</v>
      </c>
      <c r="AK3848" s="201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03" t="str">
        <f t="shared" si="1164"/>
        <v/>
      </c>
      <c r="AR3848" s="206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202" t="str">
        <f t="shared" si="1169"/>
        <v/>
      </c>
      <c r="E3849" s="33" t="str">
        <f t="shared" si="1157"/>
        <v/>
      </c>
      <c r="F3849" s="23"/>
      <c r="G3849" s="23"/>
      <c r="H3849" s="29"/>
      <c r="I3849" s="204" t="str">
        <f t="shared" si="1159"/>
        <v/>
      </c>
      <c r="J3849" s="188"/>
      <c r="K3849" s="29"/>
      <c r="L3849" s="24"/>
      <c r="M3849" s="22"/>
      <c r="N3849" s="22"/>
      <c r="O3849" s="22"/>
      <c r="P3849" s="202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1"/>
        <v/>
      </c>
      <c r="Z3849" s="196" t="str">
        <f t="shared" si="1170"/>
        <v/>
      </c>
      <c r="AA3849" s="22"/>
      <c r="AB3849" s="197" t="str">
        <f t="shared" si="1156"/>
        <v/>
      </c>
      <c r="AC3849" s="198" t="str">
        <f t="shared" si="1160"/>
        <v/>
      </c>
      <c r="AD3849" s="162"/>
      <c r="AE3849" s="199" t="str">
        <f t="shared" si="1161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72"/>
        <v>0</v>
      </c>
      <c r="AJ3849" s="200">
        <f t="shared" si="1173"/>
        <v>0</v>
      </c>
      <c r="AK3849" s="201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03" t="str">
        <f t="shared" si="1164"/>
        <v/>
      </c>
      <c r="AR3849" s="206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202" t="str">
        <f t="shared" si="1169"/>
        <v/>
      </c>
      <c r="E3850" s="33" t="str">
        <f t="shared" si="1157"/>
        <v/>
      </c>
      <c r="F3850" s="23"/>
      <c r="G3850" s="23"/>
      <c r="H3850" s="29"/>
      <c r="I3850" s="204" t="str">
        <f t="shared" si="1159"/>
        <v/>
      </c>
      <c r="J3850" s="188"/>
      <c r="K3850" s="29"/>
      <c r="L3850" s="24"/>
      <c r="M3850" s="22"/>
      <c r="N3850" s="22"/>
      <c r="O3850" s="22"/>
      <c r="P3850" s="202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1"/>
        <v/>
      </c>
      <c r="Z3850" s="196" t="str">
        <f t="shared" si="1170"/>
        <v/>
      </c>
      <c r="AA3850" s="22"/>
      <c r="AB3850" s="197" t="str">
        <f t="shared" si="1156"/>
        <v/>
      </c>
      <c r="AC3850" s="198" t="str">
        <f t="shared" si="1160"/>
        <v/>
      </c>
      <c r="AD3850" s="162"/>
      <c r="AE3850" s="199" t="str">
        <f t="shared" si="1161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72"/>
        <v>0</v>
      </c>
      <c r="AJ3850" s="200">
        <f t="shared" si="1173"/>
        <v>0</v>
      </c>
      <c r="AK3850" s="201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03" t="str">
        <f t="shared" si="1164"/>
        <v/>
      </c>
      <c r="AR3850" s="206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202" t="str">
        <f t="shared" si="1169"/>
        <v/>
      </c>
      <c r="E3851" s="33" t="str">
        <f t="shared" si="1157"/>
        <v/>
      </c>
      <c r="F3851" s="23"/>
      <c r="G3851" s="23"/>
      <c r="H3851" s="29"/>
      <c r="I3851" s="204" t="str">
        <f t="shared" si="1159"/>
        <v/>
      </c>
      <c r="J3851" s="188"/>
      <c r="K3851" s="29"/>
      <c r="L3851" s="24"/>
      <c r="M3851" s="22"/>
      <c r="N3851" s="22"/>
      <c r="O3851" s="22"/>
      <c r="P3851" s="202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1"/>
        <v/>
      </c>
      <c r="Z3851" s="196" t="str">
        <f t="shared" si="1170"/>
        <v/>
      </c>
      <c r="AA3851" s="22"/>
      <c r="AB3851" s="197" t="str">
        <f t="shared" si="1156"/>
        <v/>
      </c>
      <c r="AC3851" s="198" t="str">
        <f t="shared" si="1160"/>
        <v/>
      </c>
      <c r="AD3851" s="162"/>
      <c r="AE3851" s="199" t="str">
        <f t="shared" si="1161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72"/>
        <v>0</v>
      </c>
      <c r="AJ3851" s="200">
        <f t="shared" si="1173"/>
        <v>0</v>
      </c>
      <c r="AK3851" s="201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03" t="str">
        <f t="shared" si="1164"/>
        <v/>
      </c>
      <c r="AR3851" s="206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9" zoomScale="70" zoomScaleNormal="70" workbookViewId="0">
      <selection activeCell="AM3" sqref="AM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47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48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49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49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49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9" t="s">
        <v>3388</v>
      </c>
      <c r="Q10" s="260"/>
      <c r="R10" s="260"/>
      <c r="S10" s="260"/>
      <c r="T10" s="260"/>
      <c r="U10" s="260"/>
      <c r="V10" s="260"/>
      <c r="AB10" s="241" t="s">
        <v>3389</v>
      </c>
      <c r="AC10" s="242"/>
      <c r="AD10" s="242"/>
      <c r="AE10" s="242"/>
      <c r="AF10" s="242"/>
      <c r="AG10" s="242"/>
      <c r="AH10" s="242"/>
      <c r="AI10" s="243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1"/>
      <c r="Q11" s="262"/>
      <c r="R11" s="262"/>
      <c r="S11" s="262"/>
      <c r="T11" s="262"/>
      <c r="U11" s="262"/>
      <c r="V11" s="262"/>
      <c r="AB11" s="244"/>
      <c r="AC11" s="245"/>
      <c r="AD11" s="245"/>
      <c r="AE11" s="245"/>
      <c r="AF11" s="245"/>
      <c r="AG11" s="245"/>
      <c r="AH11" s="245"/>
      <c r="AI11" s="246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18824925.633655779</v>
      </c>
      <c r="T13" s="79">
        <f>IF(R13="","",SUMIFS(raw_sheet!AB:AB,raw_sheet!E:E,list!P13,raw_sheet!F:F,list!Q13,raw_sheet!G:G,list!R13,raw_sheet!R:R,list!$T$12))</f>
        <v>4693079.4690272259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23518005.102683008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10868489.297451328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13045266.097451329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30165864.448212389</v>
      </c>
      <c r="T14" s="79">
        <f>IF(R14="","",SUMIFS(raw_sheet!AB:AB,raw_sheet!E:E,list!P14,raw_sheet!F:F,list!Q14,raw_sheet!G:G,list!R14,raw_sheet!R:R,list!$T$12))</f>
        <v>1374704.4247787611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31540568.872991152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95416290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4" t="s">
        <v>3312</v>
      </c>
      <c r="D19" s="255"/>
      <c r="E19" s="256"/>
      <c r="F19" s="38"/>
      <c r="M19" s="47"/>
      <c r="N19" s="107"/>
      <c r="O19" s="39"/>
      <c r="P19" s="250" t="s">
        <v>3340</v>
      </c>
      <c r="Q19" s="251"/>
      <c r="R19" s="251"/>
      <c r="S19" s="251"/>
      <c r="T19" s="251"/>
      <c r="U19" s="251"/>
      <c r="V19" s="251"/>
      <c r="W19" s="251"/>
      <c r="X19" s="251"/>
      <c r="Y19" s="251"/>
      <c r="Z19" s="251"/>
      <c r="AB19" s="252" t="s">
        <v>3214</v>
      </c>
      <c r="AC19" s="253"/>
      <c r="AD19" s="253"/>
      <c r="AE19" s="253"/>
      <c r="AF19" s="253"/>
      <c r="AG19" s="253"/>
      <c r="AH19" s="253"/>
      <c r="AI19" s="253"/>
      <c r="AJ19" s="253"/>
      <c r="AK19" s="253"/>
      <c r="AL19" s="253"/>
      <c r="AM19" s="253"/>
    </row>
    <row r="20" spans="1:39" ht="16.2" thickBot="1">
      <c r="A20" s="167"/>
      <c r="B20" s="168"/>
      <c r="C20" s="254" t="s">
        <v>3215</v>
      </c>
      <c r="D20" s="255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4" t="s">
        <v>3226</v>
      </c>
      <c r="D21" s="255"/>
      <c r="E21" s="146">
        <v>2024</v>
      </c>
      <c r="M21" s="47"/>
      <c r="N21" s="107"/>
      <c r="O21" s="39"/>
      <c r="P21" s="15" cm="1">
        <f t="array" ref="P21:Z61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42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57" t="s">
        <v>3227</v>
      </c>
      <c r="D22" s="258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C49SZX20240132MZ</v>
      </c>
      <c r="T24" s="13" t="str">
        <v>镕创</v>
      </c>
      <c r="U24" s="13" t="str">
        <v>YSM20R</v>
      </c>
      <c r="V24" s="13">
        <v>1</v>
      </c>
      <c r="W24" s="92" t="str">
        <v>JPY</v>
      </c>
      <c r="X24" s="97">
        <v>5.5599999999999997E-2</v>
      </c>
      <c r="Y24" s="92">
        <v>703340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C49SZX20240132MZ</v>
      </c>
      <c r="T25" s="13" t="str">
        <v>镕创</v>
      </c>
      <c r="U25" s="13" t="str">
        <v>YSM20R</v>
      </c>
      <c r="V25" s="13">
        <v>1</v>
      </c>
      <c r="W25" s="92" t="str">
        <v>JPY</v>
      </c>
      <c r="X25" s="97">
        <v>5.5599999999999997E-2</v>
      </c>
      <c r="Y25" s="92">
        <v>703340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EAST</v>
      </c>
      <c r="S26" s="13" t="str">
        <v>C49SHA20240424/LQM</v>
      </c>
      <c r="T26" s="13" t="str">
        <v>南京特创</v>
      </c>
      <c r="U26" s="13" t="str">
        <v>YSM10</v>
      </c>
      <c r="V26" s="13">
        <v>1</v>
      </c>
      <c r="W26" s="92" t="str">
        <v>RMB</v>
      </c>
      <c r="X26" s="97">
        <v>1.1080000000000001</v>
      </c>
      <c r="Y26" s="92">
        <v>462596.86371681426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EAST</v>
      </c>
      <c r="S27" s="13" t="str">
        <v>C49SHA20240708/HZY</v>
      </c>
      <c r="T27" s="13" t="str">
        <v>宁波市科可五金</v>
      </c>
      <c r="U27" s="13" t="str">
        <v>YSM10</v>
      </c>
      <c r="V27" s="13">
        <v>1</v>
      </c>
      <c r="W27" s="92" t="str">
        <v>RMB</v>
      </c>
      <c r="X27" s="97">
        <v>1.0980000000000001</v>
      </c>
      <c r="Y27" s="92">
        <v>420737.08141592931</v>
      </c>
      <c r="Z27" s="229">
        <v>8.5199999999999998E-2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SOUTH</v>
      </c>
      <c r="S28" s="13" t="str">
        <v>C49SZX20240140JL</v>
      </c>
      <c r="T28" s="13" t="str">
        <v>皓吉达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438003.18584070809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C49SZX20240140JL</v>
      </c>
      <c r="T29" s="13" t="str">
        <v>皓吉达</v>
      </c>
      <c r="U29" s="13" t="str">
        <v>YSM10</v>
      </c>
      <c r="V29" s="13">
        <v>1</v>
      </c>
      <c r="W29" s="92" t="str">
        <v>RMB</v>
      </c>
      <c r="X29" s="97">
        <v>1.1080000000000001</v>
      </c>
      <c r="Y29" s="92">
        <v>438003.18584070809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SOUTH</v>
      </c>
      <c r="S30" s="13" t="str">
        <v>C49SZX20240150DZ</v>
      </c>
      <c r="T30" s="13" t="str">
        <v>嘉裕</v>
      </c>
      <c r="U30" s="13" t="str">
        <v>YSM20R</v>
      </c>
      <c r="V30" s="13">
        <v>1</v>
      </c>
      <c r="W30" s="92" t="str">
        <v>USD</v>
      </c>
      <c r="X30" s="97">
        <v>7.8</v>
      </c>
      <c r="Y30" s="92">
        <v>858000</v>
      </c>
      <c r="Z30" s="229">
        <v>0.12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C49SZX20240150DZ</v>
      </c>
      <c r="T31" s="13" t="str">
        <v>嘉裕</v>
      </c>
      <c r="U31" s="13" t="str">
        <v>YSM20R</v>
      </c>
      <c r="V31" s="13">
        <v>1</v>
      </c>
      <c r="W31" s="92" t="str">
        <v>USD</v>
      </c>
      <c r="X31" s="97">
        <v>7.8</v>
      </c>
      <c r="Y31" s="92">
        <v>858000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C49SZX20240150DZ</v>
      </c>
      <c r="T32" s="13" t="str">
        <v>嘉裕</v>
      </c>
      <c r="U32" s="13" t="str">
        <v>YSM10</v>
      </c>
      <c r="V32" s="13">
        <v>1</v>
      </c>
      <c r="W32" s="92" t="str">
        <v>USD</v>
      </c>
      <c r="X32" s="97">
        <v>7.8</v>
      </c>
      <c r="Y32" s="92">
        <v>592800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C28SZX202400124JAL</v>
      </c>
      <c r="T33" s="13" t="str">
        <v>嘉裕</v>
      </c>
      <c r="U33" s="13" t="str">
        <v>DESEN DSP-10-YMH</v>
      </c>
      <c r="V33" s="13">
        <v>1</v>
      </c>
      <c r="W33" s="92" t="str">
        <v>USD</v>
      </c>
      <c r="X33" s="97">
        <v>7.8</v>
      </c>
      <c r="Y33" s="92">
        <v>273000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SOUTH</v>
      </c>
      <c r="S34" s="13" t="str">
        <v>C28SZX202400126JAL</v>
      </c>
      <c r="T34" s="13" t="str">
        <v>嘉裕</v>
      </c>
      <c r="U34" s="13" t="str">
        <v>Heller 1936MK5</v>
      </c>
      <c r="V34" s="13">
        <v>1</v>
      </c>
      <c r="W34" s="92" t="str">
        <v>USD</v>
      </c>
      <c r="X34" s="97">
        <v>7.8</v>
      </c>
      <c r="Y34" s="92">
        <v>616200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SOUTH</v>
      </c>
      <c r="S35" s="13" t="str">
        <v>C28SZX202400127JAL</v>
      </c>
      <c r="T35" s="13" t="str">
        <v>嘉裕</v>
      </c>
      <c r="U35" s="13" t="str">
        <v>YSi-V</v>
      </c>
      <c r="V35" s="13">
        <v>1</v>
      </c>
      <c r="W35" s="92" t="str">
        <v>USD</v>
      </c>
      <c r="X35" s="97">
        <v>7.8</v>
      </c>
      <c r="Y35" s="92">
        <v>674700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SOUTH</v>
      </c>
      <c r="S36" s="13" t="str">
        <v>C28SZX202400128JAL</v>
      </c>
      <c r="T36" s="13" t="str">
        <v>嘉裕</v>
      </c>
      <c r="U36" s="13" t="str">
        <v>SOLDERSTAR Lite 6</v>
      </c>
      <c r="V36" s="13">
        <v>1</v>
      </c>
      <c r="W36" s="92" t="str">
        <v>USD</v>
      </c>
      <c r="X36" s="97">
        <v>7.8</v>
      </c>
      <c r="Y36" s="92">
        <v>46800</v>
      </c>
      <c r="Z36" s="229">
        <v>0.12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C49SZX20240141MZ</v>
      </c>
      <c r="T37" s="13" t="str">
        <v>酷牛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750600</v>
      </c>
      <c r="Z37" s="229">
        <v>0.12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EAST</v>
      </c>
      <c r="S38" s="13" t="str">
        <v>C49SHA20240801/HZY</v>
      </c>
      <c r="T38" s="13" t="str">
        <v>宁波科尔维特</v>
      </c>
      <c r="U38" s="13" t="str">
        <v>YSM20R</v>
      </c>
      <c r="V38" s="13">
        <v>1</v>
      </c>
      <c r="W38" s="92" t="str">
        <v>RMB</v>
      </c>
      <c r="X38" s="97">
        <v>1.1080000000000001</v>
      </c>
      <c r="Y38" s="92">
        <v>607929.20353982318</v>
      </c>
      <c r="Z38" s="229">
        <v>0.12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EAST</v>
      </c>
      <c r="S39" s="13" t="str">
        <v>C49SHA20240821/TWB</v>
      </c>
      <c r="T39" s="13" t="str">
        <v>宁波朗能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390251.32743362838</v>
      </c>
      <c r="Z39" s="229">
        <v>0.12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C28SHA20240723/ZQR</v>
      </c>
      <c r="T40" s="13" t="str">
        <v>江苏中科朗恩斯</v>
      </c>
      <c r="U40" s="13" t="str">
        <v>YSi-V</v>
      </c>
      <c r="V40" s="13">
        <v>1</v>
      </c>
      <c r="W40" s="92" t="str">
        <v>RMB</v>
      </c>
      <c r="X40" s="97">
        <v>1.1080000000000001</v>
      </c>
      <c r="Y40" s="92">
        <v>351030.0884955753</v>
      </c>
      <c r="Z40" s="229">
        <v>0.1678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C28SHA20240723/ZQR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351030.0884955753</v>
      </c>
      <c r="Z41" s="229">
        <v>0.1678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SOUTH</v>
      </c>
      <c r="S42" s="13" t="str">
        <v>C49SZX20240159EC</v>
      </c>
      <c r="T42" s="13" t="str">
        <v>正邦</v>
      </c>
      <c r="U42" s="13" t="str">
        <v>YRM20</v>
      </c>
      <c r="V42" s="13">
        <v>1</v>
      </c>
      <c r="W42" s="92" t="str">
        <v>RMB</v>
      </c>
      <c r="X42" s="97">
        <v>1.1080000000000001</v>
      </c>
      <c r="Y42" s="92">
        <v>911893.80530973466</v>
      </c>
      <c r="Z42" s="229">
        <v>0.12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SOUTH</v>
      </c>
      <c r="S43" s="13" t="str">
        <v>C49SZX20240161EC</v>
      </c>
      <c r="T43" s="13" t="str">
        <v>竣德</v>
      </c>
      <c r="U43" s="13" t="str">
        <v>YSM10</v>
      </c>
      <c r="V43" s="13">
        <v>1</v>
      </c>
      <c r="W43" s="92" t="str">
        <v>RMB</v>
      </c>
      <c r="X43" s="97">
        <v>1.1080000000000001</v>
      </c>
      <c r="Y43" s="92">
        <v>411823.00884955761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10</v>
      </c>
      <c r="R44" s="13" t="str">
        <v>SOUTH</v>
      </c>
      <c r="S44" s="13" t="str">
        <v>C49SZX20240161EC</v>
      </c>
      <c r="T44" s="13" t="str">
        <v>竣德</v>
      </c>
      <c r="U44" s="13" t="str">
        <v>YSM10</v>
      </c>
      <c r="V44" s="13">
        <v>1</v>
      </c>
      <c r="W44" s="92" t="str">
        <v>RMB</v>
      </c>
      <c r="X44" s="97">
        <v>1.1080000000000001</v>
      </c>
      <c r="Y44" s="92">
        <v>411823.00884955761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10</v>
      </c>
      <c r="R45" s="13" t="str">
        <v>EAST</v>
      </c>
      <c r="S45" s="13" t="str">
        <v>C28SHA20240902/ZQR</v>
      </c>
      <c r="T45" s="13" t="str">
        <v>江苏中科朗恩斯</v>
      </c>
      <c r="U45" s="13" t="str">
        <v>YSi-V</v>
      </c>
      <c r="V45" s="13">
        <v>1</v>
      </c>
      <c r="W45" s="92" t="str">
        <v>RMB</v>
      </c>
      <c r="X45" s="97">
        <v>1.1080000000000001</v>
      </c>
      <c r="Y45" s="92">
        <v>367699.11504424788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10</v>
      </c>
      <c r="R46" s="13" t="str">
        <v>EAST</v>
      </c>
      <c r="S46" s="13" t="str">
        <v>C28SHA20240902/ZQR</v>
      </c>
      <c r="T46" s="13" t="str">
        <v>江苏中科朗恩斯</v>
      </c>
      <c r="U46" s="13" t="str">
        <v>YSi-V</v>
      </c>
      <c r="V46" s="13">
        <v>1</v>
      </c>
      <c r="W46" s="92" t="str">
        <v>RMB</v>
      </c>
      <c r="X46" s="97">
        <v>1.1080000000000001</v>
      </c>
      <c r="Y46" s="92">
        <v>367699.11504424788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YSM20R</v>
      </c>
      <c r="V47" s="13">
        <v>1</v>
      </c>
      <c r="W47" s="92" t="str">
        <v>RMB</v>
      </c>
      <c r="X47" s="97">
        <v>1.1080000000000001</v>
      </c>
      <c r="Y47" s="92">
        <v>725592.92035712011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10</v>
      </c>
      <c r="R48" s="13" t="str">
        <v>WEST</v>
      </c>
      <c r="S48" s="13" t="str">
        <v>JG-3402-2408290001</v>
      </c>
      <c r="T48" s="13" t="str">
        <v>重庆君歌</v>
      </c>
      <c r="U48" s="13" t="str">
        <v>YSM20R</v>
      </c>
      <c r="V48" s="13">
        <v>1</v>
      </c>
      <c r="W48" s="92" t="str">
        <v>RMB</v>
      </c>
      <c r="X48" s="97">
        <v>1.1080000000000001</v>
      </c>
      <c r="Y48" s="92">
        <v>725592.92035712011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10</v>
      </c>
      <c r="R49" s="13" t="str">
        <v>WEST</v>
      </c>
      <c r="S49" s="13" t="str">
        <v>JG-3402-2408290001</v>
      </c>
      <c r="T49" s="13" t="str">
        <v>重庆君歌</v>
      </c>
      <c r="U49" s="13" t="str">
        <v>YSM10</v>
      </c>
      <c r="V49" s="13">
        <v>1</v>
      </c>
      <c r="W49" s="92" t="str">
        <v>RMB</v>
      </c>
      <c r="X49" s="97">
        <v>1.1080000000000001</v>
      </c>
      <c r="Y49" s="92">
        <v>509876.10620528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10</v>
      </c>
      <c r="R50" s="13" t="str">
        <v>WEST</v>
      </c>
      <c r="S50" s="13" t="str">
        <v>JG-3402-2408290001</v>
      </c>
      <c r="T50" s="13" t="str">
        <v>重庆君歌</v>
      </c>
      <c r="U50" s="13" t="str">
        <v>YSM10</v>
      </c>
      <c r="V50" s="13">
        <v>1</v>
      </c>
      <c r="W50" s="92" t="str">
        <v>RMB</v>
      </c>
      <c r="X50" s="97">
        <v>1.1080000000000001</v>
      </c>
      <c r="Y50" s="92">
        <v>509876.10620528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10</v>
      </c>
      <c r="R51" s="13" t="str">
        <v>WEST</v>
      </c>
      <c r="S51" s="13" t="str">
        <v>JG-3402-2408290001</v>
      </c>
      <c r="T51" s="13" t="str">
        <v>重庆君歌</v>
      </c>
      <c r="U51" s="13" t="str">
        <v>YSi-V</v>
      </c>
      <c r="V51" s="13">
        <v>1</v>
      </c>
      <c r="W51" s="92" t="str">
        <v>RMB</v>
      </c>
      <c r="X51" s="97">
        <v>1.1080000000000001</v>
      </c>
      <c r="Y51" s="92">
        <v>426530.97345200408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10</v>
      </c>
      <c r="R52" s="13" t="str">
        <v>EAST</v>
      </c>
      <c r="S52" s="13" t="str">
        <v>C49SHA20240923/ZQR</v>
      </c>
      <c r="T52" s="13" t="str">
        <v>上海和贤</v>
      </c>
      <c r="U52" s="13" t="str">
        <v>YSM20WR</v>
      </c>
      <c r="V52" s="13">
        <v>1</v>
      </c>
      <c r="W52" s="92" t="str">
        <v>RMB</v>
      </c>
      <c r="X52" s="97">
        <v>1.1080000000000001</v>
      </c>
      <c r="Y52" s="92">
        <v>671936.30442477891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C49SHA20240923/ZQR</v>
      </c>
      <c r="T53" s="13" t="str">
        <v>上海和贤</v>
      </c>
      <c r="U53" s="13" t="str">
        <v>YSM20WR</v>
      </c>
      <c r="V53" s="13">
        <v>1</v>
      </c>
      <c r="W53" s="92" t="str">
        <v>RMB</v>
      </c>
      <c r="X53" s="97">
        <v>1.1080000000000001</v>
      </c>
      <c r="Y53" s="92">
        <v>671936.30442477891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10</v>
      </c>
      <c r="R54" s="13" t="str">
        <v>SOUTH</v>
      </c>
      <c r="S54" s="13" t="str">
        <v>C49SZX20240166SX</v>
      </c>
      <c r="T54" s="13" t="str">
        <v>龙腾共创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632442.47787610628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10</v>
      </c>
      <c r="R55" s="13" t="str">
        <v>SOUTH</v>
      </c>
      <c r="S55" s="13" t="str">
        <v>C49SZX20240166SX</v>
      </c>
      <c r="T55" s="13" t="str">
        <v>龙腾共创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632442.47787610628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YSM20R</v>
      </c>
      <c r="V57" s="13">
        <v>1</v>
      </c>
      <c r="W57" s="92" t="str">
        <v>RMB</v>
      </c>
      <c r="X57" s="97">
        <v>1.1080000000000001</v>
      </c>
      <c r="Y57" s="92">
        <v>902088.49557522137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YSM20R</v>
      </c>
      <c r="V58" s="13">
        <v>1</v>
      </c>
      <c r="W58" s="92" t="str">
        <v>RMB</v>
      </c>
      <c r="X58" s="97">
        <v>1.1080000000000001</v>
      </c>
      <c r="Y58" s="92">
        <v>902088.49557522137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EAST</v>
      </c>
      <c r="S60" s="13" t="str">
        <v>C49SHA20240925/ZQR</v>
      </c>
      <c r="T60" s="13" t="str">
        <v>江苏中科朗恩斯</v>
      </c>
      <c r="U60" s="13" t="str">
        <v>YSM10</v>
      </c>
      <c r="V60" s="13">
        <v>1</v>
      </c>
      <c r="W60" s="92" t="str">
        <v>RMB</v>
      </c>
      <c r="X60" s="97">
        <v>1.1080000000000001</v>
      </c>
      <c r="Y60" s="92">
        <v>693274.61946902669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EAST</v>
      </c>
      <c r="S61" s="13" t="str">
        <v>C49SHA20240925/ZQR</v>
      </c>
      <c r="T61" s="13" t="str">
        <v>江苏中科朗恩斯</v>
      </c>
      <c r="U61" s="13" t="str">
        <v>YSM10</v>
      </c>
      <c r="V61" s="13">
        <v>1</v>
      </c>
      <c r="W61" s="92" t="str">
        <v>RMB</v>
      </c>
      <c r="X61" s="97">
        <v>1.1080000000000001</v>
      </c>
      <c r="Y61" s="90">
        <v>693274.61946902669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2024-10-29T07:26:49Z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